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456" yWindow="-48" windowWidth="19032" windowHeight="12240" tabRatio="873" firstSheet="4" activeTab="4"/>
  </bookViews>
  <sheets>
    <sheet name="DL May" sheetId="1" state="hidden" r:id="rId1"/>
    <sheet name="JUNE" sheetId="2" state="hidden" r:id="rId2"/>
    <sheet name="Aug 2009" sheetId="20" state="hidden" r:id="rId3"/>
    <sheet name="1-2010 DL" sheetId="22" state="hidden" r:id="rId4"/>
    <sheet name="Electric &amp; Gas SummaryANDY ONLY" sheetId="9" r:id="rId5"/>
    <sheet name="Elec Cons Pgm Costs" sheetId="11" state="hidden" r:id="rId6"/>
    <sheet name="Gas Cons Pgm Costs" sheetId="12" state="hidden" r:id="rId7"/>
    <sheet name="Elec Cons kWh Savings" sheetId="13" state="hidden" r:id="rId8"/>
    <sheet name="Gas Cons Therm Savings" sheetId="14" state="hidden" r:id="rId9"/>
    <sheet name="PTD  Summary" sheetId="16" state="hidden" r:id="rId10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other">'Electric &amp; Gas SummaryANDY ONLY'!$Q$67:$Q$79</definedName>
    <definedName name="_xlnm.Print_Area" localSheetId="7">'Elec Cons kWh Savings'!$A$1:$AE$158</definedName>
    <definedName name="_xlnm.Print_Area" localSheetId="5">'Elec Cons Pgm Costs'!$A$1:$O$213</definedName>
    <definedName name="_xlnm.Print_Area" localSheetId="4">'Electric &amp; Gas SummaryANDY ONLY'!$A$1:$Q$96</definedName>
    <definedName name="_xlnm.Print_Area" localSheetId="6">'Gas Cons Pgm Costs'!$A$1:$O$158</definedName>
    <definedName name="_xlnm.Print_Area" localSheetId="8">'Gas Cons Therm Savings'!$A$1:$O$100</definedName>
    <definedName name="_xlnm.Print_Area" localSheetId="9">'PTD  Summary'!$A$1:$F$44</definedName>
    <definedName name="_xlnm.Print_Titles" localSheetId="7">'Elec Cons kWh Savings'!$1:$5</definedName>
    <definedName name="_xlnm.Print_Titles" localSheetId="5">'Elec Cons Pgm Costs'!$1:$5</definedName>
    <definedName name="_xlnm.Print_Titles" localSheetId="4">'Electric &amp; Gas SummaryANDY ONLY'!$1:$14</definedName>
    <definedName name="_xlnm.Print_Titles" localSheetId="6">'Gas Cons Pgm Costs'!$1:$5</definedName>
    <definedName name="_xlnm.Print_Titles" localSheetId="8">'Gas Cons Therm Savings'!$1:$5</definedName>
    <definedName name="report">#REF!</definedName>
    <definedName name="TEST0">#REF!</definedName>
    <definedName name="TESTHKEY">#REF!</definedName>
    <definedName name="TESTKEYS">#REF!</definedName>
    <definedName name="TESTVKEY">#REF!</definedName>
    <definedName name="Z_017526D1_6BA3_42E1_A5D5_C079DC08F7DA_.wvu.Cols" localSheetId="7" hidden="1">'Elec Cons kWh Savings'!$E:$Z</definedName>
    <definedName name="Z_017526D1_6BA3_42E1_A5D5_C079DC08F7DA_.wvu.Cols" localSheetId="5" hidden="1">'Elec Cons Pgm Costs'!$P:$AA</definedName>
    <definedName name="Z_017526D1_6BA3_42E1_A5D5_C079DC08F7DA_.wvu.Cols" localSheetId="6" hidden="1">'Gas Cons Pgm Costs'!$E:$Z</definedName>
    <definedName name="Z_017526D1_6BA3_42E1_A5D5_C079DC08F7DA_.wvu.Cols" localSheetId="8" hidden="1">'Gas Cons Therm Savings'!$E:$Z</definedName>
    <definedName name="Z_017526D1_6BA3_42E1_A5D5_C079DC08F7DA_.wvu.PrintArea" localSheetId="7" hidden="1">'Elec Cons kWh Savings'!$A$1:$AE$158</definedName>
    <definedName name="Z_017526D1_6BA3_42E1_A5D5_C079DC08F7DA_.wvu.PrintArea" localSheetId="5" hidden="1">'Elec Cons Pgm Costs'!$A$1:$O$213</definedName>
    <definedName name="Z_017526D1_6BA3_42E1_A5D5_C079DC08F7DA_.wvu.PrintArea" localSheetId="4" hidden="1">'Electric &amp; Gas SummaryANDY ONLY'!$B$13:$N$95</definedName>
    <definedName name="Z_017526D1_6BA3_42E1_A5D5_C079DC08F7DA_.wvu.PrintArea" localSheetId="6" hidden="1">'Gas Cons Pgm Costs'!$A$1:$O$158</definedName>
    <definedName name="Z_017526D1_6BA3_42E1_A5D5_C079DC08F7DA_.wvu.PrintArea" localSheetId="8" hidden="1">'Gas Cons Therm Savings'!$A$1:$O$100</definedName>
    <definedName name="Z_017526D1_6BA3_42E1_A5D5_C079DC08F7DA_.wvu.PrintArea" localSheetId="9" hidden="1">'PTD  Summary'!$A$1:$F$44</definedName>
    <definedName name="Z_017526D1_6BA3_42E1_A5D5_C079DC08F7DA_.wvu.PrintTitles" localSheetId="7" hidden="1">'Elec Cons kWh Savings'!$1:$5</definedName>
    <definedName name="Z_017526D1_6BA3_42E1_A5D5_C079DC08F7DA_.wvu.PrintTitles" localSheetId="5" hidden="1">'Elec Cons Pgm Costs'!$1:$5</definedName>
    <definedName name="Z_017526D1_6BA3_42E1_A5D5_C079DC08F7DA_.wvu.PrintTitles" localSheetId="6" hidden="1">'Gas Cons Pgm Costs'!$1:$5</definedName>
    <definedName name="Z_017526D1_6BA3_42E1_A5D5_C079DC08F7DA_.wvu.PrintTitles" localSheetId="8" hidden="1">'Gas Cons Therm Savings'!$1:$5</definedName>
    <definedName name="Z_017526D1_6BA3_42E1_A5D5_C079DC08F7DA_.wvu.Rows" localSheetId="9" hidden="1">'PTD  Summary'!$15:$22,'PTD  Summary'!$30:$30,'PTD  Summary'!$33:$44</definedName>
    <definedName name="Z_BD9E2363_BAFF_4761_954C_06F45812FF19_.wvu.Cols" localSheetId="7" hidden="1">'Elec Cons kWh Savings'!$E:$Z</definedName>
    <definedName name="Z_BD9E2363_BAFF_4761_954C_06F45812FF19_.wvu.Cols" localSheetId="5" hidden="1">'Elec Cons Pgm Costs'!$P:$AA</definedName>
    <definedName name="Z_BD9E2363_BAFF_4761_954C_06F45812FF19_.wvu.Cols" localSheetId="6" hidden="1">'Gas Cons Pgm Costs'!$E:$Z</definedName>
    <definedName name="Z_BD9E2363_BAFF_4761_954C_06F45812FF19_.wvu.Cols" localSheetId="8" hidden="1">'Gas Cons Therm Savings'!$E:$Z</definedName>
    <definedName name="Z_BD9E2363_BAFF_4761_954C_06F45812FF19_.wvu.PrintArea" localSheetId="7" hidden="1">'Elec Cons kWh Savings'!$A$1:$AE$158</definedName>
    <definedName name="Z_BD9E2363_BAFF_4761_954C_06F45812FF19_.wvu.PrintArea" localSheetId="5" hidden="1">'Elec Cons Pgm Costs'!$A$1:$O$213</definedName>
    <definedName name="Z_BD9E2363_BAFF_4761_954C_06F45812FF19_.wvu.PrintArea" localSheetId="4" hidden="1">'Electric &amp; Gas SummaryANDY ONLY'!$B$13:$N$95</definedName>
    <definedName name="Z_BD9E2363_BAFF_4761_954C_06F45812FF19_.wvu.PrintArea" localSheetId="6" hidden="1">'Gas Cons Pgm Costs'!$A$1:$O$158</definedName>
    <definedName name="Z_BD9E2363_BAFF_4761_954C_06F45812FF19_.wvu.PrintArea" localSheetId="8" hidden="1">'Gas Cons Therm Savings'!$A$1:$O$100</definedName>
    <definedName name="Z_BD9E2363_BAFF_4761_954C_06F45812FF19_.wvu.PrintArea" localSheetId="9" hidden="1">'PTD  Summary'!$A$1:$F$44</definedName>
    <definedName name="Z_BD9E2363_BAFF_4761_954C_06F45812FF19_.wvu.PrintTitles" localSheetId="7" hidden="1">'Elec Cons kWh Savings'!$1:$5</definedName>
    <definedName name="Z_BD9E2363_BAFF_4761_954C_06F45812FF19_.wvu.PrintTitles" localSheetId="5" hidden="1">'Elec Cons Pgm Costs'!$1:$5</definedName>
    <definedName name="Z_BD9E2363_BAFF_4761_954C_06F45812FF19_.wvu.PrintTitles" localSheetId="6" hidden="1">'Gas Cons Pgm Costs'!$1:$5</definedName>
    <definedName name="Z_BD9E2363_BAFF_4761_954C_06F45812FF19_.wvu.PrintTitles" localSheetId="8" hidden="1">'Gas Cons Therm Savings'!$1:$5</definedName>
    <definedName name="Z_BD9E2363_BAFF_4761_954C_06F45812FF19_.wvu.Rows" localSheetId="9" hidden="1">'PTD  Summary'!$15:$22,'PTD  Summary'!$30:$30,'PTD  Summary'!$33:$44</definedName>
  </definedNames>
  <calcPr calcId="162913"/>
  <customWorkbookViews>
    <customWorkbookView name="Mariana Chahian - Personal View" guid="{BD9E2363-BAFF-4761-954C-06F45812FF19}" mergeInterval="0" personalView="1" maximized="1" windowWidth="1276" windowHeight="826" tabRatio="876" activeSheetId="6"/>
    <customWorkbookView name="Anna C. Moran - Personal View" guid="{017526D1-6BA3-42E1-A5D5-C079DC08F7DA}" mergeInterval="0" personalView="1" maximized="1" windowWidth="1123" windowHeight="803" tabRatio="876" activeSheetId="9"/>
  </customWorkbookViews>
</workbook>
</file>

<file path=xl/calcChain.xml><?xml version="1.0" encoding="utf-8"?>
<calcChain xmlns="http://schemas.openxmlformats.org/spreadsheetml/2006/main">
  <c r="C25" i="16" l="1"/>
  <c r="C4" i="16"/>
  <c r="R7" i="14"/>
  <c r="R9" i="14" s="1"/>
  <c r="D12" i="16"/>
  <c r="D8" i="16"/>
  <c r="D9" i="16" s="1"/>
  <c r="D213" i="11"/>
  <c r="Z7" i="14"/>
  <c r="Y7" i="14"/>
  <c r="Y9" i="14" s="1"/>
  <c r="X7" i="14"/>
  <c r="X9" i="14" s="1"/>
  <c r="W7" i="14"/>
  <c r="V7" i="14"/>
  <c r="V9" i="14" s="1"/>
  <c r="T7" i="14"/>
  <c r="S7" i="14"/>
  <c r="S9" i="14" s="1"/>
  <c r="Q7" i="14"/>
  <c r="Q9" i="14" s="1"/>
  <c r="AA7" i="14"/>
  <c r="AA9" i="14" s="1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E15" i="16"/>
  <c r="E16" i="16"/>
  <c r="C17" i="16"/>
  <c r="D17" i="16"/>
  <c r="E17" i="16"/>
  <c r="C18" i="16"/>
  <c r="D18" i="16"/>
  <c r="E18" i="16"/>
  <c r="E19" i="16"/>
  <c r="E20" i="16"/>
  <c r="D3" i="12"/>
  <c r="O109" i="12" s="1"/>
  <c r="O123" i="12"/>
  <c r="D107" i="12"/>
  <c r="D110" i="12" s="1"/>
  <c r="E107" i="12"/>
  <c r="F107" i="12"/>
  <c r="G107" i="12"/>
  <c r="H107" i="12"/>
  <c r="I107" i="12"/>
  <c r="J107" i="12"/>
  <c r="K107" i="12"/>
  <c r="L107" i="12"/>
  <c r="M107" i="12"/>
  <c r="N107" i="12"/>
  <c r="O107" i="12"/>
  <c r="D100" i="12"/>
  <c r="D103" i="12" s="1"/>
  <c r="E100" i="12"/>
  <c r="F100" i="12"/>
  <c r="G100" i="12"/>
  <c r="H100" i="12"/>
  <c r="I100" i="12"/>
  <c r="J100" i="12"/>
  <c r="K100" i="12"/>
  <c r="L100" i="12"/>
  <c r="M100" i="12"/>
  <c r="N100" i="12"/>
  <c r="O100" i="12"/>
  <c r="D93" i="12"/>
  <c r="D96" i="12" s="1"/>
  <c r="E93" i="12"/>
  <c r="F93" i="12"/>
  <c r="G93" i="12"/>
  <c r="H93" i="12"/>
  <c r="I93" i="12"/>
  <c r="J93" i="12"/>
  <c r="K93" i="12"/>
  <c r="L93" i="12"/>
  <c r="M93" i="12"/>
  <c r="N93" i="12"/>
  <c r="O93" i="12"/>
  <c r="D86" i="12"/>
  <c r="D89" i="12" s="1"/>
  <c r="E86" i="12"/>
  <c r="F86" i="12"/>
  <c r="G86" i="12"/>
  <c r="H86" i="12"/>
  <c r="I86" i="12"/>
  <c r="J86" i="12"/>
  <c r="K86" i="12"/>
  <c r="L86" i="12"/>
  <c r="M86" i="12"/>
  <c r="N86" i="12"/>
  <c r="O86" i="12"/>
  <c r="D79" i="12"/>
  <c r="D82" i="12" s="1"/>
  <c r="E79" i="12"/>
  <c r="F79" i="12"/>
  <c r="G79" i="12"/>
  <c r="H79" i="12"/>
  <c r="I79" i="12"/>
  <c r="J79" i="12"/>
  <c r="K79" i="12"/>
  <c r="L79" i="12"/>
  <c r="M79" i="12"/>
  <c r="N79" i="12"/>
  <c r="O79" i="12"/>
  <c r="D72" i="12"/>
  <c r="D75" i="12" s="1"/>
  <c r="E72" i="12"/>
  <c r="F72" i="12"/>
  <c r="G72" i="12"/>
  <c r="H72" i="12"/>
  <c r="I72" i="12"/>
  <c r="J72" i="12"/>
  <c r="K72" i="12"/>
  <c r="L72" i="12"/>
  <c r="M72" i="12"/>
  <c r="N72" i="12"/>
  <c r="O72" i="12"/>
  <c r="D58" i="12"/>
  <c r="D61" i="12" s="1"/>
  <c r="E58" i="12"/>
  <c r="F58" i="12"/>
  <c r="G58" i="12"/>
  <c r="H58" i="12"/>
  <c r="I58" i="12"/>
  <c r="J58" i="12"/>
  <c r="K58" i="12"/>
  <c r="L58" i="12"/>
  <c r="M58" i="12"/>
  <c r="N58" i="12"/>
  <c r="O58" i="12"/>
  <c r="D44" i="12"/>
  <c r="D47" i="12" s="1"/>
  <c r="E44" i="12"/>
  <c r="F44" i="12"/>
  <c r="G44" i="12"/>
  <c r="H44" i="12"/>
  <c r="I44" i="12"/>
  <c r="J44" i="12"/>
  <c r="K44" i="12"/>
  <c r="L44" i="12"/>
  <c r="M44" i="12"/>
  <c r="N44" i="12"/>
  <c r="O44" i="12"/>
  <c r="D30" i="12"/>
  <c r="D33" i="12" s="1"/>
  <c r="E30" i="12"/>
  <c r="F30" i="12"/>
  <c r="G30" i="12"/>
  <c r="H30" i="12"/>
  <c r="I30" i="12"/>
  <c r="J30" i="12"/>
  <c r="K30" i="12"/>
  <c r="L30" i="12"/>
  <c r="M30" i="12"/>
  <c r="N30" i="12"/>
  <c r="O30" i="12"/>
  <c r="D23" i="12"/>
  <c r="D26" i="12" s="1"/>
  <c r="E23" i="12"/>
  <c r="F23" i="12"/>
  <c r="G23" i="12"/>
  <c r="H23" i="12"/>
  <c r="I23" i="12"/>
  <c r="J23" i="12"/>
  <c r="K23" i="12"/>
  <c r="L23" i="12"/>
  <c r="M23" i="12"/>
  <c r="N23" i="12"/>
  <c r="O23" i="12"/>
  <c r="O124" i="12"/>
  <c r="O114" i="12"/>
  <c r="N114" i="12"/>
  <c r="M114" i="12"/>
  <c r="L114" i="12"/>
  <c r="L162" i="12" s="1"/>
  <c r="K114" i="12"/>
  <c r="J114" i="12"/>
  <c r="I114" i="12"/>
  <c r="H114" i="12"/>
  <c r="H162" i="12" s="1"/>
  <c r="G114" i="12"/>
  <c r="F114" i="12"/>
  <c r="E114" i="12"/>
  <c r="D114" i="12"/>
  <c r="D117" i="12" s="1"/>
  <c r="O65" i="12"/>
  <c r="N65" i="12"/>
  <c r="M65" i="12"/>
  <c r="L65" i="12"/>
  <c r="K65" i="12"/>
  <c r="J65" i="12"/>
  <c r="I65" i="12"/>
  <c r="H65" i="12"/>
  <c r="G65" i="12"/>
  <c r="F65" i="12"/>
  <c r="E65" i="12"/>
  <c r="D65" i="12"/>
  <c r="D68" i="12" s="1"/>
  <c r="O51" i="12"/>
  <c r="N51" i="12"/>
  <c r="M51" i="12"/>
  <c r="L51" i="12"/>
  <c r="K51" i="12"/>
  <c r="J51" i="12"/>
  <c r="I51" i="12"/>
  <c r="H51" i="12"/>
  <c r="G51" i="12"/>
  <c r="F51" i="12"/>
  <c r="E51" i="12"/>
  <c r="D51" i="12"/>
  <c r="D54" i="12" s="1"/>
  <c r="O9" i="12"/>
  <c r="O12" i="12" s="1"/>
  <c r="D3" i="14"/>
  <c r="O80" i="14" s="1"/>
  <c r="O85" i="14"/>
  <c r="N85" i="14"/>
  <c r="M85" i="14"/>
  <c r="L85" i="14"/>
  <c r="K85" i="14"/>
  <c r="J85" i="14"/>
  <c r="I85" i="14"/>
  <c r="H85" i="14"/>
  <c r="G85" i="14"/>
  <c r="F85" i="14"/>
  <c r="E85" i="14"/>
  <c r="D85" i="14"/>
  <c r="D88" i="14" s="1"/>
  <c r="E88" i="14" s="1"/>
  <c r="O78" i="14"/>
  <c r="N78" i="14"/>
  <c r="M78" i="14"/>
  <c r="L78" i="14"/>
  <c r="K78" i="14"/>
  <c r="J78" i="14"/>
  <c r="I78" i="14"/>
  <c r="H78" i="14"/>
  <c r="G78" i="14"/>
  <c r="F78" i="14"/>
  <c r="E78" i="14"/>
  <c r="D78" i="14"/>
  <c r="D81" i="14" s="1"/>
  <c r="O71" i="14"/>
  <c r="N71" i="14"/>
  <c r="M71" i="14"/>
  <c r="L71" i="14"/>
  <c r="K71" i="14"/>
  <c r="J71" i="14"/>
  <c r="I71" i="14"/>
  <c r="H71" i="14"/>
  <c r="G71" i="14"/>
  <c r="F71" i="14"/>
  <c r="E71" i="14"/>
  <c r="D71" i="14"/>
  <c r="D74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D60" i="14" s="1"/>
  <c r="O50" i="14"/>
  <c r="N50" i="14"/>
  <c r="M50" i="14"/>
  <c r="L50" i="14"/>
  <c r="K50" i="14"/>
  <c r="J50" i="14"/>
  <c r="I50" i="14"/>
  <c r="H50" i="14"/>
  <c r="G50" i="14"/>
  <c r="F50" i="14"/>
  <c r="E50" i="14"/>
  <c r="D50" i="14"/>
  <c r="D53" i="14"/>
  <c r="O43" i="14"/>
  <c r="N43" i="14"/>
  <c r="M43" i="14"/>
  <c r="L43" i="14"/>
  <c r="K43" i="14"/>
  <c r="J43" i="14"/>
  <c r="I43" i="14"/>
  <c r="H43" i="14"/>
  <c r="H92" i="14" s="1"/>
  <c r="G43" i="14"/>
  <c r="F43" i="14"/>
  <c r="E43" i="14"/>
  <c r="D43" i="14"/>
  <c r="D46" i="14" s="1"/>
  <c r="O36" i="14"/>
  <c r="N36" i="14"/>
  <c r="M36" i="14"/>
  <c r="L36" i="14"/>
  <c r="K36" i="14"/>
  <c r="J36" i="14"/>
  <c r="I36" i="14"/>
  <c r="H36" i="14"/>
  <c r="G36" i="14"/>
  <c r="F36" i="14"/>
  <c r="E36" i="14"/>
  <c r="D36" i="14"/>
  <c r="D39" i="14" s="1"/>
  <c r="O29" i="14"/>
  <c r="N29" i="14"/>
  <c r="M29" i="14"/>
  <c r="L29" i="14"/>
  <c r="K29" i="14"/>
  <c r="J29" i="14"/>
  <c r="I29" i="14"/>
  <c r="H29" i="14"/>
  <c r="G29" i="14"/>
  <c r="F29" i="14"/>
  <c r="E29" i="14"/>
  <c r="D29" i="14"/>
  <c r="D32" i="14" s="1"/>
  <c r="O22" i="14"/>
  <c r="N22" i="14"/>
  <c r="M22" i="14"/>
  <c r="L22" i="14"/>
  <c r="K22" i="14"/>
  <c r="J22" i="14"/>
  <c r="I22" i="14"/>
  <c r="H22" i="14"/>
  <c r="G22" i="14"/>
  <c r="F22" i="14"/>
  <c r="E22" i="14"/>
  <c r="D22" i="14"/>
  <c r="D25" i="14" s="1"/>
  <c r="O15" i="14"/>
  <c r="N15" i="14"/>
  <c r="M15" i="14"/>
  <c r="L15" i="14"/>
  <c r="K15" i="14"/>
  <c r="J15" i="14"/>
  <c r="I15" i="14"/>
  <c r="H15" i="14"/>
  <c r="G15" i="14"/>
  <c r="F15" i="14"/>
  <c r="E15" i="14"/>
  <c r="D15" i="14"/>
  <c r="D18" i="14" s="1"/>
  <c r="O8" i="14"/>
  <c r="N8" i="14"/>
  <c r="M8" i="14"/>
  <c r="L8" i="14"/>
  <c r="K8" i="14"/>
  <c r="J8" i="14"/>
  <c r="I8" i="14"/>
  <c r="H8" i="14"/>
  <c r="G8" i="14"/>
  <c r="F8" i="14"/>
  <c r="E8" i="14"/>
  <c r="D8" i="14"/>
  <c r="D11" i="14" s="1"/>
  <c r="C26" i="16"/>
  <c r="E26" i="16" s="1"/>
  <c r="D31" i="16"/>
  <c r="E31" i="16" s="1"/>
  <c r="E7" i="14"/>
  <c r="E9" i="14" s="1"/>
  <c r="F7" i="14"/>
  <c r="F9" i="14" s="1"/>
  <c r="G7" i="14"/>
  <c r="G9" i="14" s="1"/>
  <c r="H7" i="14"/>
  <c r="H9" i="14" s="1"/>
  <c r="I7" i="14"/>
  <c r="I9" i="14" s="1"/>
  <c r="J7" i="14"/>
  <c r="J9" i="14" s="1"/>
  <c r="K7" i="14"/>
  <c r="K9" i="14" s="1"/>
  <c r="L7" i="14"/>
  <c r="L9" i="14" s="1"/>
  <c r="M7" i="14"/>
  <c r="M9" i="14" s="1"/>
  <c r="N7" i="14"/>
  <c r="N9" i="14" s="1"/>
  <c r="O7" i="14"/>
  <c r="O9" i="14" s="1"/>
  <c r="Z9" i="14"/>
  <c r="P8" i="14"/>
  <c r="Q8" i="14"/>
  <c r="R8" i="14"/>
  <c r="S8" i="14"/>
  <c r="T8" i="14"/>
  <c r="U8" i="14"/>
  <c r="V8" i="14"/>
  <c r="W8" i="14"/>
  <c r="X8" i="14"/>
  <c r="Y8" i="14"/>
  <c r="Z8" i="14"/>
  <c r="AA8" i="14"/>
  <c r="H10" i="14"/>
  <c r="J10" i="14"/>
  <c r="L10" i="14"/>
  <c r="D14" i="14"/>
  <c r="D16" i="14" s="1"/>
  <c r="D19" i="14" s="1"/>
  <c r="E14" i="14"/>
  <c r="E16" i="14" s="1"/>
  <c r="F14" i="14"/>
  <c r="F16" i="14" s="1"/>
  <c r="G14" i="14"/>
  <c r="G16" i="14" s="1"/>
  <c r="H14" i="14"/>
  <c r="I14" i="14"/>
  <c r="I16" i="14" s="1"/>
  <c r="J14" i="14"/>
  <c r="J16" i="14" s="1"/>
  <c r="K14" i="14"/>
  <c r="K16" i="14" s="1"/>
  <c r="L14" i="14"/>
  <c r="L16" i="14" s="1"/>
  <c r="M14" i="14"/>
  <c r="M16" i="14" s="1"/>
  <c r="N14" i="14"/>
  <c r="O14" i="14"/>
  <c r="O16" i="14" s="1"/>
  <c r="P14" i="14"/>
  <c r="P16" i="14" s="1"/>
  <c r="Q14" i="14"/>
  <c r="R14" i="14"/>
  <c r="R16" i="14" s="1"/>
  <c r="S14" i="14"/>
  <c r="S16" i="14" s="1"/>
  <c r="T14" i="14"/>
  <c r="T16" i="14" s="1"/>
  <c r="U14" i="14"/>
  <c r="U16" i="14" s="1"/>
  <c r="V14" i="14"/>
  <c r="V16" i="14" s="1"/>
  <c r="W14" i="14"/>
  <c r="W16" i="14" s="1"/>
  <c r="X14" i="14"/>
  <c r="X16" i="14" s="1"/>
  <c r="Y14" i="14"/>
  <c r="Y16" i="14" s="1"/>
  <c r="Z14" i="14"/>
  <c r="Z16" i="14" s="1"/>
  <c r="AA14" i="14"/>
  <c r="AA16" i="14" s="1"/>
  <c r="P15" i="14"/>
  <c r="Q15" i="14"/>
  <c r="R15" i="14"/>
  <c r="S15" i="14"/>
  <c r="T15" i="14"/>
  <c r="U15" i="14"/>
  <c r="V15" i="14"/>
  <c r="W15" i="14"/>
  <c r="X15" i="14"/>
  <c r="Y15" i="14"/>
  <c r="Z15" i="14"/>
  <c r="AA15" i="14"/>
  <c r="H16" i="14"/>
  <c r="N16" i="14"/>
  <c r="F17" i="14"/>
  <c r="H17" i="14"/>
  <c r="I17" i="14"/>
  <c r="J17" i="14"/>
  <c r="L17" i="14"/>
  <c r="M17" i="14"/>
  <c r="N17" i="14"/>
  <c r="D21" i="14"/>
  <c r="E21" i="14"/>
  <c r="E23" i="14" s="1"/>
  <c r="F21" i="14"/>
  <c r="F23" i="14" s="1"/>
  <c r="G21" i="14"/>
  <c r="G23" i="14" s="1"/>
  <c r="H21" i="14"/>
  <c r="H23" i="14" s="1"/>
  <c r="I21" i="14"/>
  <c r="I23" i="14" s="1"/>
  <c r="J21" i="14"/>
  <c r="J23" i="14" s="1"/>
  <c r="K21" i="14"/>
  <c r="K23" i="14" s="1"/>
  <c r="L21" i="14"/>
  <c r="L23" i="14" s="1"/>
  <c r="M21" i="14"/>
  <c r="M23" i="14" s="1"/>
  <c r="N21" i="14"/>
  <c r="N23" i="14" s="1"/>
  <c r="O21" i="14"/>
  <c r="O23" i="14" s="1"/>
  <c r="P21" i="14"/>
  <c r="Q21" i="14"/>
  <c r="Q23" i="14" s="1"/>
  <c r="R21" i="14"/>
  <c r="R23" i="14" s="1"/>
  <c r="S21" i="14"/>
  <c r="S23" i="14" s="1"/>
  <c r="T21" i="14"/>
  <c r="T23" i="14" s="1"/>
  <c r="U21" i="14"/>
  <c r="U23" i="14" s="1"/>
  <c r="V21" i="14"/>
  <c r="V23" i="14" s="1"/>
  <c r="W21" i="14"/>
  <c r="W23" i="14" s="1"/>
  <c r="X21" i="14"/>
  <c r="X23" i="14" s="1"/>
  <c r="Y21" i="14"/>
  <c r="Y23" i="14" s="1"/>
  <c r="Z21" i="14"/>
  <c r="Z23" i="14" s="1"/>
  <c r="AA21" i="14"/>
  <c r="AA23" i="14" s="1"/>
  <c r="P22" i="14"/>
  <c r="Q22" i="14"/>
  <c r="R22" i="14"/>
  <c r="S22" i="14"/>
  <c r="T22" i="14"/>
  <c r="U22" i="14"/>
  <c r="V22" i="14"/>
  <c r="W22" i="14"/>
  <c r="X22" i="14"/>
  <c r="Y22" i="14"/>
  <c r="Z22" i="14"/>
  <c r="AA22" i="14"/>
  <c r="P23" i="14"/>
  <c r="E24" i="14"/>
  <c r="G24" i="14"/>
  <c r="H24" i="14"/>
  <c r="I24" i="14"/>
  <c r="K24" i="14"/>
  <c r="L24" i="14"/>
  <c r="M24" i="14"/>
  <c r="D28" i="14"/>
  <c r="D30" i="14" s="1"/>
  <c r="D33" i="14" s="1"/>
  <c r="P28" i="14"/>
  <c r="E28" i="14"/>
  <c r="E30" i="14" s="1"/>
  <c r="F28" i="14"/>
  <c r="F30" i="14" s="1"/>
  <c r="G28" i="14"/>
  <c r="G30" i="14" s="1"/>
  <c r="H28" i="14"/>
  <c r="H30" i="14" s="1"/>
  <c r="I28" i="14"/>
  <c r="I30" i="14" s="1"/>
  <c r="J28" i="14"/>
  <c r="K28" i="14"/>
  <c r="K30" i="14" s="1"/>
  <c r="L28" i="14"/>
  <c r="L30" i="14" s="1"/>
  <c r="M28" i="14"/>
  <c r="M30" i="14" s="1"/>
  <c r="N28" i="14"/>
  <c r="O28" i="14"/>
  <c r="O30" i="14" s="1"/>
  <c r="Q28" i="14"/>
  <c r="Q30" i="14" s="1"/>
  <c r="R28" i="14"/>
  <c r="R30" i="14" s="1"/>
  <c r="S28" i="14"/>
  <c r="S30" i="14" s="1"/>
  <c r="T28" i="14"/>
  <c r="T30" i="14" s="1"/>
  <c r="U28" i="14"/>
  <c r="U30" i="14" s="1"/>
  <c r="V28" i="14"/>
  <c r="V30" i="14" s="1"/>
  <c r="W28" i="14"/>
  <c r="X28" i="14"/>
  <c r="X30" i="14" s="1"/>
  <c r="Y28" i="14"/>
  <c r="Z28" i="14"/>
  <c r="Z30" i="14" s="1"/>
  <c r="AA28" i="14"/>
  <c r="AA30" i="14" s="1"/>
  <c r="P29" i="14"/>
  <c r="Q29" i="14"/>
  <c r="R29" i="14"/>
  <c r="S29" i="14"/>
  <c r="T29" i="14"/>
  <c r="U29" i="14"/>
  <c r="V29" i="14"/>
  <c r="W29" i="14"/>
  <c r="X29" i="14"/>
  <c r="Y29" i="14"/>
  <c r="Z29" i="14"/>
  <c r="AA29" i="14"/>
  <c r="J30" i="14"/>
  <c r="N30" i="14"/>
  <c r="W30" i="14"/>
  <c r="Y30" i="14"/>
  <c r="D31" i="14"/>
  <c r="F31" i="14"/>
  <c r="G31" i="14"/>
  <c r="H31" i="14"/>
  <c r="J31" i="14"/>
  <c r="K31" i="14"/>
  <c r="L31" i="14"/>
  <c r="N31" i="14"/>
  <c r="E35" i="14"/>
  <c r="E37" i="14" s="1"/>
  <c r="E84" i="14"/>
  <c r="E86" i="14" s="1"/>
  <c r="E77" i="14"/>
  <c r="E79" i="14" s="1"/>
  <c r="E70" i="14"/>
  <c r="E72" i="14" s="1"/>
  <c r="E56" i="14"/>
  <c r="E58" i="14"/>
  <c r="E49" i="14"/>
  <c r="E51" i="14"/>
  <c r="E42" i="14"/>
  <c r="E44" i="14"/>
  <c r="F35" i="14"/>
  <c r="F37" i="14"/>
  <c r="G35" i="14"/>
  <c r="G37" i="14"/>
  <c r="H35" i="14"/>
  <c r="H37" i="14"/>
  <c r="I35" i="14"/>
  <c r="I37" i="14"/>
  <c r="J35" i="14"/>
  <c r="K35" i="14"/>
  <c r="K37" i="14" s="1"/>
  <c r="L35" i="14"/>
  <c r="L37" i="14" s="1"/>
  <c r="M35" i="14"/>
  <c r="M37" i="14" s="1"/>
  <c r="N35" i="14"/>
  <c r="N37" i="14" s="1"/>
  <c r="O35" i="14"/>
  <c r="O37" i="14" s="1"/>
  <c r="P35" i="14"/>
  <c r="P37" i="14" s="1"/>
  <c r="Q35" i="14"/>
  <c r="Q37" i="14" s="1"/>
  <c r="R35" i="14"/>
  <c r="S35" i="14"/>
  <c r="S37" i="14" s="1"/>
  <c r="T35" i="14"/>
  <c r="T37" i="14" s="1"/>
  <c r="U35" i="14"/>
  <c r="U37" i="14" s="1"/>
  <c r="P36" i="14"/>
  <c r="Q36" i="14"/>
  <c r="R36" i="14"/>
  <c r="S36" i="14"/>
  <c r="T36" i="14"/>
  <c r="U36" i="14"/>
  <c r="V36" i="14"/>
  <c r="W36" i="14"/>
  <c r="X36" i="14"/>
  <c r="Y36" i="14"/>
  <c r="Z36" i="14"/>
  <c r="AA36" i="14"/>
  <c r="J37" i="14"/>
  <c r="R37" i="14"/>
  <c r="E38" i="14"/>
  <c r="F38" i="14"/>
  <c r="H38" i="14"/>
  <c r="I38" i="14"/>
  <c r="J38" i="14"/>
  <c r="L38" i="14"/>
  <c r="M38" i="14"/>
  <c r="N38" i="14"/>
  <c r="AB41" i="14"/>
  <c r="D42" i="14"/>
  <c r="D44" i="14" s="1"/>
  <c r="D47" i="14" s="1"/>
  <c r="F42" i="14"/>
  <c r="F44" i="14" s="1"/>
  <c r="G42" i="14"/>
  <c r="G44" i="14" s="1"/>
  <c r="H42" i="14"/>
  <c r="I42" i="14"/>
  <c r="I44" i="14" s="1"/>
  <c r="J42" i="14"/>
  <c r="J44" i="14" s="1"/>
  <c r="K42" i="14"/>
  <c r="K44" i="14" s="1"/>
  <c r="L42" i="14"/>
  <c r="L44" i="14" s="1"/>
  <c r="M42" i="14"/>
  <c r="M44" i="14" s="1"/>
  <c r="N42" i="14"/>
  <c r="N44" i="14" s="1"/>
  <c r="O42" i="14"/>
  <c r="O44" i="14" s="1"/>
  <c r="P42" i="14"/>
  <c r="P44" i="14" s="1"/>
  <c r="Q42" i="14"/>
  <c r="R42" i="14"/>
  <c r="R44" i="14" s="1"/>
  <c r="S42" i="14"/>
  <c r="S44" i="14" s="1"/>
  <c r="T42" i="14"/>
  <c r="T44" i="14" s="1"/>
  <c r="U42" i="14"/>
  <c r="V42" i="14"/>
  <c r="V44" i="14" s="1"/>
  <c r="W42" i="14"/>
  <c r="W44" i="14" s="1"/>
  <c r="X42" i="14"/>
  <c r="X44" i="14" s="1"/>
  <c r="Y42" i="14"/>
  <c r="Z42" i="14"/>
  <c r="Z44" i="14" s="1"/>
  <c r="AA42" i="14"/>
  <c r="AA44" i="14" s="1"/>
  <c r="P43" i="14"/>
  <c r="Q43" i="14"/>
  <c r="R43" i="14"/>
  <c r="S43" i="14"/>
  <c r="T43" i="14"/>
  <c r="U43" i="14"/>
  <c r="V43" i="14"/>
  <c r="W43" i="14"/>
  <c r="X43" i="14"/>
  <c r="Y43" i="14"/>
  <c r="Z43" i="14"/>
  <c r="AA43" i="14"/>
  <c r="H44" i="14"/>
  <c r="Q44" i="14"/>
  <c r="U44" i="14"/>
  <c r="Y44" i="14"/>
  <c r="E45" i="14"/>
  <c r="F45" i="14"/>
  <c r="G45" i="14"/>
  <c r="I45" i="14"/>
  <c r="J45" i="14"/>
  <c r="K45" i="14"/>
  <c r="M45" i="14"/>
  <c r="N45" i="14"/>
  <c r="AB48" i="14"/>
  <c r="D49" i="14"/>
  <c r="D52" i="14" s="1"/>
  <c r="F49" i="14"/>
  <c r="G49" i="14"/>
  <c r="H49" i="14"/>
  <c r="H51" i="14" s="1"/>
  <c r="I49" i="14"/>
  <c r="I51" i="14" s="1"/>
  <c r="J49" i="14"/>
  <c r="J51" i="14" s="1"/>
  <c r="K49" i="14"/>
  <c r="K51" i="14" s="1"/>
  <c r="L49" i="14"/>
  <c r="L51" i="14" s="1"/>
  <c r="M49" i="14"/>
  <c r="M51" i="14" s="1"/>
  <c r="N49" i="14"/>
  <c r="N51" i="14" s="1"/>
  <c r="O49" i="14"/>
  <c r="O51" i="14" s="1"/>
  <c r="P49" i="14"/>
  <c r="P51" i="14" s="1"/>
  <c r="Q49" i="14"/>
  <c r="R49" i="14"/>
  <c r="S49" i="14"/>
  <c r="S51" i="14" s="1"/>
  <c r="T49" i="14"/>
  <c r="T51" i="14" s="1"/>
  <c r="U49" i="14"/>
  <c r="U51" i="14" s="1"/>
  <c r="V49" i="14"/>
  <c r="V51" i="14" s="1"/>
  <c r="W49" i="14"/>
  <c r="W51" i="14" s="1"/>
  <c r="X49" i="14"/>
  <c r="Y49" i="14"/>
  <c r="Y51" i="14" s="1"/>
  <c r="Z49" i="14"/>
  <c r="Z51" i="14" s="1"/>
  <c r="AA49" i="14"/>
  <c r="AA51" i="14" s="1"/>
  <c r="P50" i="14"/>
  <c r="Q50" i="14"/>
  <c r="R50" i="14"/>
  <c r="S50" i="14"/>
  <c r="T50" i="14"/>
  <c r="U50" i="14"/>
  <c r="V50" i="14"/>
  <c r="W50" i="14"/>
  <c r="X50" i="14"/>
  <c r="Y50" i="14"/>
  <c r="Z50" i="14"/>
  <c r="AA50" i="14"/>
  <c r="F51" i="14"/>
  <c r="R51" i="14"/>
  <c r="X51" i="14"/>
  <c r="F52" i="14"/>
  <c r="G52" i="14"/>
  <c r="H52" i="14"/>
  <c r="J52" i="14"/>
  <c r="K52" i="14"/>
  <c r="L52" i="14"/>
  <c r="N52" i="14"/>
  <c r="D56" i="14"/>
  <c r="D58" i="14" s="1"/>
  <c r="D61" i="14" s="1"/>
  <c r="F56" i="14"/>
  <c r="F58" i="14" s="1"/>
  <c r="G56" i="14"/>
  <c r="G58" i="14" s="1"/>
  <c r="H56" i="14"/>
  <c r="H58" i="14" s="1"/>
  <c r="I56" i="14"/>
  <c r="I58" i="14" s="1"/>
  <c r="J56" i="14"/>
  <c r="J58" i="14" s="1"/>
  <c r="K56" i="14"/>
  <c r="K58" i="14" s="1"/>
  <c r="L56" i="14"/>
  <c r="L58" i="14" s="1"/>
  <c r="M56" i="14"/>
  <c r="M58" i="14" s="1"/>
  <c r="N56" i="14"/>
  <c r="N58" i="14" s="1"/>
  <c r="N84" i="14"/>
  <c r="N86" i="14" s="1"/>
  <c r="N77" i="14"/>
  <c r="N79" i="14" s="1"/>
  <c r="N70" i="14"/>
  <c r="O56" i="14"/>
  <c r="O58" i="14" s="1"/>
  <c r="P56" i="14"/>
  <c r="Q56" i="14"/>
  <c r="Q58" i="14" s="1"/>
  <c r="R56" i="14"/>
  <c r="R58" i="14" s="1"/>
  <c r="S56" i="14"/>
  <c r="S58" i="14" s="1"/>
  <c r="T56" i="14"/>
  <c r="T58" i="14" s="1"/>
  <c r="U56" i="14"/>
  <c r="U58" i="14" s="1"/>
  <c r="V56" i="14"/>
  <c r="V58" i="14" s="1"/>
  <c r="W56" i="14"/>
  <c r="W58" i="14" s="1"/>
  <c r="X56" i="14"/>
  <c r="X58" i="14" s="1"/>
  <c r="Y56" i="14"/>
  <c r="Y58" i="14" s="1"/>
  <c r="Z56" i="14"/>
  <c r="Z58" i="14" s="1"/>
  <c r="AA56" i="14"/>
  <c r="AA58" i="14" s="1"/>
  <c r="P57" i="14"/>
  <c r="Q57" i="14"/>
  <c r="R57" i="14"/>
  <c r="S57" i="14"/>
  <c r="T57" i="14"/>
  <c r="U57" i="14"/>
  <c r="V57" i="14"/>
  <c r="W57" i="14"/>
  <c r="X57" i="14"/>
  <c r="Y57" i="14"/>
  <c r="Z57" i="14"/>
  <c r="AA57" i="14"/>
  <c r="E59" i="14"/>
  <c r="F59" i="14"/>
  <c r="G59" i="14"/>
  <c r="I59" i="14"/>
  <c r="J59" i="14"/>
  <c r="K59" i="14"/>
  <c r="M59" i="14"/>
  <c r="N59" i="14"/>
  <c r="D63" i="14"/>
  <c r="D65" i="14" s="1"/>
  <c r="D68" i="14" s="1"/>
  <c r="E63" i="14"/>
  <c r="E65" i="14" s="1"/>
  <c r="F63" i="14"/>
  <c r="G63" i="14"/>
  <c r="H63" i="14"/>
  <c r="H65" i="14" s="1"/>
  <c r="I63" i="14"/>
  <c r="J63" i="14"/>
  <c r="J65" i="14" s="1"/>
  <c r="K63" i="14"/>
  <c r="K65" i="14" s="1"/>
  <c r="L63" i="14"/>
  <c r="L65" i="14" s="1"/>
  <c r="M63" i="14"/>
  <c r="M65" i="14" s="1"/>
  <c r="N63" i="14"/>
  <c r="O63" i="14"/>
  <c r="O65" i="14" s="1"/>
  <c r="P63" i="14"/>
  <c r="P65" i="14" s="1"/>
  <c r="Q63" i="14"/>
  <c r="R63" i="14"/>
  <c r="R65" i="14" s="1"/>
  <c r="S63" i="14"/>
  <c r="S65" i="14" s="1"/>
  <c r="T63" i="14"/>
  <c r="U63" i="14"/>
  <c r="U65" i="14" s="1"/>
  <c r="V63" i="14"/>
  <c r="V65" i="14" s="1"/>
  <c r="W63" i="14"/>
  <c r="W65" i="14" s="1"/>
  <c r="X63" i="14"/>
  <c r="X65" i="14" s="1"/>
  <c r="Y63" i="14"/>
  <c r="Y65" i="14" s="1"/>
  <c r="Z63" i="14"/>
  <c r="Z65" i="14" s="1"/>
  <c r="AA63" i="14"/>
  <c r="AA65" i="14" s="1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F65" i="14"/>
  <c r="N65" i="14"/>
  <c r="T65" i="14"/>
  <c r="E66" i="14"/>
  <c r="G66" i="14"/>
  <c r="H66" i="14"/>
  <c r="I66" i="14"/>
  <c r="J66" i="14"/>
  <c r="K66" i="14"/>
  <c r="L66" i="14"/>
  <c r="M66" i="14"/>
  <c r="N66" i="14"/>
  <c r="O66" i="14"/>
  <c r="P66" i="14" s="1"/>
  <c r="D67" i="14"/>
  <c r="E67" i="14" s="1"/>
  <c r="D70" i="14"/>
  <c r="F70" i="14"/>
  <c r="F72" i="14" s="1"/>
  <c r="G70" i="14"/>
  <c r="G72" i="14" s="1"/>
  <c r="H70" i="14"/>
  <c r="H72" i="14" s="1"/>
  <c r="I70" i="14"/>
  <c r="I72" i="14" s="1"/>
  <c r="J70" i="14"/>
  <c r="J72" i="14" s="1"/>
  <c r="K70" i="14"/>
  <c r="K72" i="14" s="1"/>
  <c r="L70" i="14"/>
  <c r="L72" i="14" s="1"/>
  <c r="M70" i="14"/>
  <c r="M72" i="14" s="1"/>
  <c r="O70" i="14"/>
  <c r="O72" i="14" s="1"/>
  <c r="P70" i="14"/>
  <c r="Q70" i="14"/>
  <c r="Q72" i="14" s="1"/>
  <c r="R70" i="14"/>
  <c r="R72" i="14" s="1"/>
  <c r="S70" i="14"/>
  <c r="S72" i="14" s="1"/>
  <c r="T70" i="14"/>
  <c r="T72" i="14" s="1"/>
  <c r="U70" i="14"/>
  <c r="U72" i="14" s="1"/>
  <c r="V70" i="14"/>
  <c r="V72" i="14" s="1"/>
  <c r="W70" i="14"/>
  <c r="W72" i="14" s="1"/>
  <c r="X70" i="14"/>
  <c r="Y70" i="14"/>
  <c r="Y72" i="14" s="1"/>
  <c r="Z70" i="14"/>
  <c r="Z72" i="14" s="1"/>
  <c r="AA70" i="14"/>
  <c r="AA72" i="14" s="1"/>
  <c r="P71" i="14"/>
  <c r="Q71" i="14"/>
  <c r="Q92" i="14" s="1"/>
  <c r="R71" i="14"/>
  <c r="S71" i="14"/>
  <c r="T71" i="14"/>
  <c r="U71" i="14"/>
  <c r="V71" i="14"/>
  <c r="W71" i="14"/>
  <c r="X71" i="14"/>
  <c r="Y71" i="14"/>
  <c r="Z71" i="14"/>
  <c r="AA71" i="14"/>
  <c r="X72" i="14"/>
  <c r="E73" i="14"/>
  <c r="F73" i="14"/>
  <c r="G73" i="14"/>
  <c r="H73" i="14"/>
  <c r="I73" i="14"/>
  <c r="J73" i="14"/>
  <c r="K73" i="14"/>
  <c r="L73" i="14"/>
  <c r="M73" i="14"/>
  <c r="N73" i="14"/>
  <c r="D77" i="14"/>
  <c r="F77" i="14"/>
  <c r="G77" i="14"/>
  <c r="G79" i="14" s="1"/>
  <c r="H77" i="14"/>
  <c r="H79" i="14" s="1"/>
  <c r="I77" i="14"/>
  <c r="I79" i="14" s="1"/>
  <c r="J77" i="14"/>
  <c r="J79" i="14" s="1"/>
  <c r="K77" i="14"/>
  <c r="K79" i="14" s="1"/>
  <c r="L77" i="14"/>
  <c r="L79" i="14" s="1"/>
  <c r="M77" i="14"/>
  <c r="O77" i="14"/>
  <c r="O79" i="14" s="1"/>
  <c r="P77" i="14"/>
  <c r="P79" i="14" s="1"/>
  <c r="Q77" i="14"/>
  <c r="Q79" i="14" s="1"/>
  <c r="R77" i="14"/>
  <c r="S77" i="14"/>
  <c r="T77" i="14"/>
  <c r="T79" i="14" s="1"/>
  <c r="U77" i="14"/>
  <c r="U79" i="14" s="1"/>
  <c r="V77" i="14"/>
  <c r="V79" i="14" s="1"/>
  <c r="W77" i="14"/>
  <c r="W79" i="14" s="1"/>
  <c r="X77" i="14"/>
  <c r="X79" i="14" s="1"/>
  <c r="Y77" i="14"/>
  <c r="Y79" i="14" s="1"/>
  <c r="Z77" i="14"/>
  <c r="Z79" i="14" s="1"/>
  <c r="AA77" i="14"/>
  <c r="AA79" i="14" s="1"/>
  <c r="P78" i="14"/>
  <c r="Q78" i="14"/>
  <c r="R78" i="14"/>
  <c r="S78" i="14"/>
  <c r="T78" i="14"/>
  <c r="U78" i="14"/>
  <c r="V78" i="14"/>
  <c r="W78" i="14"/>
  <c r="X78" i="14"/>
  <c r="Y78" i="14"/>
  <c r="Z78" i="14"/>
  <c r="AA78" i="14"/>
  <c r="M79" i="14"/>
  <c r="S79" i="14"/>
  <c r="E80" i="14"/>
  <c r="F80" i="14"/>
  <c r="G80" i="14"/>
  <c r="H80" i="14"/>
  <c r="I80" i="14"/>
  <c r="J80" i="14"/>
  <c r="K80" i="14"/>
  <c r="L80" i="14"/>
  <c r="M80" i="14"/>
  <c r="N80" i="14"/>
  <c r="D84" i="14"/>
  <c r="D86" i="14" s="1"/>
  <c r="D89" i="14" s="1"/>
  <c r="F84" i="14"/>
  <c r="G84" i="14"/>
  <c r="H84" i="14"/>
  <c r="I84" i="14"/>
  <c r="J84" i="14"/>
  <c r="J86" i="14" s="1"/>
  <c r="K84" i="14"/>
  <c r="L84" i="14"/>
  <c r="M84" i="14"/>
  <c r="O84" i="14"/>
  <c r="O86" i="14" s="1"/>
  <c r="P84" i="14"/>
  <c r="Q84" i="14"/>
  <c r="R84" i="14"/>
  <c r="S84" i="14"/>
  <c r="T84" i="14"/>
  <c r="T86" i="14" s="1"/>
  <c r="V84" i="14"/>
  <c r="V86" i="14" s="1"/>
  <c r="W84" i="14"/>
  <c r="W86" i="14" s="1"/>
  <c r="X84" i="14"/>
  <c r="X86" i="14" s="1"/>
  <c r="Y84" i="14"/>
  <c r="Y86" i="14" s="1"/>
  <c r="Z84" i="14"/>
  <c r="Z86" i="14" s="1"/>
  <c r="AA84" i="14"/>
  <c r="AA86" i="14" s="1"/>
  <c r="P85" i="14"/>
  <c r="Q85" i="14"/>
  <c r="R85" i="14"/>
  <c r="S85" i="14"/>
  <c r="S92" i="14" s="1"/>
  <c r="T85" i="14"/>
  <c r="U85" i="14"/>
  <c r="V85" i="14"/>
  <c r="W85" i="14"/>
  <c r="W92" i="14" s="1"/>
  <c r="X85" i="14"/>
  <c r="Y85" i="14"/>
  <c r="Z85" i="14"/>
  <c r="AA85" i="14"/>
  <c r="AA92" i="14" s="1"/>
  <c r="P86" i="14"/>
  <c r="E87" i="14"/>
  <c r="F87" i="14"/>
  <c r="G87" i="14"/>
  <c r="H87" i="14"/>
  <c r="I87" i="14"/>
  <c r="J87" i="14"/>
  <c r="K87" i="14"/>
  <c r="L87" i="14"/>
  <c r="M87" i="14"/>
  <c r="N87" i="14"/>
  <c r="AD90" i="14"/>
  <c r="AE90" i="14"/>
  <c r="D92" i="14"/>
  <c r="E92" i="14"/>
  <c r="I92" i="14"/>
  <c r="L92" i="14"/>
  <c r="M92" i="14"/>
  <c r="Y92" i="14"/>
  <c r="AE97" i="14"/>
  <c r="E99" i="14"/>
  <c r="F99" i="14"/>
  <c r="H99" i="14"/>
  <c r="I99" i="14"/>
  <c r="J99" i="14"/>
  <c r="K99" i="14"/>
  <c r="L99" i="14"/>
  <c r="M99" i="14"/>
  <c r="N99" i="14"/>
  <c r="O99" i="14"/>
  <c r="P99" i="14"/>
  <c r="Q99" i="14"/>
  <c r="R99" i="14"/>
  <c r="T99" i="14"/>
  <c r="U99" i="14"/>
  <c r="D3" i="13"/>
  <c r="Q7" i="13"/>
  <c r="Q9" i="13" s="1"/>
  <c r="D7" i="13"/>
  <c r="D10" i="13" s="1"/>
  <c r="E7" i="13"/>
  <c r="F7" i="13"/>
  <c r="G7" i="13"/>
  <c r="H7" i="13"/>
  <c r="I7" i="13"/>
  <c r="J7" i="13"/>
  <c r="K7" i="13"/>
  <c r="L7" i="13"/>
  <c r="M7" i="13"/>
  <c r="N7" i="13"/>
  <c r="O7" i="13"/>
  <c r="P7" i="13"/>
  <c r="R7" i="13"/>
  <c r="S7" i="13"/>
  <c r="T7" i="13"/>
  <c r="U7" i="13"/>
  <c r="U9" i="13" s="1"/>
  <c r="V7" i="13"/>
  <c r="W7" i="13"/>
  <c r="W9" i="13" s="1"/>
  <c r="X7" i="13"/>
  <c r="Y7" i="13"/>
  <c r="Z7" i="13"/>
  <c r="AA7" i="13"/>
  <c r="AA9" i="13" s="1"/>
  <c r="D8" i="13"/>
  <c r="D11" i="13" s="1"/>
  <c r="E8" i="13"/>
  <c r="E9" i="13" s="1"/>
  <c r="F8" i="13"/>
  <c r="G8" i="13"/>
  <c r="G9" i="13" s="1"/>
  <c r="H8" i="13"/>
  <c r="I8" i="13"/>
  <c r="I9" i="13" s="1"/>
  <c r="J8" i="13"/>
  <c r="K8" i="13"/>
  <c r="K9" i="13" s="1"/>
  <c r="L8" i="13"/>
  <c r="M8" i="13"/>
  <c r="M9" i="13" s="1"/>
  <c r="N8" i="13"/>
  <c r="O8" i="13"/>
  <c r="O9" i="13" s="1"/>
  <c r="P8" i="13"/>
  <c r="Q8" i="13"/>
  <c r="Q140" i="13" s="1"/>
  <c r="R8" i="13"/>
  <c r="S8" i="13"/>
  <c r="T8" i="13"/>
  <c r="U8" i="13"/>
  <c r="U140" i="13" s="1"/>
  <c r="V8" i="13"/>
  <c r="W8" i="13"/>
  <c r="X8" i="13"/>
  <c r="Y8" i="13"/>
  <c r="Z8" i="13"/>
  <c r="AA8" i="13"/>
  <c r="D9" i="13"/>
  <c r="D12" i="13" s="1"/>
  <c r="F9" i="13"/>
  <c r="H9" i="13"/>
  <c r="J9" i="13"/>
  <c r="L9" i="13"/>
  <c r="N9" i="13"/>
  <c r="P9" i="13"/>
  <c r="R9" i="13"/>
  <c r="T9" i="13"/>
  <c r="Y9" i="13"/>
  <c r="E10" i="13"/>
  <c r="F10" i="13"/>
  <c r="G10" i="13"/>
  <c r="H10" i="13"/>
  <c r="I10" i="13"/>
  <c r="J10" i="13"/>
  <c r="K10" i="13"/>
  <c r="L10" i="13"/>
  <c r="M10" i="13"/>
  <c r="N10" i="13"/>
  <c r="O10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P16" i="13"/>
  <c r="Q14" i="13"/>
  <c r="R14" i="13"/>
  <c r="S14" i="13"/>
  <c r="T14" i="13"/>
  <c r="U14" i="13"/>
  <c r="V14" i="13"/>
  <c r="W14" i="13"/>
  <c r="X14" i="13"/>
  <c r="Y14" i="13"/>
  <c r="Z14" i="13"/>
  <c r="Z16" i="13" s="1"/>
  <c r="AA14" i="13"/>
  <c r="AA127" i="13" s="1"/>
  <c r="AA134" i="13" s="1"/>
  <c r="D15" i="13"/>
  <c r="D16" i="13" s="1"/>
  <c r="D19" i="13" s="1"/>
  <c r="E15" i="13"/>
  <c r="E16" i="13" s="1"/>
  <c r="F15" i="13"/>
  <c r="F16" i="13"/>
  <c r="G15" i="13"/>
  <c r="H15" i="13"/>
  <c r="H16" i="13" s="1"/>
  <c r="I15" i="13"/>
  <c r="J15" i="13"/>
  <c r="J16" i="13" s="1"/>
  <c r="K15" i="13"/>
  <c r="L15" i="13"/>
  <c r="L16" i="13" s="1"/>
  <c r="M15" i="13"/>
  <c r="N15" i="13"/>
  <c r="N16" i="13" s="1"/>
  <c r="O15" i="13"/>
  <c r="O16" i="13" s="1"/>
  <c r="P15" i="13"/>
  <c r="Q15" i="13"/>
  <c r="R15" i="13"/>
  <c r="R155" i="13" s="1"/>
  <c r="S15" i="13"/>
  <c r="T15" i="13"/>
  <c r="U15" i="13"/>
  <c r="V15" i="13"/>
  <c r="V140" i="13" s="1"/>
  <c r="W15" i="13"/>
  <c r="X15" i="13"/>
  <c r="Y15" i="13"/>
  <c r="Z15" i="13"/>
  <c r="Z140" i="13" s="1"/>
  <c r="AA15" i="13"/>
  <c r="G16" i="13"/>
  <c r="I16" i="13"/>
  <c r="K16" i="13"/>
  <c r="M16" i="13"/>
  <c r="Q16" i="13"/>
  <c r="R16" i="13"/>
  <c r="S16" i="13"/>
  <c r="T16" i="13"/>
  <c r="U16" i="13"/>
  <c r="V16" i="13"/>
  <c r="W16" i="13"/>
  <c r="X16" i="13"/>
  <c r="Y16" i="13"/>
  <c r="AA16" i="13"/>
  <c r="D17" i="13"/>
  <c r="E17" i="13"/>
  <c r="F17" i="13"/>
  <c r="G17" i="13"/>
  <c r="H17" i="13"/>
  <c r="H142" i="13" s="1"/>
  <c r="I17" i="13"/>
  <c r="J17" i="13"/>
  <c r="K17" i="13"/>
  <c r="L17" i="13"/>
  <c r="L157" i="13" s="1"/>
  <c r="M17" i="13"/>
  <c r="N17" i="13"/>
  <c r="O17" i="13"/>
  <c r="P17" i="13" s="1"/>
  <c r="Q17" i="13" s="1"/>
  <c r="R17" i="13" s="1"/>
  <c r="S17" i="13" s="1"/>
  <c r="T17" i="13" s="1"/>
  <c r="U17" i="13" s="1"/>
  <c r="V17" i="13" s="1"/>
  <c r="W17" i="13" s="1"/>
  <c r="X17" i="13" s="1"/>
  <c r="Y17" i="13" s="1"/>
  <c r="Z17" i="13" s="1"/>
  <c r="AA17" i="13" s="1"/>
  <c r="D21" i="13"/>
  <c r="D24" i="13" s="1"/>
  <c r="E21" i="13"/>
  <c r="F21" i="13"/>
  <c r="G21" i="13"/>
  <c r="H21" i="13"/>
  <c r="I21" i="13"/>
  <c r="J21" i="13"/>
  <c r="K21" i="13"/>
  <c r="L21" i="13"/>
  <c r="M21" i="13"/>
  <c r="N21" i="13"/>
  <c r="O21" i="13"/>
  <c r="P21" i="13"/>
  <c r="AC21" i="13" s="1"/>
  <c r="Q21" i="13"/>
  <c r="R21" i="13"/>
  <c r="S21" i="13"/>
  <c r="T21" i="13"/>
  <c r="U21" i="13"/>
  <c r="V21" i="13"/>
  <c r="W21" i="13"/>
  <c r="X21" i="13"/>
  <c r="Y21" i="13"/>
  <c r="Z21" i="13"/>
  <c r="Z23" i="13" s="1"/>
  <c r="AA21" i="13"/>
  <c r="D22" i="13"/>
  <c r="D25" i="13" s="1"/>
  <c r="E25" i="13" s="1"/>
  <c r="F25" i="13" s="1"/>
  <c r="G25" i="13" s="1"/>
  <c r="E22" i="13"/>
  <c r="F22" i="13"/>
  <c r="G22" i="13"/>
  <c r="H22" i="13"/>
  <c r="H128" i="13" s="1"/>
  <c r="I22" i="13"/>
  <c r="J22" i="13"/>
  <c r="K22" i="13"/>
  <c r="L22" i="13"/>
  <c r="L155" i="13" s="1"/>
  <c r="M22" i="13"/>
  <c r="N22" i="13"/>
  <c r="O22" i="13"/>
  <c r="P22" i="13"/>
  <c r="Q22" i="13"/>
  <c r="R22" i="13"/>
  <c r="S22" i="13"/>
  <c r="T22" i="13"/>
  <c r="U22" i="13"/>
  <c r="V22" i="13"/>
  <c r="W22" i="13"/>
  <c r="X22" i="13"/>
  <c r="X155" i="13" s="1"/>
  <c r="Y22" i="13"/>
  <c r="Z22" i="13"/>
  <c r="AA22" i="13"/>
  <c r="D23" i="13"/>
  <c r="D26" i="13" s="1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AA23" i="13"/>
  <c r="E24" i="13"/>
  <c r="F24" i="13"/>
  <c r="G24" i="13"/>
  <c r="H24" i="13"/>
  <c r="I24" i="13"/>
  <c r="J24" i="13"/>
  <c r="K24" i="13"/>
  <c r="L24" i="13"/>
  <c r="M24" i="13"/>
  <c r="N24" i="13"/>
  <c r="O24" i="13"/>
  <c r="P24" i="13" s="1"/>
  <c r="Q24" i="13" s="1"/>
  <c r="R24" i="13" s="1"/>
  <c r="S24" i="13" s="1"/>
  <c r="T24" i="13" s="1"/>
  <c r="U24" i="13" s="1"/>
  <c r="V24" i="13" s="1"/>
  <c r="D29" i="13"/>
  <c r="D32" i="13" s="1"/>
  <c r="E29" i="13"/>
  <c r="F29" i="13"/>
  <c r="F30" i="13" s="1"/>
  <c r="G29" i="13"/>
  <c r="G30" i="13" s="1"/>
  <c r="H29" i="13"/>
  <c r="H30" i="13" s="1"/>
  <c r="I29" i="13"/>
  <c r="J29" i="13"/>
  <c r="J30" i="13"/>
  <c r="K29" i="13"/>
  <c r="L29" i="13"/>
  <c r="L30" i="13" s="1"/>
  <c r="M29" i="13"/>
  <c r="N29" i="13"/>
  <c r="N30" i="13" s="1"/>
  <c r="O29" i="13"/>
  <c r="O30" i="13" s="1"/>
  <c r="P29" i="13"/>
  <c r="Q29" i="13"/>
  <c r="R29" i="13"/>
  <c r="S29" i="13"/>
  <c r="T29" i="13"/>
  <c r="U29" i="13"/>
  <c r="V29" i="13"/>
  <c r="W29" i="13"/>
  <c r="X29" i="13"/>
  <c r="Y29" i="13"/>
  <c r="Z29" i="13"/>
  <c r="AA29" i="13"/>
  <c r="E30" i="13"/>
  <c r="I30" i="13"/>
  <c r="K30" i="13"/>
  <c r="M30" i="13"/>
  <c r="AA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D35" i="13"/>
  <c r="D38" i="13" s="1"/>
  <c r="E35" i="13"/>
  <c r="O35" i="13"/>
  <c r="F35" i="13"/>
  <c r="G35" i="13"/>
  <c r="H35" i="13"/>
  <c r="I35" i="13"/>
  <c r="J35" i="13"/>
  <c r="K35" i="13"/>
  <c r="L35" i="13"/>
  <c r="M35" i="13"/>
  <c r="N35" i="13"/>
  <c r="P35" i="13"/>
  <c r="P37" i="13" s="1"/>
  <c r="Q35" i="13"/>
  <c r="R35" i="13"/>
  <c r="S35" i="13"/>
  <c r="S37" i="13" s="1"/>
  <c r="T35" i="13"/>
  <c r="T37" i="13" s="1"/>
  <c r="U35" i="13"/>
  <c r="U37" i="13" s="1"/>
  <c r="V35" i="13"/>
  <c r="W35" i="13"/>
  <c r="W37" i="13" s="1"/>
  <c r="X35" i="13"/>
  <c r="X37" i="13" s="1"/>
  <c r="Y35" i="13"/>
  <c r="Y37" i="13" s="1"/>
  <c r="Z35" i="13"/>
  <c r="AA35" i="13"/>
  <c r="AA37" i="13" s="1"/>
  <c r="D36" i="13"/>
  <c r="D37" i="13" s="1"/>
  <c r="D40" i="13" s="1"/>
  <c r="E36" i="13"/>
  <c r="E37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F37" i="13"/>
  <c r="G37" i="13"/>
  <c r="H37" i="13"/>
  <c r="I37" i="13"/>
  <c r="J37" i="13"/>
  <c r="K37" i="13"/>
  <c r="L37" i="13"/>
  <c r="M37" i="13"/>
  <c r="N37" i="13"/>
  <c r="O37" i="13"/>
  <c r="R37" i="13"/>
  <c r="V37" i="13"/>
  <c r="Z37" i="13"/>
  <c r="E38" i="13"/>
  <c r="F38" i="13"/>
  <c r="G38" i="13"/>
  <c r="H38" i="13"/>
  <c r="I38" i="13"/>
  <c r="J38" i="13"/>
  <c r="K38" i="13"/>
  <c r="L38" i="13"/>
  <c r="M38" i="13"/>
  <c r="N38" i="13"/>
  <c r="O38" i="13"/>
  <c r="P38" i="13" s="1"/>
  <c r="AA42" i="13"/>
  <c r="AA44" i="13" s="1"/>
  <c r="AA119" i="13"/>
  <c r="AA112" i="13"/>
  <c r="AA114" i="13" s="1"/>
  <c r="AA98" i="13"/>
  <c r="AA100" i="13" s="1"/>
  <c r="AA91" i="13"/>
  <c r="AA93" i="13" s="1"/>
  <c r="AA84" i="13"/>
  <c r="AA86" i="13" s="1"/>
  <c r="AA77" i="13"/>
  <c r="AA79" i="13" s="1"/>
  <c r="AA70" i="13"/>
  <c r="AA72" i="13" s="1"/>
  <c r="AA63" i="13"/>
  <c r="AA65" i="13" s="1"/>
  <c r="AA56" i="13"/>
  <c r="AA58" i="13" s="1"/>
  <c r="AA49" i="13"/>
  <c r="AA51" i="13" s="1"/>
  <c r="D43" i="13"/>
  <c r="D44" i="13"/>
  <c r="D47" i="13" s="1"/>
  <c r="E43" i="13"/>
  <c r="E44" i="13" s="1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F44" i="13"/>
  <c r="G44" i="13"/>
  <c r="H44" i="13"/>
  <c r="I44" i="13"/>
  <c r="J44" i="13"/>
  <c r="K44" i="13"/>
  <c r="L44" i="13"/>
  <c r="M44" i="13"/>
  <c r="N44" i="13"/>
  <c r="O44" i="13"/>
  <c r="E45" i="13"/>
  <c r="F45" i="13"/>
  <c r="G45" i="13"/>
  <c r="H45" i="13"/>
  <c r="I45" i="13"/>
  <c r="J45" i="13"/>
  <c r="K45" i="13"/>
  <c r="L45" i="13"/>
  <c r="M45" i="13"/>
  <c r="N45" i="13"/>
  <c r="O45" i="13"/>
  <c r="D46" i="13"/>
  <c r="D49" i="13"/>
  <c r="D52" i="13" s="1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U51" i="13" s="1"/>
  <c r="V49" i="13"/>
  <c r="W49" i="13"/>
  <c r="X49" i="13"/>
  <c r="Y49" i="13"/>
  <c r="Y51" i="13" s="1"/>
  <c r="Z49" i="13"/>
  <c r="Q51" i="13"/>
  <c r="Q98" i="13"/>
  <c r="Q100" i="13" s="1"/>
  <c r="Q63" i="13"/>
  <c r="Q65" i="13" s="1"/>
  <c r="Q56" i="13"/>
  <c r="Q58" i="13" s="1"/>
  <c r="Q107" i="13"/>
  <c r="U98" i="13"/>
  <c r="U100" i="13" s="1"/>
  <c r="U63" i="13"/>
  <c r="U65" i="13" s="1"/>
  <c r="U56" i="13"/>
  <c r="U58" i="13" s="1"/>
  <c r="U107" i="13"/>
  <c r="W51" i="13"/>
  <c r="Y98" i="13"/>
  <c r="Y100" i="13" s="1"/>
  <c r="Y63" i="13"/>
  <c r="Y65" i="13" s="1"/>
  <c r="Y56" i="13"/>
  <c r="Y58" i="13" s="1"/>
  <c r="Y107" i="13"/>
  <c r="S51" i="13"/>
  <c r="D50" i="13"/>
  <c r="D53" i="13" s="1"/>
  <c r="E50" i="13"/>
  <c r="F50" i="13"/>
  <c r="F51" i="13" s="1"/>
  <c r="G50" i="13"/>
  <c r="H50" i="13"/>
  <c r="H51" i="13" s="1"/>
  <c r="I50" i="13"/>
  <c r="J50" i="13"/>
  <c r="J51" i="13" s="1"/>
  <c r="K50" i="13"/>
  <c r="L50" i="13"/>
  <c r="L51" i="13" s="1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D51" i="13"/>
  <c r="D54" i="13" s="1"/>
  <c r="E51" i="13"/>
  <c r="G51" i="13"/>
  <c r="I51" i="13"/>
  <c r="K51" i="13"/>
  <c r="M51" i="13"/>
  <c r="N51" i="13"/>
  <c r="O51" i="13"/>
  <c r="P51" i="13"/>
  <c r="R51" i="13"/>
  <c r="T51" i="13"/>
  <c r="V51" i="13"/>
  <c r="X51" i="13"/>
  <c r="Z51" i="13"/>
  <c r="E52" i="13"/>
  <c r="F52" i="13"/>
  <c r="G52" i="13"/>
  <c r="H52" i="13"/>
  <c r="I52" i="13"/>
  <c r="J52" i="13"/>
  <c r="J142" i="13" s="1"/>
  <c r="K52" i="13"/>
  <c r="L52" i="13"/>
  <c r="M52" i="13"/>
  <c r="N52" i="13"/>
  <c r="N142" i="13" s="1"/>
  <c r="O52" i="13"/>
  <c r="P52" i="13" s="1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R56" i="13"/>
  <c r="R58" i="13" s="1"/>
  <c r="S56" i="13"/>
  <c r="T56" i="13"/>
  <c r="T58" i="13" s="1"/>
  <c r="V56" i="13"/>
  <c r="W56" i="13"/>
  <c r="W58" i="13" s="1"/>
  <c r="X56" i="13"/>
  <c r="Z56" i="13"/>
  <c r="W98" i="13"/>
  <c r="W100" i="13" s="1"/>
  <c r="W63" i="13"/>
  <c r="W65" i="13" s="1"/>
  <c r="W107" i="13"/>
  <c r="Z58" i="13"/>
  <c r="AC56" i="13"/>
  <c r="D57" i="13"/>
  <c r="D60" i="13" s="1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D58" i="13"/>
  <c r="D61" i="13" s="1"/>
  <c r="E58" i="13"/>
  <c r="F58" i="13"/>
  <c r="G58" i="13"/>
  <c r="H58" i="13"/>
  <c r="I58" i="13"/>
  <c r="J58" i="13"/>
  <c r="K58" i="13"/>
  <c r="L58" i="13"/>
  <c r="M58" i="13"/>
  <c r="N58" i="13"/>
  <c r="O58" i="13"/>
  <c r="P58" i="13"/>
  <c r="S58" i="13"/>
  <c r="V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 s="1"/>
  <c r="Q59" i="13" s="1"/>
  <c r="R59" i="13" s="1"/>
  <c r="S59" i="13" s="1"/>
  <c r="T59" i="13" s="1"/>
  <c r="U59" i="13" s="1"/>
  <c r="V59" i="13" s="1"/>
  <c r="W59" i="13" s="1"/>
  <c r="X59" i="13" s="1"/>
  <c r="Y59" i="13" s="1"/>
  <c r="Z59" i="13" s="1"/>
  <c r="AA59" i="13" s="1"/>
  <c r="D63" i="13"/>
  <c r="D66" i="13" s="1"/>
  <c r="D108" i="13"/>
  <c r="D98" i="13"/>
  <c r="D101" i="13" s="1"/>
  <c r="E63" i="13"/>
  <c r="F63" i="13"/>
  <c r="G63" i="13"/>
  <c r="H63" i="13"/>
  <c r="H146" i="13" s="1"/>
  <c r="I63" i="13"/>
  <c r="J63" i="13"/>
  <c r="K63" i="13"/>
  <c r="L63" i="13"/>
  <c r="L146" i="13" s="1"/>
  <c r="M63" i="13"/>
  <c r="N63" i="13"/>
  <c r="O63" i="13"/>
  <c r="P63" i="13"/>
  <c r="P146" i="13" s="1"/>
  <c r="R63" i="13"/>
  <c r="R65" i="13" s="1"/>
  <c r="R107" i="13"/>
  <c r="S63" i="13"/>
  <c r="T63" i="13"/>
  <c r="T65" i="13" s="1"/>
  <c r="T107" i="13"/>
  <c r="V63" i="13"/>
  <c r="V65" i="13" s="1"/>
  <c r="V107" i="13"/>
  <c r="X63" i="13"/>
  <c r="X65" i="13" s="1"/>
  <c r="X107" i="13"/>
  <c r="Z63" i="13"/>
  <c r="Z65" i="13" s="1"/>
  <c r="Z107" i="13"/>
  <c r="D64" i="13"/>
  <c r="D67" i="13" s="1"/>
  <c r="E64" i="13"/>
  <c r="E65" i="13" s="1"/>
  <c r="F64" i="13"/>
  <c r="F65" i="13" s="1"/>
  <c r="G64" i="13"/>
  <c r="G65" i="13" s="1"/>
  <c r="H64" i="13"/>
  <c r="I64" i="13"/>
  <c r="I65" i="13" s="1"/>
  <c r="J64" i="13"/>
  <c r="J65" i="13" s="1"/>
  <c r="K64" i="13"/>
  <c r="K65" i="13"/>
  <c r="L64" i="13"/>
  <c r="M64" i="13"/>
  <c r="M65" i="13" s="1"/>
  <c r="N64" i="13"/>
  <c r="N65" i="13" s="1"/>
  <c r="O64" i="13"/>
  <c r="O65" i="13" s="1"/>
  <c r="P64" i="13"/>
  <c r="Q64" i="13"/>
  <c r="R64" i="13"/>
  <c r="S64" i="13"/>
  <c r="T64" i="13"/>
  <c r="U64" i="13"/>
  <c r="V64" i="13"/>
  <c r="W64" i="13"/>
  <c r="X64" i="13"/>
  <c r="Y64" i="13"/>
  <c r="Z64" i="13"/>
  <c r="AA64" i="13"/>
  <c r="D65" i="13"/>
  <c r="D68" i="13" s="1"/>
  <c r="H65" i="13"/>
  <c r="L65" i="13"/>
  <c r="P65" i="13"/>
  <c r="S65" i="13"/>
  <c r="E66" i="13"/>
  <c r="F66" i="13"/>
  <c r="G66" i="13"/>
  <c r="H66" i="13"/>
  <c r="I66" i="13"/>
  <c r="J66" i="13"/>
  <c r="K66" i="13"/>
  <c r="L66" i="13"/>
  <c r="M66" i="13"/>
  <c r="N66" i="13"/>
  <c r="O66" i="13"/>
  <c r="D70" i="13"/>
  <c r="AB70" i="13" s="1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P28" i="13"/>
  <c r="Q28" i="13"/>
  <c r="R28" i="13"/>
  <c r="S28" i="13"/>
  <c r="T28" i="13"/>
  <c r="U28" i="13"/>
  <c r="V28" i="13"/>
  <c r="W28" i="13"/>
  <c r="X28" i="13"/>
  <c r="Y28" i="13"/>
  <c r="Z28" i="13"/>
  <c r="P42" i="13"/>
  <c r="Q42" i="13"/>
  <c r="R42" i="13"/>
  <c r="S42" i="13"/>
  <c r="T42" i="13"/>
  <c r="U42" i="13"/>
  <c r="V42" i="13"/>
  <c r="W42" i="13"/>
  <c r="X42" i="13"/>
  <c r="Y42" i="13"/>
  <c r="Z42" i="13"/>
  <c r="AC49" i="13"/>
  <c r="P77" i="13"/>
  <c r="Q77" i="13"/>
  <c r="R77" i="13"/>
  <c r="S77" i="13"/>
  <c r="T77" i="13"/>
  <c r="U77" i="13"/>
  <c r="V77" i="13"/>
  <c r="W77" i="13"/>
  <c r="X77" i="13"/>
  <c r="Y77" i="13"/>
  <c r="Z77" i="13"/>
  <c r="P84" i="13"/>
  <c r="Q84" i="13"/>
  <c r="R84" i="13"/>
  <c r="S84" i="13"/>
  <c r="T84" i="13"/>
  <c r="U84" i="13"/>
  <c r="V84" i="13"/>
  <c r="W84" i="13"/>
  <c r="X84" i="13"/>
  <c r="Y84" i="13"/>
  <c r="Z84" i="13"/>
  <c r="P91" i="13"/>
  <c r="Q91" i="13"/>
  <c r="R91" i="13"/>
  <c r="S91" i="13"/>
  <c r="T91" i="13"/>
  <c r="U91" i="13"/>
  <c r="V91" i="13"/>
  <c r="W91" i="13"/>
  <c r="X91" i="13"/>
  <c r="Y91" i="13"/>
  <c r="Z91" i="13"/>
  <c r="P98" i="13"/>
  <c r="R98" i="13"/>
  <c r="R100" i="13" s="1"/>
  <c r="S98" i="13"/>
  <c r="S146" i="13" s="1"/>
  <c r="T98" i="13"/>
  <c r="V98" i="13"/>
  <c r="V100" i="13" s="1"/>
  <c r="X98" i="13"/>
  <c r="Z98" i="13"/>
  <c r="Z100" i="13" s="1"/>
  <c r="P112" i="13"/>
  <c r="Q112" i="13"/>
  <c r="R112" i="13"/>
  <c r="S112" i="13"/>
  <c r="T112" i="13"/>
  <c r="U112" i="13"/>
  <c r="V112" i="13"/>
  <c r="W112" i="13"/>
  <c r="X112" i="13"/>
  <c r="Y112" i="13"/>
  <c r="Z112" i="13"/>
  <c r="P119" i="13"/>
  <c r="Q119" i="13"/>
  <c r="R119" i="13"/>
  <c r="S119" i="13"/>
  <c r="T119" i="13"/>
  <c r="U119" i="13"/>
  <c r="V119" i="13"/>
  <c r="W119" i="13"/>
  <c r="X119" i="13"/>
  <c r="Y119" i="13"/>
  <c r="Z119" i="13"/>
  <c r="D71" i="13"/>
  <c r="D74" i="13" s="1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D72" i="13"/>
  <c r="D75" i="13" s="1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E73" i="13"/>
  <c r="F73" i="13"/>
  <c r="G73" i="13"/>
  <c r="H73" i="13"/>
  <c r="I73" i="13"/>
  <c r="J73" i="13"/>
  <c r="K73" i="13"/>
  <c r="L73" i="13"/>
  <c r="M73" i="13"/>
  <c r="N73" i="13"/>
  <c r="O73" i="13"/>
  <c r="P73" i="13" s="1"/>
  <c r="Q73" i="13" s="1"/>
  <c r="R73" i="13" s="1"/>
  <c r="S73" i="13" s="1"/>
  <c r="T73" i="13" s="1"/>
  <c r="U73" i="13" s="1"/>
  <c r="V73" i="13" s="1"/>
  <c r="W73" i="13" s="1"/>
  <c r="X73" i="13" s="1"/>
  <c r="Y73" i="13" s="1"/>
  <c r="Z73" i="13" s="1"/>
  <c r="AA73" i="13" s="1"/>
  <c r="D77" i="13"/>
  <c r="E77" i="13"/>
  <c r="F77" i="13"/>
  <c r="G77" i="13"/>
  <c r="H77" i="13"/>
  <c r="I77" i="13"/>
  <c r="J77" i="13"/>
  <c r="K77" i="13"/>
  <c r="L77" i="13"/>
  <c r="M77" i="13"/>
  <c r="N77" i="13"/>
  <c r="O77" i="13"/>
  <c r="AB77" i="13"/>
  <c r="D78" i="13"/>
  <c r="D81" i="13" s="1"/>
  <c r="D79" i="13"/>
  <c r="D82" i="13" s="1"/>
  <c r="E78" i="13"/>
  <c r="E79" i="13" s="1"/>
  <c r="F78" i="13"/>
  <c r="F79" i="13" s="1"/>
  <c r="G78" i="13"/>
  <c r="G79" i="13"/>
  <c r="H78" i="13"/>
  <c r="I78" i="13"/>
  <c r="I79" i="13" s="1"/>
  <c r="J78" i="13"/>
  <c r="K78" i="13"/>
  <c r="K79" i="13"/>
  <c r="L78" i="13"/>
  <c r="M78" i="13"/>
  <c r="M79" i="13" s="1"/>
  <c r="N78" i="13"/>
  <c r="O78" i="13"/>
  <c r="O79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H79" i="13"/>
  <c r="J79" i="13"/>
  <c r="L79" i="13"/>
  <c r="N79" i="13"/>
  <c r="P79" i="13"/>
  <c r="Q79" i="13"/>
  <c r="R79" i="13"/>
  <c r="S79" i="13"/>
  <c r="T79" i="13"/>
  <c r="U79" i="13"/>
  <c r="V79" i="13"/>
  <c r="W79" i="13"/>
  <c r="X79" i="13"/>
  <c r="Y79" i="13"/>
  <c r="Z79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 s="1"/>
  <c r="Q80" i="13" s="1"/>
  <c r="R80" i="13" s="1"/>
  <c r="S80" i="13" s="1"/>
  <c r="T80" i="13" s="1"/>
  <c r="U80" i="13" s="1"/>
  <c r="V80" i="13" s="1"/>
  <c r="W80" i="13" s="1"/>
  <c r="X80" i="13" s="1"/>
  <c r="Y80" i="13" s="1"/>
  <c r="Z80" i="13" s="1"/>
  <c r="AA80" i="13" s="1"/>
  <c r="D84" i="13"/>
  <c r="D87" i="13" s="1"/>
  <c r="E84" i="13"/>
  <c r="F84" i="13"/>
  <c r="G84" i="13"/>
  <c r="H84" i="13"/>
  <c r="I84" i="13"/>
  <c r="J84" i="13"/>
  <c r="K84" i="13"/>
  <c r="L84" i="13"/>
  <c r="M84" i="13"/>
  <c r="N84" i="13"/>
  <c r="O84" i="13"/>
  <c r="D85" i="13"/>
  <c r="D86" i="13" s="1"/>
  <c r="D89" i="13" s="1"/>
  <c r="E85" i="13"/>
  <c r="E86" i="13" s="1"/>
  <c r="F85" i="13"/>
  <c r="F86" i="13"/>
  <c r="G85" i="13"/>
  <c r="G86" i="13"/>
  <c r="H85" i="13"/>
  <c r="H86" i="13"/>
  <c r="I85" i="13"/>
  <c r="I86" i="13"/>
  <c r="J85" i="13"/>
  <c r="J155" i="13" s="1"/>
  <c r="J86" i="13"/>
  <c r="K85" i="13"/>
  <c r="K86" i="13"/>
  <c r="L85" i="13"/>
  <c r="M85" i="13"/>
  <c r="M86" i="13" s="1"/>
  <c r="N85" i="13"/>
  <c r="N86" i="13" s="1"/>
  <c r="O85" i="13"/>
  <c r="O86" i="13" s="1"/>
  <c r="P85" i="13"/>
  <c r="Q85" i="13"/>
  <c r="R85" i="13"/>
  <c r="S85" i="13"/>
  <c r="T85" i="13"/>
  <c r="U85" i="13"/>
  <c r="V85" i="13"/>
  <c r="W85" i="13"/>
  <c r="X85" i="13"/>
  <c r="Y85" i="13"/>
  <c r="Z85" i="13"/>
  <c r="AA85" i="13"/>
  <c r="L86" i="13"/>
  <c r="P86" i="13"/>
  <c r="Q86" i="13"/>
  <c r="R86" i="13"/>
  <c r="S86" i="13"/>
  <c r="T86" i="13"/>
  <c r="U86" i="13"/>
  <c r="V86" i="13"/>
  <c r="W86" i="13"/>
  <c r="X86" i="13"/>
  <c r="Y86" i="13"/>
  <c r="Z86" i="13"/>
  <c r="E87" i="13"/>
  <c r="F87" i="13"/>
  <c r="G87" i="13"/>
  <c r="H87" i="13"/>
  <c r="I87" i="13"/>
  <c r="J87" i="13"/>
  <c r="K87" i="13"/>
  <c r="L87" i="13"/>
  <c r="M87" i="13"/>
  <c r="N87" i="13"/>
  <c r="O87" i="13"/>
  <c r="P87" i="13" s="1"/>
  <c r="Q87" i="13" s="1"/>
  <c r="R87" i="13" s="1"/>
  <c r="S87" i="13" s="1"/>
  <c r="T87" i="13" s="1"/>
  <c r="U87" i="13" s="1"/>
  <c r="V87" i="13" s="1"/>
  <c r="W87" i="13" s="1"/>
  <c r="X87" i="13" s="1"/>
  <c r="Y87" i="13" s="1"/>
  <c r="Z87" i="13" s="1"/>
  <c r="AA87" i="13" s="1"/>
  <c r="D91" i="13"/>
  <c r="E91" i="13"/>
  <c r="F91" i="13"/>
  <c r="G91" i="13"/>
  <c r="H91" i="13"/>
  <c r="I91" i="13"/>
  <c r="J91" i="13"/>
  <c r="K91" i="13"/>
  <c r="L91" i="13"/>
  <c r="M91" i="13"/>
  <c r="N91" i="13"/>
  <c r="O91" i="13"/>
  <c r="D92" i="13"/>
  <c r="D93" i="13" s="1"/>
  <c r="D96" i="13" s="1"/>
  <c r="E92" i="13"/>
  <c r="E93" i="13"/>
  <c r="F92" i="13"/>
  <c r="G92" i="13"/>
  <c r="G93" i="13" s="1"/>
  <c r="H92" i="13"/>
  <c r="H93" i="13"/>
  <c r="I92" i="13"/>
  <c r="J92" i="13"/>
  <c r="J93" i="13" s="1"/>
  <c r="K92" i="13"/>
  <c r="K93" i="13" s="1"/>
  <c r="L92" i="13"/>
  <c r="L93" i="13" s="1"/>
  <c r="M92" i="13"/>
  <c r="N92" i="13"/>
  <c r="N93" i="13" s="1"/>
  <c r="O92" i="13"/>
  <c r="O93" i="13" s="1"/>
  <c r="P92" i="13"/>
  <c r="Q92" i="13"/>
  <c r="R92" i="13"/>
  <c r="S92" i="13"/>
  <c r="T92" i="13"/>
  <c r="U92" i="13"/>
  <c r="V92" i="13"/>
  <c r="W92" i="13"/>
  <c r="X92" i="13"/>
  <c r="Y92" i="13"/>
  <c r="Z92" i="13"/>
  <c r="AA92" i="13"/>
  <c r="F93" i="13"/>
  <c r="I93" i="13"/>
  <c r="M93" i="13"/>
  <c r="P93" i="13"/>
  <c r="Q93" i="13"/>
  <c r="R93" i="13"/>
  <c r="S93" i="13"/>
  <c r="T93" i="13"/>
  <c r="U93" i="13"/>
  <c r="V93" i="13"/>
  <c r="W93" i="13"/>
  <c r="X93" i="13"/>
  <c r="Y93" i="13"/>
  <c r="Z93" i="13"/>
  <c r="D94" i="13"/>
  <c r="E94" i="13"/>
  <c r="F94" i="13"/>
  <c r="F130" i="13" s="1"/>
  <c r="G94" i="13"/>
  <c r="H94" i="13"/>
  <c r="I94" i="13"/>
  <c r="J94" i="13"/>
  <c r="K94" i="13"/>
  <c r="L94" i="13"/>
  <c r="M94" i="13"/>
  <c r="N94" i="13"/>
  <c r="O94" i="13"/>
  <c r="P94" i="13"/>
  <c r="Q94" i="13" s="1"/>
  <c r="R94" i="13" s="1"/>
  <c r="S94" i="13" s="1"/>
  <c r="T94" i="13" s="1"/>
  <c r="U94" i="13" s="1"/>
  <c r="V94" i="13" s="1"/>
  <c r="W94" i="13" s="1"/>
  <c r="X94" i="13" s="1"/>
  <c r="Y94" i="13" s="1"/>
  <c r="Z94" i="13" s="1"/>
  <c r="AA94" i="13" s="1"/>
  <c r="E98" i="13"/>
  <c r="F98" i="13"/>
  <c r="G98" i="13"/>
  <c r="H98" i="13"/>
  <c r="I98" i="13"/>
  <c r="I146" i="13" s="1"/>
  <c r="J98" i="13"/>
  <c r="K98" i="13"/>
  <c r="L98" i="13"/>
  <c r="M98" i="13"/>
  <c r="N98" i="13"/>
  <c r="N146" i="13" s="1"/>
  <c r="O98" i="13"/>
  <c r="D99" i="13"/>
  <c r="D100" i="13" s="1"/>
  <c r="D103" i="13" s="1"/>
  <c r="E99" i="13"/>
  <c r="E100" i="13"/>
  <c r="F99" i="13"/>
  <c r="F100" i="13"/>
  <c r="G99" i="13"/>
  <c r="G100" i="13"/>
  <c r="H99" i="13"/>
  <c r="I99" i="13"/>
  <c r="I100" i="13" s="1"/>
  <c r="J99" i="13"/>
  <c r="J100" i="13" s="1"/>
  <c r="K99" i="13"/>
  <c r="K100" i="13" s="1"/>
  <c r="L99" i="13"/>
  <c r="L100" i="13" s="1"/>
  <c r="M99" i="13"/>
  <c r="M100" i="13" s="1"/>
  <c r="N99" i="13"/>
  <c r="N100" i="13" s="1"/>
  <c r="O99" i="13"/>
  <c r="P99" i="13"/>
  <c r="Q99" i="13"/>
  <c r="R99" i="13"/>
  <c r="S99" i="13"/>
  <c r="S147" i="13" s="1"/>
  <c r="T99" i="13"/>
  <c r="U99" i="13"/>
  <c r="V99" i="13"/>
  <c r="W99" i="13"/>
  <c r="W147" i="13" s="1"/>
  <c r="X99" i="13"/>
  <c r="Y99" i="13"/>
  <c r="Z99" i="13"/>
  <c r="Z147" i="13" s="1"/>
  <c r="AA99" i="13"/>
  <c r="AA147" i="13" s="1"/>
  <c r="H100" i="13"/>
  <c r="P100" i="13"/>
  <c r="S100" i="13"/>
  <c r="E101" i="13"/>
  <c r="F101" i="13"/>
  <c r="G101" i="13"/>
  <c r="H101" i="13"/>
  <c r="I101" i="13"/>
  <c r="J101" i="13"/>
  <c r="K101" i="13"/>
  <c r="L101" i="13"/>
  <c r="M101" i="13"/>
  <c r="N101" i="13"/>
  <c r="O101" i="13"/>
  <c r="P101" i="13" s="1"/>
  <c r="AB105" i="13"/>
  <c r="AC105" i="13"/>
  <c r="D106" i="13"/>
  <c r="E106" i="13"/>
  <c r="E107" i="13" s="1"/>
  <c r="F106" i="13"/>
  <c r="G106" i="13"/>
  <c r="G147" i="13" s="1"/>
  <c r="G107" i="13"/>
  <c r="H106" i="13"/>
  <c r="I106" i="13"/>
  <c r="I107" i="13" s="1"/>
  <c r="J106" i="13"/>
  <c r="J107" i="13" s="1"/>
  <c r="K106" i="13"/>
  <c r="L106" i="13"/>
  <c r="L107" i="13" s="1"/>
  <c r="M106" i="13"/>
  <c r="M107" i="13"/>
  <c r="N106" i="13"/>
  <c r="N107" i="13" s="1"/>
  <c r="O106" i="13"/>
  <c r="O107" i="13" s="1"/>
  <c r="P106" i="13"/>
  <c r="P147" i="13" s="1"/>
  <c r="Q106" i="13"/>
  <c r="R106" i="13"/>
  <c r="S106" i="13"/>
  <c r="T106" i="13"/>
  <c r="U106" i="13"/>
  <c r="U147" i="13" s="1"/>
  <c r="V106" i="13"/>
  <c r="W106" i="13"/>
  <c r="X106" i="13"/>
  <c r="Y106" i="13"/>
  <c r="Z106" i="13"/>
  <c r="AA106" i="13"/>
  <c r="F107" i="13"/>
  <c r="H107" i="13"/>
  <c r="P107" i="13"/>
  <c r="S107" i="13"/>
  <c r="AA107" i="13"/>
  <c r="E108" i="13"/>
  <c r="F108" i="13"/>
  <c r="G108" i="13"/>
  <c r="H108" i="13"/>
  <c r="I108" i="13"/>
  <c r="J108" i="13"/>
  <c r="K108" i="13"/>
  <c r="L108" i="13"/>
  <c r="L149" i="13" s="1"/>
  <c r="M108" i="13"/>
  <c r="N108" i="13"/>
  <c r="O108" i="13"/>
  <c r="P108" i="13" s="1"/>
  <c r="D112" i="13"/>
  <c r="D115" i="13" s="1"/>
  <c r="E112" i="13"/>
  <c r="F112" i="13"/>
  <c r="G112" i="13"/>
  <c r="H112" i="13"/>
  <c r="I112" i="13"/>
  <c r="J112" i="13"/>
  <c r="K112" i="13"/>
  <c r="L112" i="13"/>
  <c r="M112" i="13"/>
  <c r="N112" i="13"/>
  <c r="O112" i="13"/>
  <c r="D113" i="13"/>
  <c r="D114" i="13" s="1"/>
  <c r="D117" i="13" s="1"/>
  <c r="E113" i="13"/>
  <c r="E114" i="13" s="1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R113" i="13"/>
  <c r="S113" i="13"/>
  <c r="T113" i="13"/>
  <c r="T155" i="13" s="1"/>
  <c r="U113" i="13"/>
  <c r="V113" i="13"/>
  <c r="W113" i="13"/>
  <c r="X113" i="13"/>
  <c r="Y113" i="13"/>
  <c r="Z113" i="13"/>
  <c r="AA113" i="13"/>
  <c r="F114" i="13"/>
  <c r="G114" i="13"/>
  <c r="H114" i="13"/>
  <c r="I114" i="13"/>
  <c r="J114" i="13"/>
  <c r="K114" i="13"/>
  <c r="L114" i="13"/>
  <c r="M114" i="13"/>
  <c r="N114" i="13"/>
  <c r="O114" i="13"/>
  <c r="P114" i="13"/>
  <c r="Q114" i="13"/>
  <c r="R114" i="13"/>
  <c r="S114" i="13"/>
  <c r="T114" i="13"/>
  <c r="U114" i="13"/>
  <c r="V114" i="13"/>
  <c r="W114" i="13"/>
  <c r="X114" i="13"/>
  <c r="Y114" i="13"/>
  <c r="Z114" i="13"/>
  <c r="E115" i="13"/>
  <c r="F115" i="13"/>
  <c r="G115" i="13"/>
  <c r="H115" i="13"/>
  <c r="I115" i="13"/>
  <c r="J115" i="13"/>
  <c r="K115" i="13"/>
  <c r="L115" i="13"/>
  <c r="M115" i="13"/>
  <c r="M157" i="13" s="1"/>
  <c r="N115" i="13"/>
  <c r="O115" i="13"/>
  <c r="P115" i="13" s="1"/>
  <c r="Q115" i="13" s="1"/>
  <c r="R115" i="13" s="1"/>
  <c r="S115" i="13" s="1"/>
  <c r="T115" i="13" s="1"/>
  <c r="U115" i="13" s="1"/>
  <c r="V115" i="13" s="1"/>
  <c r="W115" i="13" s="1"/>
  <c r="X115" i="13" s="1"/>
  <c r="Y115" i="13" s="1"/>
  <c r="Z115" i="13" s="1"/>
  <c r="AA115" i="13" s="1"/>
  <c r="D119" i="13"/>
  <c r="D122" i="13" s="1"/>
  <c r="E119" i="13"/>
  <c r="F119" i="13"/>
  <c r="G119" i="13"/>
  <c r="H119" i="13"/>
  <c r="I119" i="13"/>
  <c r="J119" i="13"/>
  <c r="K119" i="13"/>
  <c r="L119" i="13"/>
  <c r="M119" i="13"/>
  <c r="N119" i="13"/>
  <c r="O119" i="13"/>
  <c r="D120" i="13"/>
  <c r="D155" i="13" s="1"/>
  <c r="AB155" i="13" s="1"/>
  <c r="E120" i="13"/>
  <c r="F120" i="13"/>
  <c r="F121" i="13"/>
  <c r="G120" i="13"/>
  <c r="G140" i="13" s="1"/>
  <c r="H120" i="13"/>
  <c r="I120" i="13"/>
  <c r="J120" i="13"/>
  <c r="J121" i="13"/>
  <c r="K120" i="13"/>
  <c r="K128" i="13" s="1"/>
  <c r="K121" i="13"/>
  <c r="L120" i="13"/>
  <c r="L121" i="13"/>
  <c r="M120" i="13"/>
  <c r="N120" i="13"/>
  <c r="N121" i="13"/>
  <c r="O120" i="13"/>
  <c r="O155" i="13" s="1"/>
  <c r="P120" i="13"/>
  <c r="Q120" i="13"/>
  <c r="R120" i="13"/>
  <c r="S120" i="13"/>
  <c r="S128" i="13" s="1"/>
  <c r="T120" i="13"/>
  <c r="U120" i="13"/>
  <c r="V120" i="13"/>
  <c r="W120" i="13"/>
  <c r="W140" i="13" s="1"/>
  <c r="X120" i="13"/>
  <c r="Y120" i="13"/>
  <c r="Z120" i="13"/>
  <c r="AA120" i="13"/>
  <c r="E121" i="13"/>
  <c r="G121" i="13"/>
  <c r="I121" i="13"/>
  <c r="M121" i="13"/>
  <c r="O121" i="13"/>
  <c r="P121" i="13"/>
  <c r="Q121" i="13"/>
  <c r="R121" i="13"/>
  <c r="S121" i="13"/>
  <c r="T121" i="13"/>
  <c r="U121" i="13"/>
  <c r="V121" i="13"/>
  <c r="W121" i="13"/>
  <c r="X121" i="13"/>
  <c r="Y121" i="13"/>
  <c r="Z121" i="13"/>
  <c r="E122" i="13"/>
  <c r="F122" i="13"/>
  <c r="G122" i="13"/>
  <c r="G130" i="13" s="1"/>
  <c r="H122" i="13"/>
  <c r="H157" i="13" s="1"/>
  <c r="I122" i="13"/>
  <c r="J122" i="13"/>
  <c r="K122" i="13"/>
  <c r="K130" i="13" s="1"/>
  <c r="L122" i="13"/>
  <c r="M122" i="13"/>
  <c r="N122" i="13"/>
  <c r="O122" i="13"/>
  <c r="P122" i="13" s="1"/>
  <c r="AD127" i="13"/>
  <c r="AE127" i="13"/>
  <c r="F128" i="13"/>
  <c r="L128" i="13"/>
  <c r="O128" i="13"/>
  <c r="U128" i="13"/>
  <c r="W128" i="13"/>
  <c r="AA128" i="13"/>
  <c r="J130" i="13"/>
  <c r="F140" i="13"/>
  <c r="I140" i="13"/>
  <c r="K140" i="13"/>
  <c r="N140" i="13"/>
  <c r="O140" i="13"/>
  <c r="S140" i="13"/>
  <c r="Y140" i="13"/>
  <c r="AA140" i="13"/>
  <c r="G142" i="13"/>
  <c r="L142" i="13"/>
  <c r="O142" i="13"/>
  <c r="AB145" i="13"/>
  <c r="E146" i="13"/>
  <c r="F146" i="13"/>
  <c r="G146" i="13"/>
  <c r="J146" i="13"/>
  <c r="K146" i="13"/>
  <c r="M146" i="13"/>
  <c r="O146" i="13"/>
  <c r="Q146" i="13"/>
  <c r="R146" i="13"/>
  <c r="U146" i="13"/>
  <c r="V146" i="13"/>
  <c r="W146" i="13"/>
  <c r="Z146" i="13"/>
  <c r="AA146" i="13"/>
  <c r="E147" i="13"/>
  <c r="F147" i="13"/>
  <c r="H147" i="13"/>
  <c r="I147" i="13"/>
  <c r="L147" i="13"/>
  <c r="M147" i="13"/>
  <c r="N147" i="13"/>
  <c r="Q147" i="13"/>
  <c r="R147" i="13"/>
  <c r="T147" i="13"/>
  <c r="V147" i="13"/>
  <c r="X147" i="13"/>
  <c r="Y147" i="13"/>
  <c r="P148" i="13"/>
  <c r="S148" i="13"/>
  <c r="E149" i="13"/>
  <c r="G149" i="13"/>
  <c r="H149" i="13"/>
  <c r="I149" i="13"/>
  <c r="K149" i="13"/>
  <c r="M149" i="13"/>
  <c r="O149" i="13"/>
  <c r="AB153" i="13"/>
  <c r="F155" i="13"/>
  <c r="G155" i="13"/>
  <c r="K155" i="13"/>
  <c r="P155" i="13"/>
  <c r="S155" i="13"/>
  <c r="V155" i="13"/>
  <c r="W155" i="13"/>
  <c r="AA155" i="13"/>
  <c r="E157" i="13"/>
  <c r="G157" i="13"/>
  <c r="I157" i="13"/>
  <c r="K157" i="13"/>
  <c r="O157" i="13"/>
  <c r="D8" i="12"/>
  <c r="D10" i="12" s="1"/>
  <c r="D13" i="12" s="1"/>
  <c r="E8" i="12"/>
  <c r="N8" i="12"/>
  <c r="F8" i="12"/>
  <c r="O8" i="12"/>
  <c r="O10" i="12" s="1"/>
  <c r="O13" i="12" s="1"/>
  <c r="G8" i="12"/>
  <c r="V8" i="12"/>
  <c r="V10" i="12" s="1"/>
  <c r="V13" i="12" s="1"/>
  <c r="H8" i="12"/>
  <c r="H10" i="12" s="1"/>
  <c r="H13" i="12" s="1"/>
  <c r="I8" i="12"/>
  <c r="I10" i="12" s="1"/>
  <c r="I13" i="12" s="1"/>
  <c r="J8" i="12"/>
  <c r="J10" i="12" s="1"/>
  <c r="J13" i="12" s="1"/>
  <c r="K8" i="12"/>
  <c r="K10" i="12" s="1"/>
  <c r="K13" i="12" s="1"/>
  <c r="L8" i="12"/>
  <c r="L10" i="12" s="1"/>
  <c r="L13" i="12" s="1"/>
  <c r="M8" i="12"/>
  <c r="M10" i="12" s="1"/>
  <c r="M13" i="12" s="1"/>
  <c r="P8" i="12"/>
  <c r="AC8" i="12" s="1"/>
  <c r="Q8" i="12"/>
  <c r="Q10" i="12" s="1"/>
  <c r="Q13" i="12" s="1"/>
  <c r="R8" i="12"/>
  <c r="S8" i="12"/>
  <c r="S10" i="12" s="1"/>
  <c r="S13" i="12" s="1"/>
  <c r="T8" i="12"/>
  <c r="T10" i="12" s="1"/>
  <c r="T13" i="12" s="1"/>
  <c r="U8" i="12"/>
  <c r="U10" i="12" s="1"/>
  <c r="U13" i="12" s="1"/>
  <c r="W8" i="12"/>
  <c r="W10" i="12" s="1"/>
  <c r="W13" i="12" s="1"/>
  <c r="X8" i="12"/>
  <c r="Y8" i="12"/>
  <c r="Y10" i="12" s="1"/>
  <c r="Y13" i="12" s="1"/>
  <c r="Z8" i="12"/>
  <c r="Z10" i="12" s="1"/>
  <c r="AA8" i="12"/>
  <c r="AA10" i="12" s="1"/>
  <c r="AA13" i="12" s="1"/>
  <c r="AB8" i="12"/>
  <c r="X10" i="12"/>
  <c r="X13" i="12" s="1"/>
  <c r="D9" i="12"/>
  <c r="D12" i="12" s="1"/>
  <c r="E9" i="12"/>
  <c r="E12" i="12" s="1"/>
  <c r="F9" i="12"/>
  <c r="F12" i="12" s="1"/>
  <c r="G9" i="12"/>
  <c r="G12" i="12" s="1"/>
  <c r="H9" i="12"/>
  <c r="H12" i="12" s="1"/>
  <c r="I9" i="12"/>
  <c r="I12" i="12"/>
  <c r="J9" i="12"/>
  <c r="J12" i="12"/>
  <c r="K9" i="12"/>
  <c r="K12" i="12"/>
  <c r="L9" i="12"/>
  <c r="L12" i="12"/>
  <c r="M9" i="12"/>
  <c r="M12" i="12"/>
  <c r="N9" i="12"/>
  <c r="N12" i="12"/>
  <c r="P9" i="12"/>
  <c r="P12" i="12"/>
  <c r="Q9" i="12"/>
  <c r="R9" i="12"/>
  <c r="R12" i="12" s="1"/>
  <c r="S9" i="12"/>
  <c r="S12" i="12" s="1"/>
  <c r="T9" i="12"/>
  <c r="T12" i="12" s="1"/>
  <c r="U9" i="12"/>
  <c r="U12" i="12" s="1"/>
  <c r="V9" i="12"/>
  <c r="V12" i="12" s="1"/>
  <c r="W9" i="12"/>
  <c r="W12" i="12" s="1"/>
  <c r="X9" i="12"/>
  <c r="X12" i="12" s="1"/>
  <c r="Y9" i="12"/>
  <c r="Z9" i="12"/>
  <c r="Z12" i="12" s="1"/>
  <c r="AA9" i="12"/>
  <c r="AA12" i="12" s="1"/>
  <c r="F10" i="12"/>
  <c r="F13" i="12" s="1"/>
  <c r="N10" i="12"/>
  <c r="N13" i="12" s="1"/>
  <c r="E11" i="12"/>
  <c r="F11" i="12"/>
  <c r="G11" i="12"/>
  <c r="H11" i="12"/>
  <c r="I11" i="12"/>
  <c r="J11" i="12"/>
  <c r="K11" i="12"/>
  <c r="L11" i="12"/>
  <c r="M11" i="12"/>
  <c r="N11" i="12"/>
  <c r="Q12" i="12"/>
  <c r="Y12" i="12"/>
  <c r="D15" i="12"/>
  <c r="D17" i="12" s="1"/>
  <c r="D20" i="12" s="1"/>
  <c r="E15" i="12"/>
  <c r="E17" i="12" s="1"/>
  <c r="F15" i="12"/>
  <c r="F17" i="12" s="1"/>
  <c r="G15" i="12"/>
  <c r="G17" i="12" s="1"/>
  <c r="H15" i="12"/>
  <c r="H17" i="12" s="1"/>
  <c r="I15" i="12"/>
  <c r="I17" i="12" s="1"/>
  <c r="J15" i="12"/>
  <c r="J17" i="12" s="1"/>
  <c r="K15" i="12"/>
  <c r="L15" i="12"/>
  <c r="L17" i="12" s="1"/>
  <c r="M15" i="12"/>
  <c r="M17" i="12" s="1"/>
  <c r="N15" i="12"/>
  <c r="N17" i="12" s="1"/>
  <c r="O15" i="12"/>
  <c r="O17" i="12" s="1"/>
  <c r="P15" i="12"/>
  <c r="Q15" i="12"/>
  <c r="Q17" i="12" s="1"/>
  <c r="R15" i="12"/>
  <c r="R17" i="12" s="1"/>
  <c r="S15" i="12"/>
  <c r="S17" i="12" s="1"/>
  <c r="T15" i="12"/>
  <c r="T17" i="12" s="1"/>
  <c r="U15" i="12"/>
  <c r="U17" i="12" s="1"/>
  <c r="V15" i="12"/>
  <c r="V17" i="12" s="1"/>
  <c r="W15" i="12"/>
  <c r="W17" i="12" s="1"/>
  <c r="X15" i="12"/>
  <c r="X17" i="12" s="1"/>
  <c r="Y15" i="12"/>
  <c r="Y17" i="12" s="1"/>
  <c r="Z15" i="12"/>
  <c r="Z17" i="12" s="1"/>
  <c r="AA15" i="12"/>
  <c r="AA17" i="12" s="1"/>
  <c r="D16" i="12"/>
  <c r="D19" i="12" s="1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K17" i="12"/>
  <c r="E18" i="12"/>
  <c r="F18" i="12"/>
  <c r="G18" i="12"/>
  <c r="H18" i="12"/>
  <c r="I18" i="12"/>
  <c r="J18" i="12"/>
  <c r="K18" i="12"/>
  <c r="L18" i="12"/>
  <c r="M18" i="12"/>
  <c r="N18" i="12"/>
  <c r="O18" i="12"/>
  <c r="D22" i="12"/>
  <c r="D25" i="12" s="1"/>
  <c r="E22" i="12"/>
  <c r="E24" i="12" s="1"/>
  <c r="F22" i="12"/>
  <c r="F24" i="12" s="1"/>
  <c r="G22" i="12"/>
  <c r="G24" i="12" s="1"/>
  <c r="H22" i="12"/>
  <c r="H24" i="12" s="1"/>
  <c r="I22" i="12"/>
  <c r="I24" i="12" s="1"/>
  <c r="J22" i="12"/>
  <c r="J24" i="12" s="1"/>
  <c r="J138" i="12"/>
  <c r="J140" i="12" s="1"/>
  <c r="J127" i="12"/>
  <c r="J129" i="12" s="1"/>
  <c r="J120" i="12"/>
  <c r="J122" i="12" s="1"/>
  <c r="J113" i="12"/>
  <c r="J115" i="12" s="1"/>
  <c r="J106" i="12"/>
  <c r="J108" i="12" s="1"/>
  <c r="J99" i="12"/>
  <c r="J101" i="12" s="1"/>
  <c r="J92" i="12"/>
  <c r="J94" i="12" s="1"/>
  <c r="J85" i="12"/>
  <c r="J87" i="12" s="1"/>
  <c r="J78" i="12"/>
  <c r="J80" i="12" s="1"/>
  <c r="J71" i="12"/>
  <c r="J73" i="12" s="1"/>
  <c r="J64" i="12"/>
  <c r="J66" i="12" s="1"/>
  <c r="J57" i="12"/>
  <c r="J59" i="12" s="1"/>
  <c r="J50" i="12"/>
  <c r="J52" i="12" s="1"/>
  <c r="J43" i="12"/>
  <c r="J45" i="12" s="1"/>
  <c r="J36" i="12"/>
  <c r="J38" i="12" s="1"/>
  <c r="J29" i="12"/>
  <c r="J31" i="12" s="1"/>
  <c r="K22" i="12"/>
  <c r="K24" i="12" s="1"/>
  <c r="L22" i="12"/>
  <c r="L24" i="12" s="1"/>
  <c r="M22" i="12"/>
  <c r="M24" i="12" s="1"/>
  <c r="N22" i="12"/>
  <c r="N24" i="12" s="1"/>
  <c r="O22" i="12"/>
  <c r="O24" i="12" s="1"/>
  <c r="P22" i="12"/>
  <c r="Q22" i="12"/>
  <c r="V22" i="12"/>
  <c r="V24" i="12" s="1"/>
  <c r="R22" i="12"/>
  <c r="R24" i="12" s="1"/>
  <c r="S22" i="12"/>
  <c r="S24" i="12" s="1"/>
  <c r="T22" i="12"/>
  <c r="T24" i="12" s="1"/>
  <c r="U22" i="12"/>
  <c r="U24" i="12" s="1"/>
  <c r="W22" i="12"/>
  <c r="W24" i="12" s="1"/>
  <c r="X22" i="12"/>
  <c r="X24" i="12" s="1"/>
  <c r="Y22" i="12"/>
  <c r="Y24" i="12" s="1"/>
  <c r="Z22" i="12"/>
  <c r="Z24" i="12" s="1"/>
  <c r="AA22" i="12"/>
  <c r="AA24" i="12" s="1"/>
  <c r="P23" i="12"/>
  <c r="Q23" i="12"/>
  <c r="R23" i="12"/>
  <c r="S23" i="12"/>
  <c r="T23" i="12"/>
  <c r="U23" i="12"/>
  <c r="V23" i="12"/>
  <c r="W23" i="12"/>
  <c r="X23" i="12"/>
  <c r="Y23" i="12"/>
  <c r="Z23" i="12"/>
  <c r="AA23" i="12"/>
  <c r="E25" i="12"/>
  <c r="F25" i="12"/>
  <c r="G25" i="12"/>
  <c r="H25" i="12"/>
  <c r="I25" i="12"/>
  <c r="J25" i="12"/>
  <c r="K25" i="12"/>
  <c r="L25" i="12"/>
  <c r="M25" i="12"/>
  <c r="N25" i="12"/>
  <c r="D29" i="12"/>
  <c r="W29" i="12"/>
  <c r="W31" i="12" s="1"/>
  <c r="E29" i="12"/>
  <c r="F29" i="12"/>
  <c r="F31" i="12" s="1"/>
  <c r="G29" i="12"/>
  <c r="G31" i="12" s="1"/>
  <c r="H29" i="12"/>
  <c r="I29" i="12"/>
  <c r="I31" i="12" s="1"/>
  <c r="K29" i="12"/>
  <c r="L29" i="12"/>
  <c r="L31" i="12" s="1"/>
  <c r="M29" i="12"/>
  <c r="M31" i="12" s="1"/>
  <c r="N29" i="12"/>
  <c r="N31" i="12" s="1"/>
  <c r="O29" i="12"/>
  <c r="O31" i="12" s="1"/>
  <c r="P29" i="12"/>
  <c r="P31" i="12" s="1"/>
  <c r="Q29" i="12"/>
  <c r="R29" i="12"/>
  <c r="R31" i="12" s="1"/>
  <c r="S29" i="12"/>
  <c r="S31" i="12" s="1"/>
  <c r="T29" i="12"/>
  <c r="T31" i="12" s="1"/>
  <c r="U29" i="12"/>
  <c r="V29" i="12"/>
  <c r="V31" i="12" s="1"/>
  <c r="X29" i="12"/>
  <c r="Y29" i="12"/>
  <c r="Y31" i="12" s="1"/>
  <c r="Z29" i="12"/>
  <c r="Z31" i="12" s="1"/>
  <c r="AA29" i="12"/>
  <c r="AA31" i="12" s="1"/>
  <c r="K31" i="12"/>
  <c r="U31" i="12"/>
  <c r="H31" i="12"/>
  <c r="Q31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X31" i="12"/>
  <c r="E32" i="12"/>
  <c r="F32" i="12"/>
  <c r="G32" i="12"/>
  <c r="H32" i="12"/>
  <c r="I32" i="12"/>
  <c r="J32" i="12"/>
  <c r="K32" i="12"/>
  <c r="L32" i="12"/>
  <c r="M32" i="12"/>
  <c r="N32" i="12"/>
  <c r="D36" i="12"/>
  <c r="E36" i="12"/>
  <c r="E38" i="12" s="1"/>
  <c r="F36" i="12"/>
  <c r="G36" i="12"/>
  <c r="G38" i="12" s="1"/>
  <c r="H36" i="12"/>
  <c r="H38" i="12" s="1"/>
  <c r="I36" i="12"/>
  <c r="I38" i="12" s="1"/>
  <c r="K36" i="12"/>
  <c r="L36" i="12"/>
  <c r="L38" i="12" s="1"/>
  <c r="M36" i="12"/>
  <c r="N36" i="12"/>
  <c r="N38" i="12" s="1"/>
  <c r="O36" i="12"/>
  <c r="O38" i="12" s="1"/>
  <c r="P36" i="12"/>
  <c r="S36" i="12"/>
  <c r="S38" i="12" s="1"/>
  <c r="Q36" i="12"/>
  <c r="Q38" i="12" s="1"/>
  <c r="R36" i="12"/>
  <c r="R38" i="12" s="1"/>
  <c r="W36" i="12"/>
  <c r="W38" i="12" s="1"/>
  <c r="T36" i="12"/>
  <c r="U36" i="12"/>
  <c r="U38" i="12" s="1"/>
  <c r="V36" i="12"/>
  <c r="V38" i="12" s="1"/>
  <c r="X36" i="12"/>
  <c r="Y36" i="12"/>
  <c r="Z36" i="12"/>
  <c r="Z38" i="12" s="1"/>
  <c r="AA36" i="12"/>
  <c r="AA38" i="12" s="1"/>
  <c r="T38" i="12"/>
  <c r="X38" i="12"/>
  <c r="D37" i="12"/>
  <c r="D40" i="12" s="1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F38" i="12"/>
  <c r="K38" i="12"/>
  <c r="M38" i="12"/>
  <c r="Y38" i="12"/>
  <c r="E39" i="12"/>
  <c r="F39" i="12"/>
  <c r="G39" i="12"/>
  <c r="H39" i="12"/>
  <c r="I39" i="12"/>
  <c r="J39" i="12"/>
  <c r="K39" i="12"/>
  <c r="L39" i="12"/>
  <c r="M39" i="12"/>
  <c r="N39" i="12"/>
  <c r="O39" i="12"/>
  <c r="D43" i="12"/>
  <c r="D45" i="12" s="1"/>
  <c r="D48" i="12" s="1"/>
  <c r="E43" i="12"/>
  <c r="E45" i="12" s="1"/>
  <c r="E48" i="12" s="1"/>
  <c r="F43" i="12"/>
  <c r="F45" i="12" s="1"/>
  <c r="G43" i="12"/>
  <c r="G45" i="12" s="1"/>
  <c r="H43" i="12"/>
  <c r="I43" i="12"/>
  <c r="I45" i="12" s="1"/>
  <c r="K43" i="12"/>
  <c r="K45" i="12" s="1"/>
  <c r="L43" i="12"/>
  <c r="L45" i="12" s="1"/>
  <c r="M43" i="12"/>
  <c r="N43" i="12"/>
  <c r="N45" i="12" s="1"/>
  <c r="O43" i="12"/>
  <c r="O45" i="12" s="1"/>
  <c r="P43" i="12"/>
  <c r="P45" i="12" s="1"/>
  <c r="Q43" i="12"/>
  <c r="Q45" i="12" s="1"/>
  <c r="R43" i="12"/>
  <c r="R45" i="12" s="1"/>
  <c r="S43" i="12"/>
  <c r="S45" i="12" s="1"/>
  <c r="T43" i="12"/>
  <c r="T45" i="12" s="1"/>
  <c r="U43" i="12"/>
  <c r="V43" i="12"/>
  <c r="V45" i="12" s="1"/>
  <c r="W43" i="12"/>
  <c r="W45" i="12" s="1"/>
  <c r="X43" i="12"/>
  <c r="X45" i="12" s="1"/>
  <c r="Y43" i="12"/>
  <c r="Y45" i="12" s="1"/>
  <c r="Z43" i="12"/>
  <c r="Z45" i="12" s="1"/>
  <c r="AA43" i="12"/>
  <c r="AA45" i="12" s="1"/>
  <c r="P44" i="12"/>
  <c r="Q44" i="12"/>
  <c r="R44" i="12"/>
  <c r="S44" i="12"/>
  <c r="T44" i="12"/>
  <c r="U44" i="12"/>
  <c r="V44" i="12"/>
  <c r="W44" i="12"/>
  <c r="X44" i="12"/>
  <c r="Y44" i="12"/>
  <c r="Z44" i="12"/>
  <c r="AA44" i="12"/>
  <c r="H45" i="12"/>
  <c r="M45" i="12"/>
  <c r="U45" i="12"/>
  <c r="E46" i="12"/>
  <c r="F46" i="12"/>
  <c r="G46" i="12"/>
  <c r="H46" i="12"/>
  <c r="I46" i="12"/>
  <c r="J46" i="12"/>
  <c r="K46" i="12"/>
  <c r="L46" i="12"/>
  <c r="M46" i="12"/>
  <c r="N46" i="12"/>
  <c r="D50" i="12"/>
  <c r="D52" i="12" s="1"/>
  <c r="D55" i="12" s="1"/>
  <c r="E50" i="12"/>
  <c r="F50" i="12"/>
  <c r="G50" i="12"/>
  <c r="G52" i="12" s="1"/>
  <c r="H50" i="12"/>
  <c r="H52" i="12" s="1"/>
  <c r="I50" i="12"/>
  <c r="I52" i="12" s="1"/>
  <c r="K50" i="12"/>
  <c r="K52" i="12" s="1"/>
  <c r="L50" i="12"/>
  <c r="L52" i="12" s="1"/>
  <c r="M50" i="12"/>
  <c r="M52" i="12" s="1"/>
  <c r="N50" i="12"/>
  <c r="N52" i="12" s="1"/>
  <c r="O50" i="12"/>
  <c r="O52" i="12" s="1"/>
  <c r="P50" i="12"/>
  <c r="P52" i="12" s="1"/>
  <c r="Q50" i="12"/>
  <c r="Q52" i="12" s="1"/>
  <c r="R50" i="12"/>
  <c r="R52" i="12" s="1"/>
  <c r="S50" i="12"/>
  <c r="S52" i="12" s="1"/>
  <c r="T50" i="12"/>
  <c r="T52" i="12" s="1"/>
  <c r="U50" i="12"/>
  <c r="U52" i="12" s="1"/>
  <c r="V50" i="12"/>
  <c r="V52" i="12" s="1"/>
  <c r="W50" i="12"/>
  <c r="X50" i="12"/>
  <c r="X52" i="12" s="1"/>
  <c r="Y50" i="12"/>
  <c r="Y52" i="12" s="1"/>
  <c r="Z50" i="12"/>
  <c r="Z52" i="12" s="1"/>
  <c r="AA50" i="12"/>
  <c r="AA52" i="12" s="1"/>
  <c r="P51" i="12"/>
  <c r="Q51" i="12"/>
  <c r="R51" i="12"/>
  <c r="S51" i="12"/>
  <c r="T51" i="12"/>
  <c r="U51" i="12"/>
  <c r="V51" i="12"/>
  <c r="W51" i="12"/>
  <c r="X51" i="12"/>
  <c r="Y51" i="12"/>
  <c r="Z51" i="12"/>
  <c r="AA51" i="12"/>
  <c r="F52" i="12"/>
  <c r="W52" i="12"/>
  <c r="E53" i="12"/>
  <c r="F53" i="12"/>
  <c r="G53" i="12"/>
  <c r="H53" i="12"/>
  <c r="I53" i="12"/>
  <c r="J53" i="12"/>
  <c r="K53" i="12"/>
  <c r="L53" i="12"/>
  <c r="M53" i="12"/>
  <c r="N53" i="12"/>
  <c r="AB56" i="12"/>
  <c r="D57" i="12"/>
  <c r="S57" i="12"/>
  <c r="S59" i="12" s="1"/>
  <c r="E57" i="12"/>
  <c r="E59" i="12" s="1"/>
  <c r="F57" i="12"/>
  <c r="F59" i="12" s="1"/>
  <c r="G57" i="12"/>
  <c r="H57" i="12"/>
  <c r="H59" i="12" s="1"/>
  <c r="I57" i="12"/>
  <c r="K57" i="12"/>
  <c r="K59" i="12" s="1"/>
  <c r="L57" i="12"/>
  <c r="L59" i="12" s="1"/>
  <c r="M57" i="12"/>
  <c r="M59" i="12" s="1"/>
  <c r="N57" i="12"/>
  <c r="O57" i="12"/>
  <c r="O59" i="12" s="1"/>
  <c r="P57" i="12"/>
  <c r="P59" i="12" s="1"/>
  <c r="Q57" i="12"/>
  <c r="Q59" i="12" s="1"/>
  <c r="R57" i="12"/>
  <c r="R59" i="12" s="1"/>
  <c r="T57" i="12"/>
  <c r="T59" i="12" s="1"/>
  <c r="U57" i="12"/>
  <c r="U59" i="12" s="1"/>
  <c r="V57" i="12"/>
  <c r="V59" i="12" s="1"/>
  <c r="W57" i="12"/>
  <c r="X57" i="12"/>
  <c r="X59" i="12" s="1"/>
  <c r="Y57" i="12"/>
  <c r="Y59" i="12" s="1"/>
  <c r="Z57" i="12"/>
  <c r="Z59" i="12" s="1"/>
  <c r="AA57" i="12"/>
  <c r="AA59" i="12" s="1"/>
  <c r="Z138" i="12"/>
  <c r="Z140" i="12" s="1"/>
  <c r="Z127" i="12"/>
  <c r="Z129" i="12" s="1"/>
  <c r="Z120" i="12"/>
  <c r="Z122" i="12" s="1"/>
  <c r="Z113" i="12"/>
  <c r="Z115" i="12" s="1"/>
  <c r="Z106" i="12"/>
  <c r="Z108" i="12" s="1"/>
  <c r="Z99" i="12"/>
  <c r="Z101" i="12" s="1"/>
  <c r="Z92" i="12"/>
  <c r="Z94" i="12" s="1"/>
  <c r="Z85" i="12"/>
  <c r="Z87" i="12" s="1"/>
  <c r="Z78" i="12"/>
  <c r="Z80" i="12" s="1"/>
  <c r="Z71" i="12"/>
  <c r="Z73" i="12" s="1"/>
  <c r="Z64" i="12"/>
  <c r="Z66" i="12" s="1"/>
  <c r="P58" i="12"/>
  <c r="Q58" i="12"/>
  <c r="R58" i="12"/>
  <c r="S58" i="12"/>
  <c r="T58" i="12"/>
  <c r="U58" i="12"/>
  <c r="V58" i="12"/>
  <c r="W58" i="12"/>
  <c r="X58" i="12"/>
  <c r="Y58" i="12"/>
  <c r="Z58" i="12"/>
  <c r="AA58" i="12"/>
  <c r="D59" i="12"/>
  <c r="D62" i="12"/>
  <c r="G59" i="12"/>
  <c r="I59" i="12"/>
  <c r="W59" i="12"/>
  <c r="D60" i="12"/>
  <c r="E60" i="12"/>
  <c r="F60" i="12"/>
  <c r="G60" i="12"/>
  <c r="H60" i="12"/>
  <c r="H164" i="12" s="1"/>
  <c r="I60" i="12"/>
  <c r="J60" i="12"/>
  <c r="K60" i="12"/>
  <c r="L60" i="12"/>
  <c r="M60" i="12"/>
  <c r="N60" i="12"/>
  <c r="D64" i="12"/>
  <c r="D66" i="12" s="1"/>
  <c r="D69" i="12" s="1"/>
  <c r="E64" i="12"/>
  <c r="F64" i="12"/>
  <c r="F66" i="12" s="1"/>
  <c r="G64" i="12"/>
  <c r="G66" i="12" s="1"/>
  <c r="H64" i="12"/>
  <c r="H66" i="12" s="1"/>
  <c r="I64" i="12"/>
  <c r="I66" i="12" s="1"/>
  <c r="K64" i="12"/>
  <c r="K66" i="12" s="1"/>
  <c r="L64" i="12"/>
  <c r="M64" i="12"/>
  <c r="M66" i="12" s="1"/>
  <c r="N64" i="12"/>
  <c r="N66" i="12" s="1"/>
  <c r="O64" i="12"/>
  <c r="O66" i="12" s="1"/>
  <c r="P64" i="12"/>
  <c r="P66" i="12" s="1"/>
  <c r="Q64" i="12"/>
  <c r="Q66" i="12" s="1"/>
  <c r="R64" i="12"/>
  <c r="R66" i="12" s="1"/>
  <c r="S64" i="12"/>
  <c r="S66" i="12" s="1"/>
  <c r="T64" i="12"/>
  <c r="T66" i="12" s="1"/>
  <c r="U64" i="12"/>
  <c r="U66" i="12" s="1"/>
  <c r="V64" i="12"/>
  <c r="V66" i="12" s="1"/>
  <c r="W64" i="12"/>
  <c r="W66" i="12" s="1"/>
  <c r="X64" i="12"/>
  <c r="X66" i="12" s="1"/>
  <c r="Y64" i="12"/>
  <c r="AA64" i="12"/>
  <c r="AA66" i="12" s="1"/>
  <c r="Y66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L66" i="12"/>
  <c r="E67" i="12"/>
  <c r="F67" i="12"/>
  <c r="G67" i="12"/>
  <c r="H67" i="12"/>
  <c r="I67" i="12"/>
  <c r="J67" i="12"/>
  <c r="K67" i="12"/>
  <c r="L67" i="12"/>
  <c r="M67" i="12"/>
  <c r="N67" i="12"/>
  <c r="D71" i="12"/>
  <c r="E71" i="12"/>
  <c r="E73" i="12" s="1"/>
  <c r="F71" i="12"/>
  <c r="F73" i="12" s="1"/>
  <c r="G71" i="12"/>
  <c r="G73" i="12" s="1"/>
  <c r="H71" i="12"/>
  <c r="H73" i="12" s="1"/>
  <c r="I71" i="12"/>
  <c r="I73" i="12" s="1"/>
  <c r="K71" i="12"/>
  <c r="L71" i="12"/>
  <c r="L73" i="12" s="1"/>
  <c r="M71" i="12"/>
  <c r="N71" i="12"/>
  <c r="N73" i="12" s="1"/>
  <c r="O71" i="12"/>
  <c r="O73" i="12" s="1"/>
  <c r="P71" i="12"/>
  <c r="Q71" i="12"/>
  <c r="R71" i="12"/>
  <c r="S71" i="12"/>
  <c r="S73" i="12" s="1"/>
  <c r="T71" i="12"/>
  <c r="T73" i="12" s="1"/>
  <c r="U71" i="12"/>
  <c r="U73" i="12" s="1"/>
  <c r="V71" i="12"/>
  <c r="W71" i="12"/>
  <c r="X71" i="12"/>
  <c r="X73" i="12" s="1"/>
  <c r="Y71" i="12"/>
  <c r="AA71" i="12"/>
  <c r="AA73" i="12" s="1"/>
  <c r="H138" i="12"/>
  <c r="H140" i="12" s="1"/>
  <c r="H127" i="12"/>
  <c r="H129" i="12" s="1"/>
  <c r="H120" i="12"/>
  <c r="H122" i="12" s="1"/>
  <c r="H125" i="12" s="1"/>
  <c r="H113" i="12"/>
  <c r="H115" i="12" s="1"/>
  <c r="H106" i="12"/>
  <c r="H108" i="12" s="1"/>
  <c r="H99" i="12"/>
  <c r="H101" i="12" s="1"/>
  <c r="H92" i="12"/>
  <c r="H94" i="12" s="1"/>
  <c r="H85" i="12"/>
  <c r="H87" i="12" s="1"/>
  <c r="H78" i="12"/>
  <c r="H80" i="12" s="1"/>
  <c r="K73" i="12"/>
  <c r="W73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M73" i="12"/>
  <c r="P73" i="12"/>
  <c r="Q73" i="12"/>
  <c r="R73" i="12"/>
  <c r="Y73" i="12"/>
  <c r="E74" i="12"/>
  <c r="F74" i="12"/>
  <c r="G74" i="12"/>
  <c r="H74" i="12"/>
  <c r="I74" i="12"/>
  <c r="J74" i="12"/>
  <c r="K74" i="12"/>
  <c r="L74" i="12"/>
  <c r="M74" i="12"/>
  <c r="N74" i="12"/>
  <c r="D78" i="12"/>
  <c r="D81" i="12" s="1"/>
  <c r="S78" i="12"/>
  <c r="E78" i="12"/>
  <c r="E80" i="12" s="1"/>
  <c r="F78" i="12"/>
  <c r="G78" i="12"/>
  <c r="G80" i="12" s="1"/>
  <c r="I78" i="12"/>
  <c r="I80" i="12" s="1"/>
  <c r="K78" i="12"/>
  <c r="K80" i="12" s="1"/>
  <c r="L78" i="12"/>
  <c r="M78" i="12"/>
  <c r="M80" i="12" s="1"/>
  <c r="N78" i="12"/>
  <c r="N80" i="12" s="1"/>
  <c r="O78" i="12"/>
  <c r="O80" i="12" s="1"/>
  <c r="P78" i="12"/>
  <c r="Q78" i="12"/>
  <c r="V78" i="12"/>
  <c r="R78" i="12"/>
  <c r="R80" i="12" s="1"/>
  <c r="T78" i="12"/>
  <c r="U78" i="12"/>
  <c r="U80" i="12" s="1"/>
  <c r="W78" i="12"/>
  <c r="X78" i="12"/>
  <c r="X80" i="12" s="1"/>
  <c r="Y78" i="12"/>
  <c r="Y80" i="12" s="1"/>
  <c r="AA78" i="12"/>
  <c r="AA80" i="12" s="1"/>
  <c r="L80" i="12"/>
  <c r="S80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P80" i="12"/>
  <c r="V80" i="12"/>
  <c r="E81" i="12"/>
  <c r="F81" i="12"/>
  <c r="G81" i="12"/>
  <c r="H81" i="12"/>
  <c r="I81" i="12"/>
  <c r="J81" i="12"/>
  <c r="K81" i="12"/>
  <c r="L81" i="12"/>
  <c r="M81" i="12"/>
  <c r="N81" i="12"/>
  <c r="D85" i="12"/>
  <c r="E85" i="12"/>
  <c r="E87" i="12" s="1"/>
  <c r="N85" i="12"/>
  <c r="N87" i="12" s="1"/>
  <c r="F85" i="12"/>
  <c r="F87" i="12" s="1"/>
  <c r="G85" i="12"/>
  <c r="G87" i="12" s="1"/>
  <c r="I85" i="12"/>
  <c r="I87" i="12" s="1"/>
  <c r="K85" i="12"/>
  <c r="K87" i="12" s="1"/>
  <c r="L85" i="12"/>
  <c r="L87" i="12" s="1"/>
  <c r="M85" i="12"/>
  <c r="M87" i="12" s="1"/>
  <c r="O85" i="12"/>
  <c r="O87" i="12" s="1"/>
  <c r="P85" i="12"/>
  <c r="Q85" i="12"/>
  <c r="Q87" i="12" s="1"/>
  <c r="R85" i="12"/>
  <c r="R87" i="12" s="1"/>
  <c r="S85" i="12"/>
  <c r="S87" i="12" s="1"/>
  <c r="T85" i="12"/>
  <c r="T87" i="12" s="1"/>
  <c r="U85" i="12"/>
  <c r="U87" i="12" s="1"/>
  <c r="V85" i="12"/>
  <c r="V87" i="12" s="1"/>
  <c r="W85" i="12"/>
  <c r="W87" i="12" s="1"/>
  <c r="X85" i="12"/>
  <c r="X87" i="12" s="1"/>
  <c r="Y85" i="12"/>
  <c r="Y87" i="12" s="1"/>
  <c r="AA85" i="12"/>
  <c r="AA87" i="12" s="1"/>
  <c r="P86" i="12"/>
  <c r="Q86" i="12"/>
  <c r="R86" i="12"/>
  <c r="S86" i="12"/>
  <c r="T86" i="12"/>
  <c r="U86" i="12"/>
  <c r="V86" i="12"/>
  <c r="W86" i="12"/>
  <c r="X86" i="12"/>
  <c r="Y86" i="12"/>
  <c r="Y147" i="12" s="1"/>
  <c r="Z86" i="12"/>
  <c r="AA86" i="12"/>
  <c r="P87" i="12"/>
  <c r="E88" i="12"/>
  <c r="F88" i="12"/>
  <c r="G88" i="12"/>
  <c r="H88" i="12"/>
  <c r="I88" i="12"/>
  <c r="J88" i="12"/>
  <c r="K88" i="12"/>
  <c r="L88" i="12"/>
  <c r="M88" i="12"/>
  <c r="N88" i="12"/>
  <c r="D92" i="12"/>
  <c r="D94" i="12" s="1"/>
  <c r="E92" i="12"/>
  <c r="Q92" i="12"/>
  <c r="Q94" i="12" s="1"/>
  <c r="F92" i="12"/>
  <c r="F94" i="12" s="1"/>
  <c r="G92" i="12"/>
  <c r="G94" i="12" s="1"/>
  <c r="I92" i="12"/>
  <c r="I94" i="12" s="1"/>
  <c r="K92" i="12"/>
  <c r="K94" i="12" s="1"/>
  <c r="L92" i="12"/>
  <c r="L94" i="12" s="1"/>
  <c r="M92" i="12"/>
  <c r="M94" i="12" s="1"/>
  <c r="N92" i="12"/>
  <c r="N94" i="12" s="1"/>
  <c r="O92" i="12"/>
  <c r="O94" i="12" s="1"/>
  <c r="P92" i="12"/>
  <c r="P94" i="12" s="1"/>
  <c r="R92" i="12"/>
  <c r="R94" i="12" s="1"/>
  <c r="S92" i="12"/>
  <c r="S94" i="12" s="1"/>
  <c r="T92" i="12"/>
  <c r="T94" i="12" s="1"/>
  <c r="U92" i="12"/>
  <c r="U94" i="12" s="1"/>
  <c r="V92" i="12"/>
  <c r="V94" i="12" s="1"/>
  <c r="W92" i="12"/>
  <c r="W94" i="12" s="1"/>
  <c r="X92" i="12"/>
  <c r="X94" i="12" s="1"/>
  <c r="Y92" i="12"/>
  <c r="Y94" i="12" s="1"/>
  <c r="AA92" i="12"/>
  <c r="AA94" i="12" s="1"/>
  <c r="P93" i="12"/>
  <c r="Q93" i="12"/>
  <c r="R93" i="12"/>
  <c r="S93" i="12"/>
  <c r="T93" i="12"/>
  <c r="U93" i="12"/>
  <c r="V93" i="12"/>
  <c r="W93" i="12"/>
  <c r="X93" i="12"/>
  <c r="Y93" i="12"/>
  <c r="Z93" i="12"/>
  <c r="AA93" i="12"/>
  <c r="E95" i="12"/>
  <c r="F95" i="12"/>
  <c r="G95" i="12"/>
  <c r="H95" i="12"/>
  <c r="I95" i="12"/>
  <c r="J95" i="12"/>
  <c r="K95" i="12"/>
  <c r="L95" i="12"/>
  <c r="M95" i="12"/>
  <c r="N95" i="12"/>
  <c r="D99" i="12"/>
  <c r="D101" i="12" s="1"/>
  <c r="D104" i="12" s="1"/>
  <c r="E99" i="12"/>
  <c r="E101" i="12" s="1"/>
  <c r="F99" i="12"/>
  <c r="F101" i="12" s="1"/>
  <c r="G99" i="12"/>
  <c r="G101" i="12" s="1"/>
  <c r="I99" i="12"/>
  <c r="I101" i="12" s="1"/>
  <c r="K99" i="12"/>
  <c r="K101" i="12" s="1"/>
  <c r="L99" i="12"/>
  <c r="L101" i="12" s="1"/>
  <c r="M99" i="12"/>
  <c r="M101" i="12" s="1"/>
  <c r="N99" i="12"/>
  <c r="N101" i="12" s="1"/>
  <c r="O99" i="12"/>
  <c r="P99" i="12"/>
  <c r="P101" i="12" s="1"/>
  <c r="Q99" i="12"/>
  <c r="Q101" i="12" s="1"/>
  <c r="R99" i="12"/>
  <c r="R101" i="12" s="1"/>
  <c r="S99" i="12"/>
  <c r="T99" i="12"/>
  <c r="T101" i="12" s="1"/>
  <c r="T138" i="12"/>
  <c r="T140" i="12" s="1"/>
  <c r="T127" i="12"/>
  <c r="T129" i="12" s="1"/>
  <c r="T120" i="12"/>
  <c r="T122" i="12" s="1"/>
  <c r="T125" i="12" s="1"/>
  <c r="T113" i="12"/>
  <c r="T115" i="12" s="1"/>
  <c r="T106" i="12"/>
  <c r="T108" i="12" s="1"/>
  <c r="U99" i="12"/>
  <c r="U101" i="12" s="1"/>
  <c r="V99" i="12"/>
  <c r="V101" i="12" s="1"/>
  <c r="W99" i="12"/>
  <c r="W101" i="12" s="1"/>
  <c r="X99" i="12"/>
  <c r="X101" i="12" s="1"/>
  <c r="Y99" i="12"/>
  <c r="Y101" i="12" s="1"/>
  <c r="AA99" i="12"/>
  <c r="P100" i="12"/>
  <c r="Q100" i="12"/>
  <c r="R100" i="12"/>
  <c r="S100" i="12"/>
  <c r="T100" i="12"/>
  <c r="U100" i="12"/>
  <c r="V100" i="12"/>
  <c r="W100" i="12"/>
  <c r="X100" i="12"/>
  <c r="Y100" i="12"/>
  <c r="Z100" i="12"/>
  <c r="AA100" i="12"/>
  <c r="O101" i="12"/>
  <c r="S101" i="12"/>
  <c r="AA101" i="12"/>
  <c r="E102" i="12"/>
  <c r="F102" i="12"/>
  <c r="G102" i="12"/>
  <c r="H102" i="12"/>
  <c r="I102" i="12"/>
  <c r="J102" i="12"/>
  <c r="K102" i="12"/>
  <c r="L102" i="12"/>
  <c r="M102" i="12"/>
  <c r="N102" i="12"/>
  <c r="D106" i="12"/>
  <c r="D109" i="12" s="1"/>
  <c r="D108" i="12"/>
  <c r="D138" i="12"/>
  <c r="D146" i="12" s="1"/>
  <c r="D154" i="12" s="1"/>
  <c r="D140" i="12"/>
  <c r="D143" i="12" s="1"/>
  <c r="E138" i="12"/>
  <c r="E140" i="12" s="1"/>
  <c r="D129" i="12"/>
  <c r="D120" i="12"/>
  <c r="D161" i="12" s="1"/>
  <c r="AB161" i="12" s="1"/>
  <c r="AC159" i="12" s="1"/>
  <c r="D122" i="12"/>
  <c r="D113" i="12"/>
  <c r="D116" i="12" s="1"/>
  <c r="D115" i="12"/>
  <c r="D118" i="12" s="1"/>
  <c r="E106" i="12"/>
  <c r="E108" i="12" s="1"/>
  <c r="F106" i="12"/>
  <c r="G106" i="12"/>
  <c r="G108" i="12" s="1"/>
  <c r="I106" i="12"/>
  <c r="I108" i="12"/>
  <c r="K106" i="12"/>
  <c r="K108" i="12"/>
  <c r="L106" i="12"/>
  <c r="M106" i="12"/>
  <c r="M108" i="12" s="1"/>
  <c r="N106" i="12"/>
  <c r="O106" i="12"/>
  <c r="O108" i="12" s="1"/>
  <c r="P106" i="12"/>
  <c r="R106" i="12"/>
  <c r="R108" i="12" s="1"/>
  <c r="S106" i="12"/>
  <c r="Q106" i="12"/>
  <c r="U106" i="12"/>
  <c r="V106" i="12"/>
  <c r="V108" i="12" s="1"/>
  <c r="W106" i="12"/>
  <c r="W108" i="12" s="1"/>
  <c r="X106" i="12"/>
  <c r="X108" i="12" s="1"/>
  <c r="Y106" i="12"/>
  <c r="Y108" i="12" s="1"/>
  <c r="AA106" i="12"/>
  <c r="AA108" i="12" s="1"/>
  <c r="U108" i="12"/>
  <c r="P107" i="12"/>
  <c r="P162" i="12" s="1"/>
  <c r="Q107" i="12"/>
  <c r="R107" i="12"/>
  <c r="S107" i="12"/>
  <c r="T107" i="12"/>
  <c r="T162" i="12" s="1"/>
  <c r="U107" i="12"/>
  <c r="V107" i="12"/>
  <c r="W107" i="12"/>
  <c r="X107" i="12"/>
  <c r="X162" i="12" s="1"/>
  <c r="Y107" i="12"/>
  <c r="Z107" i="12"/>
  <c r="AA107" i="12"/>
  <c r="F108" i="12"/>
  <c r="L108" i="12"/>
  <c r="N108" i="12"/>
  <c r="P108" i="12"/>
  <c r="Q108" i="12"/>
  <c r="E109" i="12"/>
  <c r="F109" i="12"/>
  <c r="G109" i="12"/>
  <c r="H109" i="12"/>
  <c r="I109" i="12"/>
  <c r="J109" i="12"/>
  <c r="J164" i="12" s="1"/>
  <c r="K109" i="12"/>
  <c r="L109" i="12"/>
  <c r="M109" i="12"/>
  <c r="N109" i="12"/>
  <c r="N149" i="12" s="1"/>
  <c r="E113" i="12"/>
  <c r="F113" i="12"/>
  <c r="G113" i="12"/>
  <c r="G115" i="12" s="1"/>
  <c r="I113" i="12"/>
  <c r="I115" i="12" s="1"/>
  <c r="K113" i="12"/>
  <c r="K115" i="12" s="1"/>
  <c r="L113" i="12"/>
  <c r="L115" i="12" s="1"/>
  <c r="M113" i="12"/>
  <c r="M115" i="12" s="1"/>
  <c r="N113" i="12"/>
  <c r="N115" i="12" s="1"/>
  <c r="R113" i="12"/>
  <c r="R115" i="12" s="1"/>
  <c r="O113" i="12"/>
  <c r="O115" i="12" s="1"/>
  <c r="P113" i="12"/>
  <c r="P115" i="12" s="1"/>
  <c r="Q113" i="12"/>
  <c r="Q115" i="12" s="1"/>
  <c r="S113" i="12"/>
  <c r="S115" i="12" s="1"/>
  <c r="U113" i="12"/>
  <c r="V113" i="12"/>
  <c r="V115" i="12" s="1"/>
  <c r="W113" i="12"/>
  <c r="W115" i="12" s="1"/>
  <c r="X113" i="12"/>
  <c r="X115" i="12" s="1"/>
  <c r="Y113" i="12"/>
  <c r="AA113" i="12"/>
  <c r="AA115" i="12" s="1"/>
  <c r="F115" i="12"/>
  <c r="U115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Y115" i="12"/>
  <c r="E116" i="12"/>
  <c r="F116" i="12"/>
  <c r="G116" i="12"/>
  <c r="H116" i="12"/>
  <c r="I116" i="12"/>
  <c r="J116" i="12"/>
  <c r="K116" i="12"/>
  <c r="L116" i="12"/>
  <c r="M116" i="12"/>
  <c r="M164" i="12" s="1"/>
  <c r="N116" i="12"/>
  <c r="E120" i="12"/>
  <c r="E122" i="12" s="1"/>
  <c r="E125" i="12" s="1"/>
  <c r="F120" i="12"/>
  <c r="S120" i="12"/>
  <c r="S122" i="12" s="1"/>
  <c r="S125" i="12" s="1"/>
  <c r="G120" i="12"/>
  <c r="G122" i="12" s="1"/>
  <c r="G125" i="12" s="1"/>
  <c r="I120" i="12"/>
  <c r="I122" i="12" s="1"/>
  <c r="I125" i="12" s="1"/>
  <c r="K120" i="12"/>
  <c r="K122" i="12" s="1"/>
  <c r="K125" i="12" s="1"/>
  <c r="L120" i="12"/>
  <c r="L122" i="12" s="1"/>
  <c r="L125" i="12" s="1"/>
  <c r="M120" i="12"/>
  <c r="M122" i="12" s="1"/>
  <c r="M125" i="12" s="1"/>
  <c r="N120" i="12"/>
  <c r="N122" i="12" s="1"/>
  <c r="N125" i="12" s="1"/>
  <c r="O120" i="12"/>
  <c r="P120" i="12"/>
  <c r="P161" i="12" s="1"/>
  <c r="Q120" i="12"/>
  <c r="Q122" i="12" s="1"/>
  <c r="V120" i="12"/>
  <c r="R120" i="12"/>
  <c r="R122" i="12" s="1"/>
  <c r="R125" i="12" s="1"/>
  <c r="U120" i="12"/>
  <c r="U122" i="12" s="1"/>
  <c r="U125" i="12" s="1"/>
  <c r="W120" i="12"/>
  <c r="W122" i="12" s="1"/>
  <c r="W125" i="12" s="1"/>
  <c r="X120" i="12"/>
  <c r="Y120" i="12"/>
  <c r="Y122" i="12" s="1"/>
  <c r="Y125" i="12" s="1"/>
  <c r="AA120" i="12"/>
  <c r="AA122" i="12" s="1"/>
  <c r="AA125" i="12" s="1"/>
  <c r="X122" i="12"/>
  <c r="X125" i="12" s="1"/>
  <c r="D121" i="12"/>
  <c r="D124" i="12" s="1"/>
  <c r="E121" i="12"/>
  <c r="F121" i="12"/>
  <c r="F162" i="12" s="1"/>
  <c r="G121" i="12"/>
  <c r="H121" i="12"/>
  <c r="I121" i="12"/>
  <c r="J121" i="12"/>
  <c r="J162" i="12" s="1"/>
  <c r="K121" i="12"/>
  <c r="L121" i="12"/>
  <c r="M121" i="12"/>
  <c r="N121" i="12"/>
  <c r="N162" i="12" s="1"/>
  <c r="O121" i="12"/>
  <c r="P121" i="12"/>
  <c r="Q121" i="12"/>
  <c r="R121" i="12"/>
  <c r="R162" i="12" s="1"/>
  <c r="S121" i="12"/>
  <c r="T121" i="12"/>
  <c r="U121" i="12"/>
  <c r="V121" i="12"/>
  <c r="V162" i="12" s="1"/>
  <c r="W121" i="12"/>
  <c r="X121" i="12"/>
  <c r="Y121" i="12"/>
  <c r="Z121" i="12"/>
  <c r="Z162" i="12" s="1"/>
  <c r="AA121" i="12"/>
  <c r="O122" i="12"/>
  <c r="O125" i="12" s="1"/>
  <c r="P122" i="12"/>
  <c r="P125" i="12" s="1"/>
  <c r="V122" i="12"/>
  <c r="V125" i="12" s="1"/>
  <c r="F123" i="12"/>
  <c r="H123" i="12"/>
  <c r="J123" i="12"/>
  <c r="K123" i="12"/>
  <c r="K164" i="12" s="1"/>
  <c r="L123" i="12"/>
  <c r="L149" i="12" s="1"/>
  <c r="M123" i="12"/>
  <c r="N123" i="12"/>
  <c r="P123" i="12"/>
  <c r="Q123" i="12"/>
  <c r="R123" i="12"/>
  <c r="S123" i="12"/>
  <c r="T123" i="12"/>
  <c r="U123" i="12"/>
  <c r="V123" i="12"/>
  <c r="W123" i="12"/>
  <c r="X123" i="12"/>
  <c r="Y123" i="12"/>
  <c r="Z123" i="12"/>
  <c r="AA123" i="12"/>
  <c r="E124" i="12"/>
  <c r="F124" i="12"/>
  <c r="G124" i="12"/>
  <c r="H124" i="12"/>
  <c r="I124" i="12"/>
  <c r="J124" i="12"/>
  <c r="K124" i="12"/>
  <c r="L124" i="12"/>
  <c r="M124" i="12"/>
  <c r="N124" i="12"/>
  <c r="P124" i="12"/>
  <c r="Q124" i="12"/>
  <c r="R124" i="12"/>
  <c r="S124" i="12"/>
  <c r="T124" i="12"/>
  <c r="U124" i="12"/>
  <c r="V124" i="12"/>
  <c r="W124" i="12"/>
  <c r="X124" i="12"/>
  <c r="Y124" i="12"/>
  <c r="Z124" i="12"/>
  <c r="AA124" i="12"/>
  <c r="D127" i="12"/>
  <c r="E127" i="12"/>
  <c r="E129" i="12" s="1"/>
  <c r="F127" i="12"/>
  <c r="F129" i="12" s="1"/>
  <c r="G127" i="12"/>
  <c r="G129" i="12" s="1"/>
  <c r="I127" i="12"/>
  <c r="I129" i="12" s="1"/>
  <c r="K127" i="12"/>
  <c r="K129" i="12" s="1"/>
  <c r="L127" i="12"/>
  <c r="L129" i="12" s="1"/>
  <c r="M127" i="12"/>
  <c r="M129" i="12" s="1"/>
  <c r="N127" i="12"/>
  <c r="N129" i="12" s="1"/>
  <c r="O127" i="12"/>
  <c r="O129" i="12" s="1"/>
  <c r="P127" i="12"/>
  <c r="Q127" i="12"/>
  <c r="Q129" i="12" s="1"/>
  <c r="U127" i="12"/>
  <c r="U129" i="12" s="1"/>
  <c r="R127" i="12"/>
  <c r="R129" i="12" s="1"/>
  <c r="S127" i="12"/>
  <c r="V127" i="12"/>
  <c r="V129" i="12" s="1"/>
  <c r="W127" i="12"/>
  <c r="W129" i="12" s="1"/>
  <c r="X127" i="12"/>
  <c r="Y127" i="12"/>
  <c r="Y129" i="12" s="1"/>
  <c r="AA127" i="12"/>
  <c r="D128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V128" i="12"/>
  <c r="W128" i="12"/>
  <c r="X128" i="12"/>
  <c r="Y128" i="12"/>
  <c r="Z128" i="12"/>
  <c r="AA128" i="12"/>
  <c r="P129" i="12"/>
  <c r="AA129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Z130" i="12"/>
  <c r="AA130" i="12"/>
  <c r="D131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Z131" i="12"/>
  <c r="AA131" i="12"/>
  <c r="D132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W132" i="12"/>
  <c r="X132" i="12"/>
  <c r="Y132" i="12"/>
  <c r="Z132" i="12"/>
  <c r="AA132" i="12"/>
  <c r="D134" i="12"/>
  <c r="X134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V134" i="12"/>
  <c r="W134" i="12"/>
  <c r="Y134" i="12"/>
  <c r="Z134" i="12"/>
  <c r="AA134" i="12"/>
  <c r="O136" i="12"/>
  <c r="D135" i="12"/>
  <c r="E135" i="12"/>
  <c r="F135" i="12"/>
  <c r="G135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W135" i="12"/>
  <c r="X135" i="12"/>
  <c r="Y135" i="12"/>
  <c r="Z135" i="12"/>
  <c r="AA135" i="12"/>
  <c r="E136" i="12"/>
  <c r="F136" i="12"/>
  <c r="G136" i="12"/>
  <c r="H136" i="12"/>
  <c r="I136" i="12"/>
  <c r="J136" i="12"/>
  <c r="K136" i="12"/>
  <c r="L136" i="12"/>
  <c r="M136" i="12"/>
  <c r="N136" i="12"/>
  <c r="F138" i="12"/>
  <c r="F140" i="12" s="1"/>
  <c r="G138" i="12"/>
  <c r="G155" i="12"/>
  <c r="G156" i="12"/>
  <c r="I138" i="12"/>
  <c r="K138" i="12"/>
  <c r="K155" i="12"/>
  <c r="K156" i="12"/>
  <c r="L138" i="12"/>
  <c r="L140" i="12" s="1"/>
  <c r="M138" i="12"/>
  <c r="M155" i="12"/>
  <c r="M156" i="12"/>
  <c r="N138" i="12"/>
  <c r="N140" i="12" s="1"/>
  <c r="O138" i="12"/>
  <c r="O155" i="12"/>
  <c r="O156" i="12"/>
  <c r="P138" i="12"/>
  <c r="P140" i="12" s="1"/>
  <c r="Q138" i="12"/>
  <c r="X138" i="12"/>
  <c r="R138" i="12"/>
  <c r="R140" i="12" s="1"/>
  <c r="S138" i="12"/>
  <c r="S140" i="12" s="1"/>
  <c r="U138" i="12"/>
  <c r="U140" i="12" s="1"/>
  <c r="V138" i="12"/>
  <c r="V140" i="12" s="1"/>
  <c r="W138" i="12"/>
  <c r="W140" i="12" s="1"/>
  <c r="Y138" i="12"/>
  <c r="Y140" i="12" s="1"/>
  <c r="AA138" i="12"/>
  <c r="AA140" i="12" s="1"/>
  <c r="R146" i="12"/>
  <c r="R154" i="12" s="1"/>
  <c r="R155" i="12"/>
  <c r="R156" i="12"/>
  <c r="I155" i="12"/>
  <c r="I156" i="12"/>
  <c r="D139" i="12"/>
  <c r="D142" i="12" s="1"/>
  <c r="E139" i="12"/>
  <c r="E147" i="12" s="1"/>
  <c r="F139" i="12"/>
  <c r="G139" i="12"/>
  <c r="G147" i="12" s="1"/>
  <c r="H139" i="12"/>
  <c r="H147" i="12" s="1"/>
  <c r="I139" i="12"/>
  <c r="I147" i="12" s="1"/>
  <c r="J139" i="12"/>
  <c r="K139" i="12"/>
  <c r="K147" i="12" s="1"/>
  <c r="L139" i="12"/>
  <c r="L147" i="12" s="1"/>
  <c r="M139" i="12"/>
  <c r="M147" i="12" s="1"/>
  <c r="N139" i="12"/>
  <c r="O139" i="12"/>
  <c r="O147" i="12" s="1"/>
  <c r="P139" i="12"/>
  <c r="Q139" i="12"/>
  <c r="Q147" i="12" s="1"/>
  <c r="R139" i="12"/>
  <c r="S139" i="12"/>
  <c r="T139" i="12"/>
  <c r="U139" i="12"/>
  <c r="V139" i="12"/>
  <c r="W139" i="12"/>
  <c r="W147" i="12" s="1"/>
  <c r="X139" i="12"/>
  <c r="Y139" i="12"/>
  <c r="Z139" i="12"/>
  <c r="AA139" i="12"/>
  <c r="AA147" i="12" s="1"/>
  <c r="K140" i="12"/>
  <c r="O140" i="12"/>
  <c r="X140" i="12"/>
  <c r="E141" i="12"/>
  <c r="F141" i="12"/>
  <c r="G141" i="12"/>
  <c r="H141" i="12"/>
  <c r="I141" i="12"/>
  <c r="J141" i="12"/>
  <c r="K141" i="12"/>
  <c r="K149" i="12" s="1"/>
  <c r="L141" i="12"/>
  <c r="M141" i="12"/>
  <c r="N141" i="12"/>
  <c r="O141" i="12"/>
  <c r="P141" i="12" s="1"/>
  <c r="AD144" i="12"/>
  <c r="AE144" i="12"/>
  <c r="H146" i="12"/>
  <c r="H154" i="12" s="1"/>
  <c r="H155" i="12"/>
  <c r="H156" i="12"/>
  <c r="L146" i="12"/>
  <c r="L154" i="12" s="1"/>
  <c r="L155" i="12"/>
  <c r="L156" i="12"/>
  <c r="T146" i="12"/>
  <c r="X155" i="12"/>
  <c r="X156" i="12"/>
  <c r="D147" i="12"/>
  <c r="S147" i="12"/>
  <c r="J149" i="12"/>
  <c r="J155" i="12"/>
  <c r="J156" i="12"/>
  <c r="P155" i="12"/>
  <c r="P156" i="12"/>
  <c r="T154" i="12"/>
  <c r="T155" i="12"/>
  <c r="T156" i="12"/>
  <c r="Z155" i="12"/>
  <c r="Z156" i="12"/>
  <c r="D155" i="12"/>
  <c r="E155" i="12"/>
  <c r="F155" i="12"/>
  <c r="N155" i="12"/>
  <c r="Q155" i="12"/>
  <c r="S155" i="12"/>
  <c r="U155" i="12"/>
  <c r="V155" i="12"/>
  <c r="W155" i="12"/>
  <c r="Y155" i="12"/>
  <c r="AA155" i="12"/>
  <c r="N156" i="12"/>
  <c r="Q156" i="12"/>
  <c r="U156" i="12"/>
  <c r="Y156" i="12"/>
  <c r="D156" i="12"/>
  <c r="AB156" i="12" s="1"/>
  <c r="E156" i="12"/>
  <c r="F156" i="12"/>
  <c r="S156" i="12"/>
  <c r="V156" i="12"/>
  <c r="W156" i="12"/>
  <c r="AA156" i="12"/>
  <c r="E158" i="12"/>
  <c r="F158" i="12"/>
  <c r="G158" i="12"/>
  <c r="H158" i="12"/>
  <c r="I158" i="12"/>
  <c r="J158" i="12"/>
  <c r="M158" i="12"/>
  <c r="N158" i="12"/>
  <c r="O158" i="12"/>
  <c r="P158" i="12"/>
  <c r="Q158" i="12"/>
  <c r="S158" i="12"/>
  <c r="T158" i="12"/>
  <c r="U158" i="12"/>
  <c r="V158" i="12"/>
  <c r="W158" i="12"/>
  <c r="X158" i="12"/>
  <c r="Y158" i="12"/>
  <c r="Z158" i="12"/>
  <c r="AA158" i="12"/>
  <c r="E161" i="12"/>
  <c r="I161" i="12"/>
  <c r="M161" i="12"/>
  <c r="Q161" i="12"/>
  <c r="U161" i="12"/>
  <c r="Y161" i="12"/>
  <c r="E162" i="12"/>
  <c r="G162" i="12"/>
  <c r="I162" i="12"/>
  <c r="K162" i="12"/>
  <c r="M162" i="12"/>
  <c r="O162" i="12"/>
  <c r="Q162" i="12"/>
  <c r="S162" i="12"/>
  <c r="U162" i="12"/>
  <c r="W162" i="12"/>
  <c r="Y162" i="12"/>
  <c r="AA162" i="12"/>
  <c r="F164" i="12"/>
  <c r="L164" i="12"/>
  <c r="D8" i="11"/>
  <c r="E8" i="11"/>
  <c r="E10" i="11" s="1"/>
  <c r="F8" i="11"/>
  <c r="F10" i="11" s="1"/>
  <c r="G8" i="11"/>
  <c r="G10" i="11" s="1"/>
  <c r="H8" i="11"/>
  <c r="H10" i="11" s="1"/>
  <c r="I8" i="11"/>
  <c r="I10" i="11" s="1"/>
  <c r="J8" i="11"/>
  <c r="J10" i="11" s="1"/>
  <c r="K8" i="11"/>
  <c r="L8" i="11"/>
  <c r="L10" i="11" s="1"/>
  <c r="M8" i="11"/>
  <c r="M10" i="11" s="1"/>
  <c r="N8" i="11"/>
  <c r="N10" i="11" s="1"/>
  <c r="O8" i="11"/>
  <c r="P8" i="11"/>
  <c r="P10" i="11" s="1"/>
  <c r="Q8" i="11"/>
  <c r="R8" i="11"/>
  <c r="R10" i="11" s="1"/>
  <c r="S8" i="11"/>
  <c r="S10" i="11" s="1"/>
  <c r="T8" i="11"/>
  <c r="T10" i="11" s="1"/>
  <c r="U8" i="11"/>
  <c r="U10" i="11" s="1"/>
  <c r="V8" i="11"/>
  <c r="V10" i="11" s="1"/>
  <c r="W8" i="11"/>
  <c r="W10" i="11" s="1"/>
  <c r="X8" i="11"/>
  <c r="X10" i="11" s="1"/>
  <c r="Y8" i="11"/>
  <c r="Y10" i="11" s="1"/>
  <c r="Z8" i="11"/>
  <c r="Z10" i="11" s="1"/>
  <c r="AA8" i="11"/>
  <c r="AA10" i="11" s="1"/>
  <c r="K10" i="11"/>
  <c r="D9" i="11"/>
  <c r="D12" i="11" s="1"/>
  <c r="E12" i="11" s="1"/>
  <c r="E9" i="11"/>
  <c r="F9" i="11"/>
  <c r="G9" i="11"/>
  <c r="H9" i="11"/>
  <c r="I9" i="11"/>
  <c r="J9" i="11"/>
  <c r="K9" i="11"/>
  <c r="L9" i="11"/>
  <c r="M9" i="11"/>
  <c r="N9" i="11"/>
  <c r="O9" i="11"/>
  <c r="O10" i="11" s="1"/>
  <c r="P9" i="11"/>
  <c r="Q9" i="11"/>
  <c r="R9" i="11"/>
  <c r="S9" i="11"/>
  <c r="T9" i="11"/>
  <c r="U9" i="11"/>
  <c r="V9" i="11"/>
  <c r="W9" i="11"/>
  <c r="X9" i="11"/>
  <c r="Y9" i="11"/>
  <c r="Z9" i="11"/>
  <c r="AA9" i="11"/>
  <c r="D10" i="11"/>
  <c r="D13" i="11" s="1"/>
  <c r="E13" i="11" s="1"/>
  <c r="D11" i="11"/>
  <c r="O11" i="11"/>
  <c r="D15" i="11"/>
  <c r="D17" i="11" s="1"/>
  <c r="D20" i="11" s="1"/>
  <c r="E15" i="11"/>
  <c r="E17" i="11" s="1"/>
  <c r="F15" i="11"/>
  <c r="F17" i="11"/>
  <c r="G15" i="11"/>
  <c r="G17" i="11" s="1"/>
  <c r="H15" i="11"/>
  <c r="H17" i="11"/>
  <c r="I15" i="11"/>
  <c r="I17" i="11" s="1"/>
  <c r="J15" i="11"/>
  <c r="J17" i="11"/>
  <c r="K15" i="11"/>
  <c r="K17" i="11" s="1"/>
  <c r="L15" i="11"/>
  <c r="L17" i="11"/>
  <c r="M15" i="11"/>
  <c r="M17" i="11" s="1"/>
  <c r="N15" i="11"/>
  <c r="N17" i="11"/>
  <c r="O15" i="11"/>
  <c r="P15" i="11"/>
  <c r="Q15" i="11"/>
  <c r="R15" i="11"/>
  <c r="R17" i="11" s="1"/>
  <c r="S15" i="11"/>
  <c r="S17" i="11" s="1"/>
  <c r="T15" i="11"/>
  <c r="T17" i="11" s="1"/>
  <c r="U15" i="11"/>
  <c r="U17" i="11" s="1"/>
  <c r="V15" i="11"/>
  <c r="V17" i="11" s="1"/>
  <c r="W15" i="11"/>
  <c r="W17" i="11" s="1"/>
  <c r="X15" i="11"/>
  <c r="X17" i="11" s="1"/>
  <c r="Y15" i="11"/>
  <c r="Y17" i="11" s="1"/>
  <c r="Z15" i="11"/>
  <c r="Z17" i="11" s="1"/>
  <c r="AA15" i="11"/>
  <c r="AA17" i="11" s="1"/>
  <c r="D16" i="11"/>
  <c r="E16" i="11"/>
  <c r="F16" i="11"/>
  <c r="G16" i="11"/>
  <c r="H16" i="11"/>
  <c r="I16" i="11"/>
  <c r="J16" i="11"/>
  <c r="K16" i="11"/>
  <c r="L16" i="11"/>
  <c r="M16" i="11"/>
  <c r="N16" i="11"/>
  <c r="O16" i="11"/>
  <c r="O17" i="11" s="1"/>
  <c r="P16" i="11"/>
  <c r="D19" i="11"/>
  <c r="E19" i="11" s="1"/>
  <c r="Q16" i="11"/>
  <c r="R16" i="11"/>
  <c r="S16" i="11"/>
  <c r="T16" i="11"/>
  <c r="U16" i="11"/>
  <c r="V16" i="11"/>
  <c r="W16" i="11"/>
  <c r="X16" i="11"/>
  <c r="Y16" i="11"/>
  <c r="Z16" i="11"/>
  <c r="AA16" i="11"/>
  <c r="Q17" i="11"/>
  <c r="O18" i="11"/>
  <c r="D22" i="11"/>
  <c r="V22" i="11"/>
  <c r="V24" i="11" s="1"/>
  <c r="E22" i="11"/>
  <c r="F22" i="11"/>
  <c r="X22" i="11"/>
  <c r="G22" i="11"/>
  <c r="H22" i="11"/>
  <c r="H24" i="11" s="1"/>
  <c r="I22" i="11"/>
  <c r="I24" i="11" s="1"/>
  <c r="J22" i="11"/>
  <c r="K22" i="11"/>
  <c r="K24" i="11" s="1"/>
  <c r="L22" i="11"/>
  <c r="L24" i="11" s="1"/>
  <c r="M22" i="11"/>
  <c r="N22" i="11"/>
  <c r="O22" i="11"/>
  <c r="P22" i="11"/>
  <c r="P24" i="11" s="1"/>
  <c r="Q22" i="11"/>
  <c r="R22" i="11"/>
  <c r="S22" i="11"/>
  <c r="T22" i="11"/>
  <c r="U22" i="11"/>
  <c r="U24" i="11" s="1"/>
  <c r="W22" i="11"/>
  <c r="W24" i="11" s="1"/>
  <c r="Y22" i="11"/>
  <c r="Y24" i="11" s="1"/>
  <c r="Z22" i="11"/>
  <c r="Z24" i="11" s="1"/>
  <c r="AA22" i="11"/>
  <c r="AA24" i="11" s="1"/>
  <c r="G24" i="11"/>
  <c r="J24" i="11"/>
  <c r="M24" i="11"/>
  <c r="N24" i="11"/>
  <c r="O25" i="11"/>
  <c r="S24" i="11"/>
  <c r="D23" i="11"/>
  <c r="D26" i="11" s="1"/>
  <c r="E23" i="11"/>
  <c r="F23" i="11"/>
  <c r="G23" i="11"/>
  <c r="H23" i="11"/>
  <c r="I23" i="11"/>
  <c r="J23" i="11"/>
  <c r="K23" i="11"/>
  <c r="L23" i="11"/>
  <c r="M23" i="11"/>
  <c r="N23" i="11"/>
  <c r="O23" i="11"/>
  <c r="O24" i="11" s="1"/>
  <c r="P23" i="11"/>
  <c r="Q23" i="11"/>
  <c r="R23" i="11"/>
  <c r="S23" i="11"/>
  <c r="T23" i="11"/>
  <c r="U23" i="11"/>
  <c r="V23" i="11"/>
  <c r="W23" i="11"/>
  <c r="X23" i="11"/>
  <c r="Y23" i="11"/>
  <c r="Z23" i="11"/>
  <c r="AA23" i="11"/>
  <c r="T24" i="11"/>
  <c r="X24" i="11"/>
  <c r="D25" i="11"/>
  <c r="D29" i="11"/>
  <c r="D31" i="11" s="1"/>
  <c r="D34" i="11" s="1"/>
  <c r="E29" i="11"/>
  <c r="E31" i="11" s="1"/>
  <c r="F29" i="11"/>
  <c r="F31" i="11" s="1"/>
  <c r="G29" i="11"/>
  <c r="G31" i="11" s="1"/>
  <c r="H29" i="11"/>
  <c r="H31" i="11" s="1"/>
  <c r="I29" i="11"/>
  <c r="I31" i="11" s="1"/>
  <c r="J29" i="11"/>
  <c r="J31" i="11" s="1"/>
  <c r="K29" i="11"/>
  <c r="K31" i="11" s="1"/>
  <c r="L29" i="11"/>
  <c r="L31" i="11" s="1"/>
  <c r="M29" i="11"/>
  <c r="M31" i="11" s="1"/>
  <c r="N29" i="11"/>
  <c r="N31" i="11" s="1"/>
  <c r="O29" i="11"/>
  <c r="P29" i="11"/>
  <c r="Q29" i="11"/>
  <c r="Q31" i="11" s="1"/>
  <c r="R29" i="11"/>
  <c r="R31" i="11" s="1"/>
  <c r="S29" i="11"/>
  <c r="S31" i="11" s="1"/>
  <c r="T29" i="11"/>
  <c r="T31" i="11" s="1"/>
  <c r="U29" i="11"/>
  <c r="U31" i="11" s="1"/>
  <c r="V29" i="11"/>
  <c r="V31" i="11" s="1"/>
  <c r="W29" i="11"/>
  <c r="W31" i="11" s="1"/>
  <c r="X29" i="11"/>
  <c r="Y29" i="11"/>
  <c r="Z29" i="11"/>
  <c r="Z31" i="11" s="1"/>
  <c r="AA29" i="11"/>
  <c r="AA31" i="11" s="1"/>
  <c r="X31" i="11"/>
  <c r="Y31" i="11"/>
  <c r="D30" i="11"/>
  <c r="D33" i="11" s="1"/>
  <c r="E33" i="11" s="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O32" i="11"/>
  <c r="D36" i="11"/>
  <c r="D39" i="11" s="1"/>
  <c r="E36" i="11"/>
  <c r="R36" i="11"/>
  <c r="R38" i="11" s="1"/>
  <c r="F36" i="11"/>
  <c r="G36" i="11"/>
  <c r="H36" i="11"/>
  <c r="H38" i="11" s="1"/>
  <c r="I36" i="11"/>
  <c r="I38" i="11" s="1"/>
  <c r="J36" i="11"/>
  <c r="K36" i="11"/>
  <c r="K38" i="11" s="1"/>
  <c r="L36" i="11"/>
  <c r="L38" i="11" s="1"/>
  <c r="M36" i="11"/>
  <c r="M38" i="11" s="1"/>
  <c r="N36" i="11"/>
  <c r="N38" i="11" s="1"/>
  <c r="O36" i="11"/>
  <c r="P36" i="11"/>
  <c r="P38" i="11" s="1"/>
  <c r="Q36" i="11"/>
  <c r="S36" i="11"/>
  <c r="S38" i="11" s="1"/>
  <c r="T36" i="11"/>
  <c r="T38" i="11" s="1"/>
  <c r="U36" i="11"/>
  <c r="U38" i="11" s="1"/>
  <c r="V36" i="11"/>
  <c r="V38" i="11" s="1"/>
  <c r="W36" i="11"/>
  <c r="W38" i="11" s="1"/>
  <c r="X36" i="11"/>
  <c r="X38" i="11" s="1"/>
  <c r="Y36" i="11"/>
  <c r="Y38" i="11" s="1"/>
  <c r="Z36" i="11"/>
  <c r="Z38" i="11" s="1"/>
  <c r="AA36" i="11"/>
  <c r="AA38" i="11" s="1"/>
  <c r="D37" i="11"/>
  <c r="D40" i="11" s="1"/>
  <c r="E37" i="11"/>
  <c r="F37" i="11"/>
  <c r="G37" i="11"/>
  <c r="H37" i="11"/>
  <c r="I37" i="11"/>
  <c r="J37" i="11"/>
  <c r="K37" i="11"/>
  <c r="L37" i="11"/>
  <c r="M37" i="11"/>
  <c r="N37" i="11"/>
  <c r="O37" i="11"/>
  <c r="O38" i="11" s="1"/>
  <c r="P37" i="11"/>
  <c r="Q37" i="11"/>
  <c r="R37" i="11"/>
  <c r="S37" i="11"/>
  <c r="T37" i="11"/>
  <c r="U37" i="11"/>
  <c r="V37" i="11"/>
  <c r="W37" i="11"/>
  <c r="X37" i="11"/>
  <c r="Y37" i="11"/>
  <c r="Z37" i="11"/>
  <c r="AA37" i="11"/>
  <c r="F38" i="11"/>
  <c r="O39" i="11"/>
  <c r="D43" i="11"/>
  <c r="D45" i="11" s="1"/>
  <c r="D48" i="11" s="1"/>
  <c r="E48" i="11" s="1"/>
  <c r="E43" i="11"/>
  <c r="E45" i="11" s="1"/>
  <c r="F43" i="11"/>
  <c r="F45" i="11" s="1"/>
  <c r="G43" i="11"/>
  <c r="G45" i="11" s="1"/>
  <c r="H43" i="11"/>
  <c r="H45" i="11" s="1"/>
  <c r="I43" i="11"/>
  <c r="I45" i="11" s="1"/>
  <c r="J43" i="11"/>
  <c r="J45" i="11" s="1"/>
  <c r="K43" i="11"/>
  <c r="K45" i="11" s="1"/>
  <c r="L43" i="11"/>
  <c r="L45" i="11" s="1"/>
  <c r="M43" i="11"/>
  <c r="M45" i="11" s="1"/>
  <c r="N43" i="11"/>
  <c r="N45" i="11" s="1"/>
  <c r="O43" i="11"/>
  <c r="P43" i="11"/>
  <c r="Q43" i="11"/>
  <c r="Q45" i="11" s="1"/>
  <c r="R43" i="11"/>
  <c r="S43" i="11"/>
  <c r="T43" i="11"/>
  <c r="U43" i="11"/>
  <c r="U45" i="11" s="1"/>
  <c r="V43" i="11"/>
  <c r="V45" i="11" s="1"/>
  <c r="W43" i="11"/>
  <c r="W45" i="11" s="1"/>
  <c r="X43" i="11"/>
  <c r="X45" i="11" s="1"/>
  <c r="Y43" i="11"/>
  <c r="Y45" i="11" s="1"/>
  <c r="Z43" i="11"/>
  <c r="Z45" i="11" s="1"/>
  <c r="AA43" i="11"/>
  <c r="AA45" i="11" s="1"/>
  <c r="T45" i="11"/>
  <c r="S45" i="11"/>
  <c r="R45" i="11"/>
  <c r="D44" i="11"/>
  <c r="D47" i="11" s="1"/>
  <c r="E47" i="11" s="1"/>
  <c r="E44" i="11"/>
  <c r="F44" i="11"/>
  <c r="G44" i="11"/>
  <c r="H44" i="11"/>
  <c r="I44" i="11"/>
  <c r="J44" i="11"/>
  <c r="K44" i="11"/>
  <c r="L44" i="11"/>
  <c r="M44" i="11"/>
  <c r="N44" i="11"/>
  <c r="O44" i="11"/>
  <c r="O45" i="11" s="1"/>
  <c r="P44" i="11"/>
  <c r="Q44" i="11"/>
  <c r="R44" i="11"/>
  <c r="S44" i="11"/>
  <c r="T44" i="11"/>
  <c r="U44" i="11"/>
  <c r="V44" i="11"/>
  <c r="W44" i="11"/>
  <c r="X44" i="11"/>
  <c r="Y44" i="11"/>
  <c r="Z44" i="11"/>
  <c r="AA44" i="11"/>
  <c r="O46" i="11"/>
  <c r="D50" i="11"/>
  <c r="E50" i="11"/>
  <c r="E52" i="11" s="1"/>
  <c r="F50" i="11"/>
  <c r="G50" i="11"/>
  <c r="G52" i="11" s="1"/>
  <c r="H50" i="11"/>
  <c r="H52" i="11" s="1"/>
  <c r="I50" i="11"/>
  <c r="I52" i="11" s="1"/>
  <c r="J50" i="11"/>
  <c r="J52" i="11" s="1"/>
  <c r="K50" i="11"/>
  <c r="K52" i="11" s="1"/>
  <c r="L50" i="11"/>
  <c r="L52" i="11" s="1"/>
  <c r="M50" i="11"/>
  <c r="M52" i="11" s="1"/>
  <c r="N50" i="11"/>
  <c r="N52" i="11" s="1"/>
  <c r="O50" i="11"/>
  <c r="P50" i="11"/>
  <c r="P52" i="11" s="1"/>
  <c r="Q50" i="11"/>
  <c r="Q52" i="11" s="1"/>
  <c r="R50" i="11"/>
  <c r="R52" i="11" s="1"/>
  <c r="S50" i="11"/>
  <c r="S52" i="11" s="1"/>
  <c r="T50" i="11"/>
  <c r="T52" i="11" s="1"/>
  <c r="U50" i="11"/>
  <c r="U52" i="11" s="1"/>
  <c r="V50" i="11"/>
  <c r="V52" i="11" s="1"/>
  <c r="W50" i="11"/>
  <c r="W52" i="11" s="1"/>
  <c r="X50" i="11"/>
  <c r="X52" i="11" s="1"/>
  <c r="Y50" i="11"/>
  <c r="Y52" i="11" s="1"/>
  <c r="Z50" i="11"/>
  <c r="Z52" i="11" s="1"/>
  <c r="AA50" i="11"/>
  <c r="AA52" i="11" s="1"/>
  <c r="D51" i="11"/>
  <c r="D54" i="11" s="1"/>
  <c r="E51" i="11"/>
  <c r="F51" i="11"/>
  <c r="G51" i="11"/>
  <c r="H51" i="11"/>
  <c r="I51" i="11"/>
  <c r="J51" i="11"/>
  <c r="K51" i="11"/>
  <c r="L51" i="11"/>
  <c r="M51" i="11"/>
  <c r="N51" i="11"/>
  <c r="O51" i="11"/>
  <c r="O52" i="11" s="1"/>
  <c r="P51" i="11"/>
  <c r="Q51" i="11"/>
  <c r="R51" i="11"/>
  <c r="S51" i="11"/>
  <c r="T51" i="11"/>
  <c r="U51" i="11"/>
  <c r="V51" i="11"/>
  <c r="W51" i="11"/>
  <c r="X51" i="11"/>
  <c r="Y51" i="11"/>
  <c r="Z51" i="11"/>
  <c r="AA51" i="11"/>
  <c r="D52" i="11"/>
  <c r="D55" i="11" s="1"/>
  <c r="F52" i="11"/>
  <c r="D53" i="11"/>
  <c r="O53" i="11"/>
  <c r="D57" i="11"/>
  <c r="D59" i="11" s="1"/>
  <c r="D62" i="11" s="1"/>
  <c r="E62" i="11" s="1"/>
  <c r="F62" i="11" s="1"/>
  <c r="E57" i="11"/>
  <c r="E59" i="11" s="1"/>
  <c r="F57" i="11"/>
  <c r="F59" i="11" s="1"/>
  <c r="G57" i="11"/>
  <c r="G59" i="11" s="1"/>
  <c r="H57" i="11"/>
  <c r="H59" i="11" s="1"/>
  <c r="I57" i="11"/>
  <c r="I59" i="11" s="1"/>
  <c r="J57" i="11"/>
  <c r="J59" i="11" s="1"/>
  <c r="K57" i="11"/>
  <c r="K59" i="11" s="1"/>
  <c r="L57" i="11"/>
  <c r="L59" i="11" s="1"/>
  <c r="M57" i="11"/>
  <c r="M59" i="11" s="1"/>
  <c r="N57" i="11"/>
  <c r="N59" i="11" s="1"/>
  <c r="O57" i="11"/>
  <c r="P57" i="11"/>
  <c r="Q57" i="11"/>
  <c r="Q59" i="11" s="1"/>
  <c r="R57" i="11"/>
  <c r="R59" i="11" s="1"/>
  <c r="S57" i="11"/>
  <c r="S59" i="11" s="1"/>
  <c r="T57" i="11"/>
  <c r="T59" i="11" s="1"/>
  <c r="U57" i="11"/>
  <c r="U59" i="11" s="1"/>
  <c r="V57" i="11"/>
  <c r="V59" i="11" s="1"/>
  <c r="W57" i="11"/>
  <c r="W59" i="11" s="1"/>
  <c r="X57" i="11"/>
  <c r="X59" i="11" s="1"/>
  <c r="Y57" i="11"/>
  <c r="Y59" i="11" s="1"/>
  <c r="Z57" i="11"/>
  <c r="Z59" i="11" s="1"/>
  <c r="AA57" i="11"/>
  <c r="AA59" i="11" s="1"/>
  <c r="D58" i="11"/>
  <c r="D61" i="11" s="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O60" i="11"/>
  <c r="D64" i="11"/>
  <c r="D67" i="11" s="1"/>
  <c r="E64" i="11"/>
  <c r="O64" i="11"/>
  <c r="F64" i="11"/>
  <c r="F66" i="11" s="1"/>
  <c r="G64" i="11"/>
  <c r="G66" i="11" s="1"/>
  <c r="H64" i="11"/>
  <c r="H66" i="11" s="1"/>
  <c r="I64" i="11"/>
  <c r="I66" i="11" s="1"/>
  <c r="J64" i="11"/>
  <c r="J66" i="11" s="1"/>
  <c r="K64" i="11"/>
  <c r="K66" i="11" s="1"/>
  <c r="L64" i="11"/>
  <c r="L66" i="11" s="1"/>
  <c r="M64" i="11"/>
  <c r="M66" i="11" s="1"/>
  <c r="N64" i="11"/>
  <c r="N66" i="11" s="1"/>
  <c r="P64" i="11"/>
  <c r="Q64" i="11"/>
  <c r="R64" i="11"/>
  <c r="R66" i="11" s="1"/>
  <c r="S64" i="11"/>
  <c r="T64" i="11"/>
  <c r="T66" i="11" s="1"/>
  <c r="U64" i="11"/>
  <c r="V64" i="11"/>
  <c r="V66" i="11" s="1"/>
  <c r="W64" i="11"/>
  <c r="X64" i="11"/>
  <c r="X66" i="11" s="1"/>
  <c r="Y64" i="11"/>
  <c r="Y66" i="11" s="1"/>
  <c r="Z64" i="11"/>
  <c r="Z66" i="11" s="1"/>
  <c r="AA64" i="11"/>
  <c r="AA66" i="11" s="1"/>
  <c r="S66" i="11"/>
  <c r="U66" i="11"/>
  <c r="W66" i="11"/>
  <c r="D65" i="11"/>
  <c r="D68" i="11" s="1"/>
  <c r="E65" i="11"/>
  <c r="E68" i="11" s="1"/>
  <c r="F68" i="11" s="1"/>
  <c r="F65" i="11"/>
  <c r="G65" i="11"/>
  <c r="H65" i="11"/>
  <c r="I65" i="11"/>
  <c r="J65" i="11"/>
  <c r="K65" i="11"/>
  <c r="L65" i="11"/>
  <c r="M65" i="11"/>
  <c r="N65" i="11"/>
  <c r="O65" i="11"/>
  <c r="O66" i="11" s="1"/>
  <c r="P65" i="11"/>
  <c r="Q65" i="11"/>
  <c r="R65" i="11"/>
  <c r="S65" i="11"/>
  <c r="T65" i="11"/>
  <c r="U65" i="11"/>
  <c r="V65" i="11"/>
  <c r="W65" i="11"/>
  <c r="X65" i="11"/>
  <c r="Y65" i="11"/>
  <c r="Z65" i="11"/>
  <c r="AA65" i="11"/>
  <c r="D66" i="11"/>
  <c r="D69" i="11" s="1"/>
  <c r="E66" i="11"/>
  <c r="E69" i="11" s="1"/>
  <c r="O67" i="11"/>
  <c r="D71" i="11"/>
  <c r="E71" i="11"/>
  <c r="E73" i="11" s="1"/>
  <c r="F71" i="11"/>
  <c r="G71" i="11"/>
  <c r="G73" i="11" s="1"/>
  <c r="H71" i="11"/>
  <c r="I71" i="11"/>
  <c r="I73" i="11" s="1"/>
  <c r="J71" i="11"/>
  <c r="K71" i="11"/>
  <c r="K73" i="11" s="1"/>
  <c r="L71" i="11"/>
  <c r="M71" i="11"/>
  <c r="M73" i="11" s="1"/>
  <c r="N71" i="11"/>
  <c r="O71" i="11"/>
  <c r="P71" i="11"/>
  <c r="Q71" i="11"/>
  <c r="Q73" i="11" s="1"/>
  <c r="R71" i="11"/>
  <c r="S71" i="11"/>
  <c r="S73" i="11" s="1"/>
  <c r="T71" i="11"/>
  <c r="U71" i="11"/>
  <c r="U73" i="11" s="1"/>
  <c r="V71" i="11"/>
  <c r="W71" i="11"/>
  <c r="W73" i="11" s="1"/>
  <c r="X71" i="11"/>
  <c r="Y71" i="11"/>
  <c r="Y73" i="11" s="1"/>
  <c r="Z71" i="11"/>
  <c r="AA71" i="11"/>
  <c r="AA73" i="11" s="1"/>
  <c r="D72" i="11"/>
  <c r="D75" i="11" s="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O74" i="11"/>
  <c r="D78" i="11"/>
  <c r="D80" i="11" s="1"/>
  <c r="D83" i="11" s="1"/>
  <c r="E78" i="11"/>
  <c r="E80" i="11" s="1"/>
  <c r="F78" i="11"/>
  <c r="F80" i="11" s="1"/>
  <c r="G78" i="11"/>
  <c r="G80" i="11" s="1"/>
  <c r="H78" i="11"/>
  <c r="H80" i="11" s="1"/>
  <c r="I78" i="11"/>
  <c r="I80" i="11" s="1"/>
  <c r="J78" i="11"/>
  <c r="J80" i="11" s="1"/>
  <c r="K78" i="11"/>
  <c r="K80" i="11" s="1"/>
  <c r="L78" i="11"/>
  <c r="L80" i="11" s="1"/>
  <c r="M78" i="11"/>
  <c r="M80" i="11" s="1"/>
  <c r="N78" i="11"/>
  <c r="N80" i="11" s="1"/>
  <c r="O78" i="11"/>
  <c r="P78" i="11"/>
  <c r="Q78" i="11"/>
  <c r="Q80" i="11" s="1"/>
  <c r="R78" i="11"/>
  <c r="R80" i="11" s="1"/>
  <c r="S78" i="11"/>
  <c r="S80" i="11" s="1"/>
  <c r="T78" i="11"/>
  <c r="T80" i="11" s="1"/>
  <c r="U78" i="11"/>
  <c r="U80" i="11" s="1"/>
  <c r="V78" i="11"/>
  <c r="V80" i="11" s="1"/>
  <c r="W78" i="11"/>
  <c r="W80" i="11" s="1"/>
  <c r="X78" i="11"/>
  <c r="X80" i="11" s="1"/>
  <c r="Y78" i="11"/>
  <c r="Y80" i="11" s="1"/>
  <c r="Z78" i="11"/>
  <c r="Z80" i="11" s="1"/>
  <c r="AA78" i="11"/>
  <c r="AA80" i="11" s="1"/>
  <c r="D79" i="11"/>
  <c r="D82" i="11" s="1"/>
  <c r="E79" i="11"/>
  <c r="F79" i="11"/>
  <c r="G79" i="11"/>
  <c r="H79" i="11"/>
  <c r="I79" i="11"/>
  <c r="J79" i="11"/>
  <c r="K79" i="11"/>
  <c r="L79" i="11"/>
  <c r="M79" i="11"/>
  <c r="N79" i="11"/>
  <c r="O79" i="11"/>
  <c r="O80" i="11" s="1"/>
  <c r="P79" i="11"/>
  <c r="Q79" i="11"/>
  <c r="R79" i="11"/>
  <c r="S79" i="11"/>
  <c r="T79" i="11"/>
  <c r="U79" i="11"/>
  <c r="V79" i="11"/>
  <c r="W79" i="11"/>
  <c r="X79" i="11"/>
  <c r="Y79" i="11"/>
  <c r="Z79" i="11"/>
  <c r="AA79" i="11"/>
  <c r="O81" i="11"/>
  <c r="D85" i="11"/>
  <c r="D88" i="11" s="1"/>
  <c r="E88" i="11" s="1"/>
  <c r="F88" i="11" s="1"/>
  <c r="G88" i="11" s="1"/>
  <c r="H88" i="11" s="1"/>
  <c r="I88" i="11" s="1"/>
  <c r="J88" i="11" s="1"/>
  <c r="K88" i="11" s="1"/>
  <c r="L88" i="11" s="1"/>
  <c r="M88" i="11" s="1"/>
  <c r="N88" i="11" s="1"/>
  <c r="E85" i="11"/>
  <c r="F85" i="11"/>
  <c r="G85" i="11"/>
  <c r="G87" i="11" s="1"/>
  <c r="H85" i="11"/>
  <c r="H87" i="11" s="1"/>
  <c r="I85" i="11"/>
  <c r="I87" i="11" s="1"/>
  <c r="J85" i="11"/>
  <c r="J87" i="11" s="1"/>
  <c r="K85" i="11"/>
  <c r="K87" i="11" s="1"/>
  <c r="L85" i="11"/>
  <c r="L87" i="11" s="1"/>
  <c r="M85" i="11"/>
  <c r="M87" i="11" s="1"/>
  <c r="N85" i="11"/>
  <c r="N87" i="11" s="1"/>
  <c r="O85" i="11"/>
  <c r="P85" i="11"/>
  <c r="AC85" i="11" s="1"/>
  <c r="Q85" i="11"/>
  <c r="R85" i="11"/>
  <c r="S85" i="11"/>
  <c r="S87" i="11" s="1"/>
  <c r="T85" i="11"/>
  <c r="T87" i="11" s="1"/>
  <c r="U85" i="11"/>
  <c r="U87" i="11" s="1"/>
  <c r="V85" i="11"/>
  <c r="W85" i="11"/>
  <c r="W87" i="11" s="1"/>
  <c r="X85" i="11"/>
  <c r="X87" i="11" s="1"/>
  <c r="Y85" i="11"/>
  <c r="Y87" i="11" s="1"/>
  <c r="Z85" i="11"/>
  <c r="Z87" i="11" s="1"/>
  <c r="AA85" i="11"/>
  <c r="AA87" i="11" s="1"/>
  <c r="AF85" i="11"/>
  <c r="D86" i="11"/>
  <c r="D89" i="11" s="1"/>
  <c r="E89" i="11" s="1"/>
  <c r="F89" i="11" s="1"/>
  <c r="G89" i="11" s="1"/>
  <c r="H89" i="11" s="1"/>
  <c r="I89" i="11" s="1"/>
  <c r="J89" i="11" s="1"/>
  <c r="K89" i="11" s="1"/>
  <c r="L89" i="11" s="1"/>
  <c r="M89" i="11" s="1"/>
  <c r="N89" i="11" s="1"/>
  <c r="O89" i="11" s="1"/>
  <c r="P89" i="11" s="1"/>
  <c r="Q89" i="11" s="1"/>
  <c r="R89" i="11" s="1"/>
  <c r="S89" i="11" s="1"/>
  <c r="T89" i="11" s="1"/>
  <c r="U89" i="11" s="1"/>
  <c r="V89" i="11" s="1"/>
  <c r="W89" i="11" s="1"/>
  <c r="X89" i="11" s="1"/>
  <c r="Y89" i="11" s="1"/>
  <c r="Z89" i="11" s="1"/>
  <c r="AA89" i="11" s="1"/>
  <c r="E86" i="11"/>
  <c r="F86" i="11"/>
  <c r="G86" i="11"/>
  <c r="H86" i="11"/>
  <c r="I86" i="11"/>
  <c r="J86" i="11"/>
  <c r="K86" i="11"/>
  <c r="L86" i="11"/>
  <c r="M86" i="11"/>
  <c r="N86" i="11"/>
  <c r="O86" i="11"/>
  <c r="O87" i="11" s="1"/>
  <c r="P86" i="11"/>
  <c r="Q86" i="11"/>
  <c r="R86" i="11"/>
  <c r="S86" i="11"/>
  <c r="T86" i="11"/>
  <c r="U86" i="11"/>
  <c r="V86" i="11"/>
  <c r="W86" i="11"/>
  <c r="X86" i="11"/>
  <c r="Y86" i="11"/>
  <c r="Z86" i="11"/>
  <c r="AA86" i="11"/>
  <c r="F87" i="11"/>
  <c r="V87" i="11"/>
  <c r="O88" i="11"/>
  <c r="D92" i="11"/>
  <c r="D94" i="11" s="1"/>
  <c r="D97" i="11" s="1"/>
  <c r="E92" i="11"/>
  <c r="E94" i="11" s="1"/>
  <c r="F92" i="11"/>
  <c r="F94" i="11"/>
  <c r="G92" i="11"/>
  <c r="G94" i="11" s="1"/>
  <c r="H92" i="11"/>
  <c r="H94" i="11"/>
  <c r="I92" i="11"/>
  <c r="I94" i="11" s="1"/>
  <c r="J92" i="11"/>
  <c r="J94" i="11"/>
  <c r="K92" i="11"/>
  <c r="K94" i="11" s="1"/>
  <c r="L92" i="11"/>
  <c r="L94" i="11"/>
  <c r="M92" i="11"/>
  <c r="M94" i="11" s="1"/>
  <c r="N92" i="11"/>
  <c r="N94" i="11"/>
  <c r="P92" i="11"/>
  <c r="P94" i="11" s="1"/>
  <c r="Q92" i="11"/>
  <c r="Q94" i="11"/>
  <c r="R92" i="11"/>
  <c r="R94" i="11" s="1"/>
  <c r="S92" i="11"/>
  <c r="S94" i="11"/>
  <c r="O92" i="11"/>
  <c r="T92" i="11"/>
  <c r="T94" i="11" s="1"/>
  <c r="U92" i="11"/>
  <c r="U94" i="11" s="1"/>
  <c r="V92" i="11"/>
  <c r="V94" i="11" s="1"/>
  <c r="W92" i="11"/>
  <c r="W94" i="11" s="1"/>
  <c r="X92" i="11"/>
  <c r="X94" i="11" s="1"/>
  <c r="Y92" i="11"/>
  <c r="Y94" i="11" s="1"/>
  <c r="Z92" i="11"/>
  <c r="Z94" i="11" s="1"/>
  <c r="AA92" i="11"/>
  <c r="AA94" i="11" s="1"/>
  <c r="D93" i="11"/>
  <c r="D96" i="11" s="1"/>
  <c r="E96" i="11" s="1"/>
  <c r="E93" i="11"/>
  <c r="F93" i="11"/>
  <c r="G93" i="11"/>
  <c r="H93" i="11"/>
  <c r="I93" i="11"/>
  <c r="J93" i="11"/>
  <c r="K93" i="11"/>
  <c r="L93" i="11"/>
  <c r="M93" i="11"/>
  <c r="N93" i="11"/>
  <c r="O93" i="11"/>
  <c r="O94" i="11" s="1"/>
  <c r="P93" i="11"/>
  <c r="Q93" i="11"/>
  <c r="R93" i="11"/>
  <c r="S93" i="11"/>
  <c r="T93" i="11"/>
  <c r="U93" i="11"/>
  <c r="V93" i="11"/>
  <c r="W93" i="11"/>
  <c r="X93" i="11"/>
  <c r="Y93" i="11"/>
  <c r="Z93" i="11"/>
  <c r="AA93" i="11"/>
  <c r="O95" i="11"/>
  <c r="D99" i="11"/>
  <c r="D101" i="11"/>
  <c r="D104" i="11" s="1"/>
  <c r="E99" i="11"/>
  <c r="E101" i="11" s="1"/>
  <c r="E104" i="11" s="1"/>
  <c r="F104" i="11" s="1"/>
  <c r="G104" i="11" s="1"/>
  <c r="F99" i="11"/>
  <c r="G99" i="11"/>
  <c r="G101" i="11"/>
  <c r="H99" i="11"/>
  <c r="H101" i="11" s="1"/>
  <c r="H104" i="11" s="1"/>
  <c r="I104" i="11" s="1"/>
  <c r="J104" i="11" s="1"/>
  <c r="K104" i="11" s="1"/>
  <c r="L104" i="11" s="1"/>
  <c r="M104" i="11" s="1"/>
  <c r="N104" i="11" s="1"/>
  <c r="O104" i="11" s="1"/>
  <c r="P104" i="11" s="1"/>
  <c r="Q104" i="11" s="1"/>
  <c r="R104" i="11" s="1"/>
  <c r="S104" i="11" s="1"/>
  <c r="T104" i="11" s="1"/>
  <c r="U104" i="11" s="1"/>
  <c r="V104" i="11" s="1"/>
  <c r="W104" i="11" s="1"/>
  <c r="X104" i="11" s="1"/>
  <c r="I99" i="11"/>
  <c r="J99" i="11"/>
  <c r="J101" i="11" s="1"/>
  <c r="K99" i="11"/>
  <c r="K101" i="11" s="1"/>
  <c r="L99" i="11"/>
  <c r="L101" i="11" s="1"/>
  <c r="M99" i="11"/>
  <c r="M101" i="11"/>
  <c r="N99" i="11"/>
  <c r="N101" i="11" s="1"/>
  <c r="O99" i="11"/>
  <c r="P99" i="11"/>
  <c r="Q99" i="11"/>
  <c r="R99" i="11"/>
  <c r="R101" i="11" s="1"/>
  <c r="S99" i="11"/>
  <c r="S101" i="11" s="1"/>
  <c r="T99" i="11"/>
  <c r="T101" i="11" s="1"/>
  <c r="U99" i="11"/>
  <c r="U101" i="11" s="1"/>
  <c r="V99" i="11"/>
  <c r="W99" i="11"/>
  <c r="W101" i="11" s="1"/>
  <c r="X99" i="11"/>
  <c r="Y99" i="11"/>
  <c r="Y101" i="11" s="1"/>
  <c r="Z99" i="11"/>
  <c r="AA99" i="11"/>
  <c r="AA101" i="11" s="1"/>
  <c r="X101" i="11"/>
  <c r="I101" i="11"/>
  <c r="D100" i="11"/>
  <c r="D103" i="11" s="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F101" i="11"/>
  <c r="V101" i="11"/>
  <c r="Z101" i="11"/>
  <c r="O102" i="11"/>
  <c r="D106" i="11"/>
  <c r="D108" i="11" s="1"/>
  <c r="D111" i="11" s="1"/>
  <c r="E106" i="11"/>
  <c r="E108" i="11" s="1"/>
  <c r="F106" i="11"/>
  <c r="F108" i="11" s="1"/>
  <c r="G106" i="11"/>
  <c r="G108" i="11" s="1"/>
  <c r="H106" i="11"/>
  <c r="H108" i="11" s="1"/>
  <c r="I106" i="11"/>
  <c r="I108" i="11" s="1"/>
  <c r="J106" i="11"/>
  <c r="J108" i="11" s="1"/>
  <c r="K106" i="11"/>
  <c r="K108" i="11" s="1"/>
  <c r="L106" i="11"/>
  <c r="L108" i="11" s="1"/>
  <c r="M106" i="11"/>
  <c r="M108" i="11" s="1"/>
  <c r="N106" i="11"/>
  <c r="N108" i="11" s="1"/>
  <c r="O106" i="11"/>
  <c r="P106" i="11"/>
  <c r="Q106" i="11"/>
  <c r="Q108" i="11" s="1"/>
  <c r="R106" i="11"/>
  <c r="R108" i="11" s="1"/>
  <c r="S106" i="11"/>
  <c r="S108" i="11" s="1"/>
  <c r="T106" i="11"/>
  <c r="T108" i="11" s="1"/>
  <c r="U106" i="11"/>
  <c r="U108" i="11" s="1"/>
  <c r="V106" i="11"/>
  <c r="V108" i="11" s="1"/>
  <c r="W106" i="11"/>
  <c r="W108" i="11" s="1"/>
  <c r="X106" i="11"/>
  <c r="Y106" i="11"/>
  <c r="Y108" i="11" s="1"/>
  <c r="Z106" i="11"/>
  <c r="Z108" i="11" s="1"/>
  <c r="AA106" i="11"/>
  <c r="AA108" i="11" s="1"/>
  <c r="X108" i="11"/>
  <c r="D107" i="11"/>
  <c r="D110" i="11" s="1"/>
  <c r="E107" i="11"/>
  <c r="F107" i="11"/>
  <c r="G107" i="11"/>
  <c r="H107" i="11"/>
  <c r="I107" i="11"/>
  <c r="J107" i="11"/>
  <c r="K107" i="11"/>
  <c r="L107" i="11"/>
  <c r="M107" i="11"/>
  <c r="N107" i="11"/>
  <c r="O107" i="11"/>
  <c r="O108" i="11" s="1"/>
  <c r="P107" i="11"/>
  <c r="Q107" i="11"/>
  <c r="R107" i="11"/>
  <c r="S107" i="11"/>
  <c r="T107" i="11"/>
  <c r="U107" i="11"/>
  <c r="V107" i="11"/>
  <c r="W107" i="11"/>
  <c r="X107" i="11"/>
  <c r="Y107" i="11"/>
  <c r="Z107" i="11"/>
  <c r="AA107" i="11"/>
  <c r="O109" i="11"/>
  <c r="P109" i="11" s="1"/>
  <c r="Q109" i="11" s="1"/>
  <c r="R109" i="11" s="1"/>
  <c r="S109" i="11" s="1"/>
  <c r="T109" i="11" s="1"/>
  <c r="U109" i="11" s="1"/>
  <c r="V109" i="11" s="1"/>
  <c r="W109" i="11" s="1"/>
  <c r="X109" i="11" s="1"/>
  <c r="Y109" i="11" s="1"/>
  <c r="Z109" i="11" s="1"/>
  <c r="AA109" i="11" s="1"/>
  <c r="D113" i="11"/>
  <c r="D116" i="11" s="1"/>
  <c r="E113" i="11"/>
  <c r="O113" i="11"/>
  <c r="F113" i="11"/>
  <c r="F115" i="11" s="1"/>
  <c r="G113" i="11"/>
  <c r="G115" i="11" s="1"/>
  <c r="H113" i="11"/>
  <c r="H115" i="11" s="1"/>
  <c r="I113" i="11"/>
  <c r="I115" i="11" s="1"/>
  <c r="J113" i="11"/>
  <c r="J115" i="11" s="1"/>
  <c r="K113" i="11"/>
  <c r="K115" i="11" s="1"/>
  <c r="L113" i="11"/>
  <c r="L115" i="11" s="1"/>
  <c r="M113" i="11"/>
  <c r="M115" i="11" s="1"/>
  <c r="N113" i="11"/>
  <c r="N115" i="11" s="1"/>
  <c r="P113" i="11"/>
  <c r="Q113" i="11"/>
  <c r="R113" i="11"/>
  <c r="R115" i="11" s="1"/>
  <c r="S113" i="11"/>
  <c r="S115" i="11" s="1"/>
  <c r="T113" i="11"/>
  <c r="T115" i="11" s="1"/>
  <c r="U113" i="11"/>
  <c r="U115" i="11" s="1"/>
  <c r="V113" i="11"/>
  <c r="V115" i="11" s="1"/>
  <c r="W113" i="11"/>
  <c r="W115" i="11" s="1"/>
  <c r="X113" i="11"/>
  <c r="X115" i="11" s="1"/>
  <c r="Y113" i="11"/>
  <c r="Y115" i="11" s="1"/>
  <c r="Z113" i="11"/>
  <c r="Z115" i="11" s="1"/>
  <c r="AA113" i="11"/>
  <c r="AA115" i="11" s="1"/>
  <c r="D114" i="11"/>
  <c r="D117" i="11"/>
  <c r="E114" i="11"/>
  <c r="F114" i="11"/>
  <c r="G114" i="11"/>
  <c r="H114" i="11"/>
  <c r="I114" i="11"/>
  <c r="J114" i="11"/>
  <c r="K114" i="11"/>
  <c r="L114" i="11"/>
  <c r="M114" i="11"/>
  <c r="N114" i="11"/>
  <c r="O114" i="11"/>
  <c r="O115" i="11" s="1"/>
  <c r="P114" i="11"/>
  <c r="Q114" i="11"/>
  <c r="R114" i="11"/>
  <c r="S114" i="11"/>
  <c r="T114" i="11"/>
  <c r="U114" i="11"/>
  <c r="V114" i="11"/>
  <c r="W114" i="11"/>
  <c r="X114" i="11"/>
  <c r="Y114" i="11"/>
  <c r="Z114" i="11"/>
  <c r="AA114" i="11"/>
  <c r="E115" i="11"/>
  <c r="O116" i="11"/>
  <c r="D120" i="11"/>
  <c r="AB120" i="11" s="1"/>
  <c r="E120" i="11"/>
  <c r="E122" i="11" s="1"/>
  <c r="F120" i="11"/>
  <c r="F122" i="11" s="1"/>
  <c r="G120" i="11"/>
  <c r="G122" i="11" s="1"/>
  <c r="H120" i="11"/>
  <c r="H122" i="11" s="1"/>
  <c r="I120" i="11"/>
  <c r="I122" i="11" s="1"/>
  <c r="J120" i="11"/>
  <c r="J122" i="11" s="1"/>
  <c r="K120" i="11"/>
  <c r="K122" i="11" s="1"/>
  <c r="L120" i="11"/>
  <c r="L122" i="11" s="1"/>
  <c r="M120" i="11"/>
  <c r="M122" i="11" s="1"/>
  <c r="N120" i="11"/>
  <c r="N122" i="11" s="1"/>
  <c r="O120" i="11"/>
  <c r="P120" i="11"/>
  <c r="P122" i="11" s="1"/>
  <c r="Q120" i="11"/>
  <c r="R120" i="11"/>
  <c r="R122" i="11" s="1"/>
  <c r="S120" i="11"/>
  <c r="S122" i="11" s="1"/>
  <c r="T120" i="11"/>
  <c r="T122" i="11" s="1"/>
  <c r="U120" i="11"/>
  <c r="U122" i="11" s="1"/>
  <c r="V120" i="11"/>
  <c r="V122" i="11" s="1"/>
  <c r="W120" i="11"/>
  <c r="X120" i="11"/>
  <c r="X122" i="11" s="1"/>
  <c r="Y120" i="11"/>
  <c r="Y122" i="11" s="1"/>
  <c r="Z120" i="11"/>
  <c r="Z122" i="11" s="1"/>
  <c r="AA120" i="11"/>
  <c r="AA122" i="11" s="1"/>
  <c r="D121" i="11"/>
  <c r="D124" i="11" s="1"/>
  <c r="E124" i="11" s="1"/>
  <c r="F124" i="11" s="1"/>
  <c r="G124" i="11" s="1"/>
  <c r="E121" i="11"/>
  <c r="F121" i="11"/>
  <c r="G121" i="11"/>
  <c r="H121" i="11"/>
  <c r="H124" i="11" s="1"/>
  <c r="I124" i="11" s="1"/>
  <c r="J124" i="11" s="1"/>
  <c r="K124" i="11" s="1"/>
  <c r="L124" i="11" s="1"/>
  <c r="M124" i="11" s="1"/>
  <c r="N124" i="11" s="1"/>
  <c r="O124" i="11" s="1"/>
  <c r="P124" i="11" s="1"/>
  <c r="Q124" i="11" s="1"/>
  <c r="R124" i="11" s="1"/>
  <c r="S124" i="11" s="1"/>
  <c r="T124" i="11" s="1"/>
  <c r="U124" i="11" s="1"/>
  <c r="V124" i="11" s="1"/>
  <c r="W124" i="11" s="1"/>
  <c r="X124" i="11" s="1"/>
  <c r="Y124" i="11" s="1"/>
  <c r="Z124" i="11" s="1"/>
  <c r="AA124" i="11" s="1"/>
  <c r="I121" i="11"/>
  <c r="J121" i="11"/>
  <c r="K121" i="11"/>
  <c r="L121" i="11"/>
  <c r="M121" i="11"/>
  <c r="N121" i="11"/>
  <c r="O121" i="11"/>
  <c r="O122" i="11"/>
  <c r="P121" i="11"/>
  <c r="Q121" i="11"/>
  <c r="R121" i="11"/>
  <c r="S121" i="11"/>
  <c r="T121" i="11"/>
  <c r="U121" i="11"/>
  <c r="V121" i="11"/>
  <c r="W121" i="11"/>
  <c r="X121" i="11"/>
  <c r="Y121" i="11"/>
  <c r="Z121" i="11"/>
  <c r="AA121" i="11"/>
  <c r="Q122" i="11"/>
  <c r="W122" i="11"/>
  <c r="O123" i="11"/>
  <c r="D127" i="11"/>
  <c r="E127" i="11"/>
  <c r="F127" i="11"/>
  <c r="G127" i="11"/>
  <c r="G129" i="11" s="1"/>
  <c r="H127" i="11"/>
  <c r="H129" i="11" s="1"/>
  <c r="I127" i="11"/>
  <c r="I129" i="11" s="1"/>
  <c r="J127" i="11"/>
  <c r="J129" i="11" s="1"/>
  <c r="K127" i="11"/>
  <c r="K129" i="11" s="1"/>
  <c r="L127" i="11"/>
  <c r="L129" i="11" s="1"/>
  <c r="M127" i="11"/>
  <c r="M129" i="11" s="1"/>
  <c r="N127" i="11"/>
  <c r="N129" i="11" s="1"/>
  <c r="O127" i="11"/>
  <c r="P127" i="11"/>
  <c r="P129" i="11" s="1"/>
  <c r="R127" i="11"/>
  <c r="Q127" i="11"/>
  <c r="O130" i="11"/>
  <c r="S127" i="11"/>
  <c r="S129" i="11" s="1"/>
  <c r="T127" i="11"/>
  <c r="T129" i="11" s="1"/>
  <c r="U127" i="11"/>
  <c r="U129" i="11" s="1"/>
  <c r="V127" i="11"/>
  <c r="V129" i="11" s="1"/>
  <c r="W127" i="11"/>
  <c r="W129" i="11" s="1"/>
  <c r="X127" i="11"/>
  <c r="X129" i="11" s="1"/>
  <c r="Y127" i="11"/>
  <c r="Y129" i="11" s="1"/>
  <c r="Z127" i="11"/>
  <c r="AA127" i="11"/>
  <c r="AA129" i="11" s="1"/>
  <c r="D128" i="11"/>
  <c r="D131" i="11" s="1"/>
  <c r="E128" i="11"/>
  <c r="F128" i="11"/>
  <c r="G128" i="11"/>
  <c r="H128" i="11"/>
  <c r="I128" i="11"/>
  <c r="J128" i="11"/>
  <c r="K128" i="11"/>
  <c r="L128" i="11"/>
  <c r="M128" i="11"/>
  <c r="N128" i="11"/>
  <c r="O128" i="11"/>
  <c r="O129" i="11" s="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D129" i="11"/>
  <c r="D132" i="11" s="1"/>
  <c r="F129" i="11"/>
  <c r="R129" i="11"/>
  <c r="Z129" i="11"/>
  <c r="D130" i="11"/>
  <c r="D134" i="11"/>
  <c r="D136" i="11" s="1"/>
  <c r="D139" i="11" s="1"/>
  <c r="E134" i="11"/>
  <c r="E136" i="11" s="1"/>
  <c r="F134" i="11"/>
  <c r="F136" i="11" s="1"/>
  <c r="G134" i="11"/>
  <c r="G136" i="11" s="1"/>
  <c r="H134" i="11"/>
  <c r="H136" i="11" s="1"/>
  <c r="I134" i="11"/>
  <c r="I136" i="11" s="1"/>
  <c r="J134" i="11"/>
  <c r="J136" i="11" s="1"/>
  <c r="K134" i="11"/>
  <c r="K136" i="11" s="1"/>
  <c r="L134" i="11"/>
  <c r="L136" i="11" s="1"/>
  <c r="M134" i="11"/>
  <c r="M136" i="11" s="1"/>
  <c r="N134" i="11"/>
  <c r="N136" i="11" s="1"/>
  <c r="O134" i="11"/>
  <c r="P134" i="11"/>
  <c r="S134" i="11"/>
  <c r="S136" i="11" s="1"/>
  <c r="Q134" i="11"/>
  <c r="Q136" i="11" s="1"/>
  <c r="R134" i="11"/>
  <c r="R136" i="11" s="1"/>
  <c r="T134" i="11"/>
  <c r="T136" i="11" s="1"/>
  <c r="U134" i="11"/>
  <c r="U136" i="11" s="1"/>
  <c r="V134" i="11"/>
  <c r="V136" i="11" s="1"/>
  <c r="W134" i="11"/>
  <c r="W136" i="11" s="1"/>
  <c r="X134" i="11"/>
  <c r="X136" i="11" s="1"/>
  <c r="Y134" i="11"/>
  <c r="Z134" i="11"/>
  <c r="Z136" i="11" s="1"/>
  <c r="AA134" i="11"/>
  <c r="AA136" i="11" s="1"/>
  <c r="D135" i="11"/>
  <c r="D138" i="11" s="1"/>
  <c r="E138" i="11" s="1"/>
  <c r="E135" i="11"/>
  <c r="F135" i="11"/>
  <c r="G135" i="11"/>
  <c r="H135" i="11"/>
  <c r="I135" i="11"/>
  <c r="J135" i="11"/>
  <c r="K135" i="11"/>
  <c r="L135" i="11"/>
  <c r="M135" i="11"/>
  <c r="N135" i="11"/>
  <c r="O135" i="11"/>
  <c r="O136" i="11" s="1"/>
  <c r="P135" i="11"/>
  <c r="Q135" i="11"/>
  <c r="R135" i="11"/>
  <c r="S135" i="11"/>
  <c r="T135" i="11"/>
  <c r="U135" i="11"/>
  <c r="V135" i="11"/>
  <c r="W135" i="11"/>
  <c r="X135" i="11"/>
  <c r="Y135" i="11"/>
  <c r="Z135" i="11"/>
  <c r="AA135" i="11"/>
  <c r="Y136" i="11"/>
  <c r="O137" i="11"/>
  <c r="D141" i="11"/>
  <c r="AB141" i="11" s="1"/>
  <c r="E141" i="11"/>
  <c r="N141" i="11"/>
  <c r="F141" i="11"/>
  <c r="F143" i="11" s="1"/>
  <c r="G141" i="11"/>
  <c r="H141" i="11"/>
  <c r="H143" i="11" s="1"/>
  <c r="I141" i="11"/>
  <c r="J141" i="11"/>
  <c r="J143" i="11" s="1"/>
  <c r="K141" i="11"/>
  <c r="L141" i="11"/>
  <c r="L143" i="11" s="1"/>
  <c r="M141" i="11"/>
  <c r="M143" i="11" s="1"/>
  <c r="O141" i="11"/>
  <c r="P141" i="11"/>
  <c r="Q141" i="11"/>
  <c r="Q143" i="11" s="1"/>
  <c r="O144" i="11"/>
  <c r="R141" i="11"/>
  <c r="R143" i="11" s="1"/>
  <c r="S141" i="11"/>
  <c r="S143" i="11" s="1"/>
  <c r="T141" i="11"/>
  <c r="T143" i="11" s="1"/>
  <c r="U141" i="11"/>
  <c r="U143" i="11" s="1"/>
  <c r="V141" i="11"/>
  <c r="V143" i="11" s="1"/>
  <c r="W141" i="11"/>
  <c r="W143" i="11" s="1"/>
  <c r="X141" i="11"/>
  <c r="X143" i="11" s="1"/>
  <c r="Y141" i="11"/>
  <c r="Z141" i="11"/>
  <c r="Z143" i="11" s="1"/>
  <c r="AA141" i="11"/>
  <c r="AA143" i="11" s="1"/>
  <c r="G143" i="11"/>
  <c r="I143" i="11"/>
  <c r="K143" i="11"/>
  <c r="AF141" i="11"/>
  <c r="Y143" i="11"/>
  <c r="D142" i="11"/>
  <c r="D145" i="11" s="1"/>
  <c r="E142" i="11"/>
  <c r="F142" i="11"/>
  <c r="G142" i="11"/>
  <c r="H142" i="11"/>
  <c r="I142" i="11"/>
  <c r="J142" i="11"/>
  <c r="K142" i="11"/>
  <c r="L142" i="11"/>
  <c r="M142" i="11"/>
  <c r="N142" i="11"/>
  <c r="O142" i="11"/>
  <c r="O143" i="11" s="1"/>
  <c r="P142" i="11"/>
  <c r="Q142" i="11"/>
  <c r="R142" i="11"/>
  <c r="S142" i="11"/>
  <c r="T142" i="11"/>
  <c r="U142" i="11"/>
  <c r="V142" i="11"/>
  <c r="W142" i="11"/>
  <c r="X142" i="11"/>
  <c r="Y142" i="11"/>
  <c r="Z142" i="11"/>
  <c r="AA142" i="11"/>
  <c r="N143" i="11"/>
  <c r="D148" i="11"/>
  <c r="D150" i="11" s="1"/>
  <c r="D153" i="11" s="1"/>
  <c r="E153" i="11" s="1"/>
  <c r="E148" i="11"/>
  <c r="E150" i="11" s="1"/>
  <c r="F148" i="11"/>
  <c r="F150" i="11" s="1"/>
  <c r="G148" i="11"/>
  <c r="G150" i="11" s="1"/>
  <c r="H148" i="11"/>
  <c r="H150" i="11" s="1"/>
  <c r="I148" i="11"/>
  <c r="I150" i="11" s="1"/>
  <c r="J148" i="11"/>
  <c r="J150" i="11" s="1"/>
  <c r="K148" i="11"/>
  <c r="K150" i="11" s="1"/>
  <c r="L148" i="11"/>
  <c r="L150" i="11" s="1"/>
  <c r="M148" i="11"/>
  <c r="M150" i="11" s="1"/>
  <c r="N148" i="11"/>
  <c r="N150" i="11" s="1"/>
  <c r="O148" i="11"/>
  <c r="P148" i="11"/>
  <c r="U148" i="11"/>
  <c r="U150" i="11" s="1"/>
  <c r="Q148" i="11"/>
  <c r="Q150" i="11" s="1"/>
  <c r="R148" i="11"/>
  <c r="R150" i="11" s="1"/>
  <c r="S148" i="11"/>
  <c r="S150" i="11" s="1"/>
  <c r="T148" i="11"/>
  <c r="V148" i="11"/>
  <c r="V150" i="11" s="1"/>
  <c r="W148" i="11"/>
  <c r="W150" i="11" s="1"/>
  <c r="X148" i="11"/>
  <c r="Y148" i="11"/>
  <c r="Z148" i="11"/>
  <c r="Z150" i="11" s="1"/>
  <c r="AA148" i="11"/>
  <c r="AA150" i="11" s="1"/>
  <c r="X150" i="11"/>
  <c r="D149" i="11"/>
  <c r="D152" i="11" s="1"/>
  <c r="E149" i="11"/>
  <c r="F149" i="11"/>
  <c r="G149" i="11"/>
  <c r="H149" i="11"/>
  <c r="I149" i="11"/>
  <c r="J149" i="11"/>
  <c r="K149" i="11"/>
  <c r="L149" i="11"/>
  <c r="M149" i="11"/>
  <c r="N149" i="11"/>
  <c r="O149" i="11"/>
  <c r="O150" i="11" s="1"/>
  <c r="P149" i="11"/>
  <c r="Q149" i="11"/>
  <c r="R149" i="11"/>
  <c r="S149" i="11"/>
  <c r="T149" i="11"/>
  <c r="U149" i="11"/>
  <c r="V149" i="11"/>
  <c r="W149" i="11"/>
  <c r="X149" i="11"/>
  <c r="Y149" i="11"/>
  <c r="Z149" i="11"/>
  <c r="AA149" i="11"/>
  <c r="Y150" i="11"/>
  <c r="O151" i="11"/>
  <c r="D155" i="11"/>
  <c r="E155" i="11"/>
  <c r="Q155" i="11"/>
  <c r="F155" i="11"/>
  <c r="G155" i="11"/>
  <c r="G157" i="11" s="1"/>
  <c r="H155" i="11"/>
  <c r="H157" i="11" s="1"/>
  <c r="I155" i="11"/>
  <c r="I157" i="11" s="1"/>
  <c r="J155" i="11"/>
  <c r="J157" i="11"/>
  <c r="K155" i="11"/>
  <c r="K157" i="11" s="1"/>
  <c r="L155" i="11"/>
  <c r="L157" i="11" s="1"/>
  <c r="M155" i="11"/>
  <c r="M157" i="11"/>
  <c r="N155" i="11"/>
  <c r="O155" i="11"/>
  <c r="P155" i="11"/>
  <c r="S155" i="11"/>
  <c r="S157" i="11" s="1"/>
  <c r="R155" i="11"/>
  <c r="R157" i="11" s="1"/>
  <c r="T155" i="11"/>
  <c r="T157" i="11" s="1"/>
  <c r="U155" i="11"/>
  <c r="V155" i="11"/>
  <c r="V157" i="11" s="1"/>
  <c r="W155" i="11"/>
  <c r="X155" i="11"/>
  <c r="X157" i="11" s="1"/>
  <c r="Y155" i="11"/>
  <c r="Z155" i="11"/>
  <c r="Z157" i="11" s="1"/>
  <c r="AA155" i="11"/>
  <c r="AA157" i="11" s="1"/>
  <c r="AF155" i="11"/>
  <c r="U157" i="11"/>
  <c r="Y157" i="11"/>
  <c r="W157" i="11"/>
  <c r="O158" i="11"/>
  <c r="D156" i="11"/>
  <c r="E156" i="11"/>
  <c r="D159" i="11"/>
  <c r="F156" i="11"/>
  <c r="G156" i="11"/>
  <c r="H156" i="11"/>
  <c r="I156" i="11"/>
  <c r="J156" i="11"/>
  <c r="K156" i="11"/>
  <c r="L156" i="11"/>
  <c r="M156" i="11"/>
  <c r="N156" i="11"/>
  <c r="O156" i="11"/>
  <c r="O157" i="11" s="1"/>
  <c r="P156" i="11"/>
  <c r="Q156" i="11"/>
  <c r="R156" i="11"/>
  <c r="S156" i="11"/>
  <c r="T156" i="11"/>
  <c r="U156" i="11"/>
  <c r="V156" i="11"/>
  <c r="V202" i="11" s="1"/>
  <c r="W156" i="11"/>
  <c r="X156" i="11"/>
  <c r="Y156" i="11"/>
  <c r="Z156" i="11"/>
  <c r="Z202" i="11" s="1"/>
  <c r="AA156" i="11"/>
  <c r="D157" i="11"/>
  <c r="F157" i="11"/>
  <c r="N157" i="11"/>
  <c r="P157" i="11"/>
  <c r="D158" i="11"/>
  <c r="D160" i="11"/>
  <c r="D162" i="11"/>
  <c r="D164" i="11" s="1"/>
  <c r="E164" i="11" s="1"/>
  <c r="E162" i="11"/>
  <c r="F162" i="11"/>
  <c r="G162" i="11"/>
  <c r="H162" i="11"/>
  <c r="I162" i="11"/>
  <c r="J162" i="11"/>
  <c r="K162" i="11"/>
  <c r="R162" i="11"/>
  <c r="L162" i="11"/>
  <c r="M162" i="11"/>
  <c r="N162" i="11"/>
  <c r="O162" i="11"/>
  <c r="P162" i="11"/>
  <c r="Q162" i="11"/>
  <c r="S162" i="11"/>
  <c r="T162" i="11"/>
  <c r="U162" i="11"/>
  <c r="V162" i="11"/>
  <c r="W162" i="11"/>
  <c r="X162" i="11"/>
  <c r="Y162" i="11"/>
  <c r="Z162" i="11"/>
  <c r="AA162" i="11"/>
  <c r="D163" i="11"/>
  <c r="E163" i="11"/>
  <c r="F163" i="11"/>
  <c r="G163" i="11"/>
  <c r="H163" i="11"/>
  <c r="I163" i="11"/>
  <c r="J163" i="11"/>
  <c r="K163" i="11"/>
  <c r="L163" i="11"/>
  <c r="M163" i="11"/>
  <c r="N163" i="11"/>
  <c r="O163" i="11"/>
  <c r="P163" i="11"/>
  <c r="Q163" i="11"/>
  <c r="R163" i="11"/>
  <c r="S163" i="11"/>
  <c r="T163" i="11"/>
  <c r="U163" i="11"/>
  <c r="V163" i="11"/>
  <c r="W163" i="11"/>
  <c r="X163" i="11"/>
  <c r="Y163" i="11"/>
  <c r="Z163" i="11"/>
  <c r="AA163" i="11"/>
  <c r="O164" i="11"/>
  <c r="D166" i="11"/>
  <c r="E166" i="11"/>
  <c r="N166" i="11"/>
  <c r="N168" i="11" s="1"/>
  <c r="O166" i="11"/>
  <c r="F166" i="11"/>
  <c r="F168" i="11" s="1"/>
  <c r="G166" i="11"/>
  <c r="G168" i="11" s="1"/>
  <c r="H166" i="11"/>
  <c r="H168" i="11"/>
  <c r="I166" i="11"/>
  <c r="J166" i="11"/>
  <c r="J168" i="11" s="1"/>
  <c r="K166" i="11"/>
  <c r="K168" i="11" s="1"/>
  <c r="L166" i="11"/>
  <c r="L168" i="11" s="1"/>
  <c r="M166" i="11"/>
  <c r="M168" i="11" s="1"/>
  <c r="P166" i="11"/>
  <c r="P168" i="11" s="1"/>
  <c r="R166" i="11"/>
  <c r="R168" i="11" s="1"/>
  <c r="Q166" i="11"/>
  <c r="Q168" i="11" s="1"/>
  <c r="S166" i="11"/>
  <c r="S168" i="11" s="1"/>
  <c r="T166" i="11"/>
  <c r="T168" i="11" s="1"/>
  <c r="U166" i="11"/>
  <c r="U168" i="11" s="1"/>
  <c r="V166" i="11"/>
  <c r="V168" i="11" s="1"/>
  <c r="W166" i="11"/>
  <c r="W168" i="11" s="1"/>
  <c r="X166" i="11"/>
  <c r="X168" i="11" s="1"/>
  <c r="Y166" i="11"/>
  <c r="Y168" i="11" s="1"/>
  <c r="Z166" i="11"/>
  <c r="Z168" i="11" s="1"/>
  <c r="AA166" i="11"/>
  <c r="AA168" i="11" s="1"/>
  <c r="I168" i="11"/>
  <c r="D167" i="11"/>
  <c r="E167" i="11"/>
  <c r="E170" i="11" s="1"/>
  <c r="F170" i="11" s="1"/>
  <c r="G170" i="11" s="1"/>
  <c r="H170" i="11" s="1"/>
  <c r="I170" i="11" s="1"/>
  <c r="J170" i="11" s="1"/>
  <c r="K170" i="11" s="1"/>
  <c r="L170" i="11" s="1"/>
  <c r="M170" i="11" s="1"/>
  <c r="N170" i="11" s="1"/>
  <c r="O170" i="11" s="1"/>
  <c r="P170" i="11" s="1"/>
  <c r="Q170" i="11" s="1"/>
  <c r="R170" i="11" s="1"/>
  <c r="S170" i="11" s="1"/>
  <c r="T170" i="11" s="1"/>
  <c r="U170" i="11" s="1"/>
  <c r="V170" i="11" s="1"/>
  <c r="W170" i="11" s="1"/>
  <c r="X170" i="11" s="1"/>
  <c r="Y170" i="11" s="1"/>
  <c r="Z170" i="11" s="1"/>
  <c r="AA170" i="11" s="1"/>
  <c r="F167" i="11"/>
  <c r="D170" i="11"/>
  <c r="G167" i="11"/>
  <c r="H167" i="11"/>
  <c r="I167" i="11"/>
  <c r="J167" i="11"/>
  <c r="K167" i="11"/>
  <c r="L167" i="11"/>
  <c r="M167" i="11"/>
  <c r="N167" i="11"/>
  <c r="O167" i="11"/>
  <c r="P167" i="11"/>
  <c r="Q167" i="11"/>
  <c r="R167" i="11"/>
  <c r="S167" i="11"/>
  <c r="T167" i="11"/>
  <c r="U167" i="11"/>
  <c r="V167" i="11"/>
  <c r="W167" i="11"/>
  <c r="X167" i="11"/>
  <c r="Y167" i="11"/>
  <c r="Z167" i="11"/>
  <c r="AA167" i="11"/>
  <c r="D168" i="11"/>
  <c r="D169" i="11"/>
  <c r="O169" i="11"/>
  <c r="D171" i="11"/>
  <c r="D173" i="11"/>
  <c r="E173" i="11"/>
  <c r="E175" i="11" s="1"/>
  <c r="F173" i="11"/>
  <c r="F175" i="11" s="1"/>
  <c r="G173" i="11"/>
  <c r="G175" i="11" s="1"/>
  <c r="H173" i="11"/>
  <c r="H175" i="11" s="1"/>
  <c r="I173" i="11"/>
  <c r="I175" i="11" s="1"/>
  <c r="J173" i="11"/>
  <c r="J175" i="11" s="1"/>
  <c r="K173" i="11"/>
  <c r="K175" i="11" s="1"/>
  <c r="L173" i="11"/>
  <c r="L175" i="11" s="1"/>
  <c r="M173" i="11"/>
  <c r="N173" i="11"/>
  <c r="N175" i="11" s="1"/>
  <c r="O173" i="11"/>
  <c r="P173" i="11"/>
  <c r="S173" i="11"/>
  <c r="Q173" i="11"/>
  <c r="Q175" i="11" s="1"/>
  <c r="R173" i="11"/>
  <c r="R175" i="11" s="1"/>
  <c r="V173" i="11"/>
  <c r="T173" i="11"/>
  <c r="T175" i="11" s="1"/>
  <c r="U173" i="11"/>
  <c r="U175" i="11" s="1"/>
  <c r="W173" i="11"/>
  <c r="X173" i="11"/>
  <c r="X175" i="11" s="1"/>
  <c r="Y173" i="11"/>
  <c r="Z173" i="11"/>
  <c r="Z175" i="11" s="1"/>
  <c r="AA173" i="11"/>
  <c r="AA175" i="11" s="1"/>
  <c r="Y175" i="11"/>
  <c r="W175" i="11"/>
  <c r="S175" i="11"/>
  <c r="V175" i="11"/>
  <c r="D174" i="11"/>
  <c r="E174" i="11"/>
  <c r="F174" i="11"/>
  <c r="G174" i="11"/>
  <c r="H174" i="11"/>
  <c r="I174" i="11"/>
  <c r="J174" i="11"/>
  <c r="K174" i="11"/>
  <c r="L174" i="11"/>
  <c r="M174" i="11"/>
  <c r="N174" i="11"/>
  <c r="O174" i="11"/>
  <c r="O175" i="11" s="1"/>
  <c r="P174" i="11"/>
  <c r="Q174" i="11"/>
  <c r="R174" i="11"/>
  <c r="S174" i="11"/>
  <c r="T174" i="11"/>
  <c r="U174" i="11"/>
  <c r="V174" i="11"/>
  <c r="W174" i="11"/>
  <c r="X174" i="11"/>
  <c r="Y174" i="11"/>
  <c r="Z174" i="11"/>
  <c r="AA174" i="11"/>
  <c r="D175" i="11"/>
  <c r="M175" i="11"/>
  <c r="D177" i="11"/>
  <c r="D180" i="11" s="1"/>
  <c r="D192" i="11"/>
  <c r="D195" i="11" s="1"/>
  <c r="D151" i="11"/>
  <c r="E151" i="11" s="1"/>
  <c r="F151" i="11" s="1"/>
  <c r="G151" i="11" s="1"/>
  <c r="H151" i="11" s="1"/>
  <c r="I151" i="11" s="1"/>
  <c r="J151" i="11" s="1"/>
  <c r="K151" i="11" s="1"/>
  <c r="L151" i="11" s="1"/>
  <c r="M151" i="11" s="1"/>
  <c r="N151" i="11" s="1"/>
  <c r="D144" i="11"/>
  <c r="D137" i="11"/>
  <c r="D109" i="11"/>
  <c r="D102" i="11"/>
  <c r="D95" i="11"/>
  <c r="D81" i="11"/>
  <c r="D74" i="11"/>
  <c r="D60" i="11"/>
  <c r="E60" i="11" s="1"/>
  <c r="F60" i="11" s="1"/>
  <c r="G60" i="11" s="1"/>
  <c r="H60" i="11" s="1"/>
  <c r="I60" i="11" s="1"/>
  <c r="J60" i="11" s="1"/>
  <c r="K60" i="11" s="1"/>
  <c r="L60" i="11" s="1"/>
  <c r="M60" i="11" s="1"/>
  <c r="N60" i="11" s="1"/>
  <c r="D32" i="11"/>
  <c r="D18" i="1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E177" i="11"/>
  <c r="E179" i="11" s="1"/>
  <c r="F177" i="11"/>
  <c r="F179" i="11" s="1"/>
  <c r="G177" i="11"/>
  <c r="G179" i="11" s="1"/>
  <c r="H177" i="11"/>
  <c r="H179" i="11" s="1"/>
  <c r="I177" i="11"/>
  <c r="I179" i="11" s="1"/>
  <c r="J177" i="11"/>
  <c r="J179" i="11" s="1"/>
  <c r="K177" i="11"/>
  <c r="K179" i="11" s="1"/>
  <c r="L177" i="11"/>
  <c r="L179" i="11" s="1"/>
  <c r="M177" i="11"/>
  <c r="N177" i="11"/>
  <c r="N179" i="11" s="1"/>
  <c r="O177" i="11"/>
  <c r="P177" i="11"/>
  <c r="P180" i="11" s="1"/>
  <c r="Q180" i="11" s="1"/>
  <c r="R180" i="11" s="1"/>
  <c r="S180" i="11" s="1"/>
  <c r="T180" i="11" s="1"/>
  <c r="U180" i="11" s="1"/>
  <c r="V180" i="11" s="1"/>
  <c r="W180" i="11" s="1"/>
  <c r="X180" i="11" s="1"/>
  <c r="Y180" i="11" s="1"/>
  <c r="Z180" i="11" s="1"/>
  <c r="AA180" i="11" s="1"/>
  <c r="Q177" i="11"/>
  <c r="R177" i="11"/>
  <c r="R179" i="11" s="1"/>
  <c r="S177" i="11"/>
  <c r="S179" i="11" s="1"/>
  <c r="T177" i="11"/>
  <c r="T179" i="11" s="1"/>
  <c r="U177" i="11"/>
  <c r="U179" i="11" s="1"/>
  <c r="V177" i="11"/>
  <c r="V179" i="11" s="1"/>
  <c r="W177" i="11"/>
  <c r="W179" i="11" s="1"/>
  <c r="X177" i="11"/>
  <c r="X179" i="11" s="1"/>
  <c r="Y177" i="11"/>
  <c r="Y179" i="11" s="1"/>
  <c r="Z177" i="11"/>
  <c r="Z179" i="11" s="1"/>
  <c r="AA177" i="11"/>
  <c r="AA179" i="11" s="1"/>
  <c r="M179" i="11"/>
  <c r="D178" i="11"/>
  <c r="D181" i="11" s="1"/>
  <c r="E178" i="11"/>
  <c r="F178" i="11"/>
  <c r="G178" i="11"/>
  <c r="H178" i="11"/>
  <c r="I178" i="11"/>
  <c r="J178" i="11"/>
  <c r="K178" i="11"/>
  <c r="L178" i="11"/>
  <c r="M178" i="11"/>
  <c r="N178" i="11"/>
  <c r="O178" i="11"/>
  <c r="O179" i="11" s="1"/>
  <c r="P178" i="11"/>
  <c r="Q178" i="11"/>
  <c r="R178" i="11"/>
  <c r="S178" i="11"/>
  <c r="T178" i="11"/>
  <c r="U178" i="11"/>
  <c r="V178" i="11"/>
  <c r="W178" i="11"/>
  <c r="X178" i="11"/>
  <c r="Y178" i="11"/>
  <c r="Z178" i="11"/>
  <c r="AA178" i="11"/>
  <c r="O180" i="11"/>
  <c r="D184" i="11"/>
  <c r="D186" i="11" s="1"/>
  <c r="E184" i="11"/>
  <c r="F184" i="11"/>
  <c r="F201" i="11" s="1"/>
  <c r="G184" i="11"/>
  <c r="H184" i="11"/>
  <c r="H201" i="11" s="1"/>
  <c r="I184" i="11"/>
  <c r="J184" i="11"/>
  <c r="K184" i="11"/>
  <c r="L184" i="11"/>
  <c r="M184" i="11"/>
  <c r="N184" i="11"/>
  <c r="N201" i="11" s="1"/>
  <c r="O184" i="11"/>
  <c r="P184" i="11"/>
  <c r="P201" i="11" s="1"/>
  <c r="Q184" i="11"/>
  <c r="R184" i="11"/>
  <c r="S184" i="11"/>
  <c r="T184" i="11"/>
  <c r="U184" i="11"/>
  <c r="V184" i="11"/>
  <c r="W184" i="11"/>
  <c r="X184" i="11"/>
  <c r="Y184" i="11"/>
  <c r="Z184" i="11"/>
  <c r="AA184" i="11"/>
  <c r="D185" i="11"/>
  <c r="E185" i="11"/>
  <c r="F185" i="11"/>
  <c r="G185" i="11"/>
  <c r="H185" i="11"/>
  <c r="I185" i="11"/>
  <c r="J185" i="11"/>
  <c r="K185" i="11"/>
  <c r="L185" i="11"/>
  <c r="M185" i="11"/>
  <c r="N185" i="11"/>
  <c r="O185" i="11"/>
  <c r="P185" i="11"/>
  <c r="Q185" i="11"/>
  <c r="R185" i="11"/>
  <c r="S185" i="11"/>
  <c r="T185" i="11"/>
  <c r="U185" i="11"/>
  <c r="V185" i="11"/>
  <c r="W185" i="11"/>
  <c r="X185" i="11"/>
  <c r="X202" i="11" s="1"/>
  <c r="Y185" i="11"/>
  <c r="Z185" i="11"/>
  <c r="AA185" i="11"/>
  <c r="O186" i="11"/>
  <c r="D188" i="11"/>
  <c r="D190" i="11" s="1"/>
  <c r="E188" i="11"/>
  <c r="F188" i="11"/>
  <c r="G188" i="11"/>
  <c r="H188" i="11"/>
  <c r="I188" i="11"/>
  <c r="J188" i="11"/>
  <c r="K188" i="11"/>
  <c r="K201" i="11" s="1"/>
  <c r="L188" i="11"/>
  <c r="M188" i="11"/>
  <c r="N188" i="11"/>
  <c r="O188" i="11"/>
  <c r="P188" i="11"/>
  <c r="Q188" i="11"/>
  <c r="V188" i="11"/>
  <c r="R188" i="11"/>
  <c r="R201" i="11" s="1"/>
  <c r="R217" i="11" s="1"/>
  <c r="S188" i="11"/>
  <c r="T188" i="11"/>
  <c r="T201" i="11" s="1"/>
  <c r="U188" i="11"/>
  <c r="W188" i="11"/>
  <c r="W201" i="11" s="1"/>
  <c r="X188" i="11"/>
  <c r="Y188" i="11"/>
  <c r="Z188" i="11"/>
  <c r="AA188" i="11"/>
  <c r="AA201" i="11" s="1"/>
  <c r="D189" i="11"/>
  <c r="E189" i="11"/>
  <c r="F189" i="11"/>
  <c r="G189" i="11"/>
  <c r="H189" i="11"/>
  <c r="I189" i="11"/>
  <c r="J189" i="11"/>
  <c r="K189" i="11"/>
  <c r="L189" i="11"/>
  <c r="M189" i="11"/>
  <c r="N189" i="11"/>
  <c r="O189" i="11"/>
  <c r="P189" i="11"/>
  <c r="Q189" i="11"/>
  <c r="R189" i="11"/>
  <c r="S189" i="11"/>
  <c r="T189" i="11"/>
  <c r="U189" i="11"/>
  <c r="V189" i="11"/>
  <c r="W189" i="11"/>
  <c r="X189" i="11"/>
  <c r="Y189" i="11"/>
  <c r="Z189" i="11"/>
  <c r="AA189" i="11"/>
  <c r="O190" i="11"/>
  <c r="E192" i="11"/>
  <c r="F192" i="11"/>
  <c r="G192" i="11"/>
  <c r="G201" i="11" s="1"/>
  <c r="G217" i="11" s="1"/>
  <c r="H192" i="11"/>
  <c r="I192" i="11"/>
  <c r="R192" i="11"/>
  <c r="J192" i="11"/>
  <c r="J201" i="11" s="1"/>
  <c r="K192" i="11"/>
  <c r="L192" i="11"/>
  <c r="M192" i="11"/>
  <c r="M201" i="11" s="1"/>
  <c r="N192" i="11"/>
  <c r="O192" i="11"/>
  <c r="P192" i="11"/>
  <c r="X192" i="11"/>
  <c r="X201" i="11" s="1"/>
  <c r="Q192" i="11"/>
  <c r="S192" i="11"/>
  <c r="T192" i="11"/>
  <c r="U192" i="11"/>
  <c r="U201" i="11" s="1"/>
  <c r="V192" i="11"/>
  <c r="W192" i="11"/>
  <c r="Y192" i="11"/>
  <c r="Z192" i="11"/>
  <c r="Z201" i="11" s="1"/>
  <c r="Z217" i="11" s="1"/>
  <c r="AA192" i="11"/>
  <c r="D193" i="11"/>
  <c r="E193" i="11"/>
  <c r="F193" i="11"/>
  <c r="G193" i="11"/>
  <c r="H193" i="11"/>
  <c r="I193" i="11"/>
  <c r="I202" i="11" s="1"/>
  <c r="J193" i="11"/>
  <c r="K193" i="11"/>
  <c r="L193" i="11"/>
  <c r="M193" i="11"/>
  <c r="M202" i="11" s="1"/>
  <c r="N193" i="11"/>
  <c r="O193" i="11"/>
  <c r="P193" i="11"/>
  <c r="Q193" i="11"/>
  <c r="Q202" i="11" s="1"/>
  <c r="R193" i="11"/>
  <c r="S193" i="11"/>
  <c r="T193" i="11"/>
  <c r="U193" i="11"/>
  <c r="V193" i="11"/>
  <c r="W193" i="11"/>
  <c r="W202" i="11"/>
  <c r="X193" i="11"/>
  <c r="Y193" i="11"/>
  <c r="Y202" i="11"/>
  <c r="Z193" i="11"/>
  <c r="AA193" i="11"/>
  <c r="AA202" i="11"/>
  <c r="O194" i="11"/>
  <c r="AD201" i="11"/>
  <c r="AE201" i="11"/>
  <c r="U202" i="11"/>
  <c r="E210" i="11"/>
  <c r="E211" i="11"/>
  <c r="G210" i="11"/>
  <c r="G211" i="11"/>
  <c r="M210" i="11"/>
  <c r="M211" i="11"/>
  <c r="U210" i="11"/>
  <c r="U211" i="11"/>
  <c r="W210" i="11"/>
  <c r="W211" i="11"/>
  <c r="D210" i="11"/>
  <c r="F210" i="11"/>
  <c r="H210" i="11"/>
  <c r="I210" i="11"/>
  <c r="I211" i="11"/>
  <c r="J210" i="11"/>
  <c r="K210" i="11"/>
  <c r="K211" i="11"/>
  <c r="L210" i="11"/>
  <c r="N210" i="11"/>
  <c r="O210" i="11"/>
  <c r="P210" i="11"/>
  <c r="S210" i="11"/>
  <c r="Q210" i="11"/>
  <c r="V210" i="11"/>
  <c r="R210" i="11"/>
  <c r="T210" i="11"/>
  <c r="X210" i="11"/>
  <c r="Y210" i="11"/>
  <c r="Z210" i="11"/>
  <c r="AA210" i="11"/>
  <c r="AB210" i="11"/>
  <c r="D211" i="11"/>
  <c r="F211" i="11"/>
  <c r="H211" i="11"/>
  <c r="J211" i="11"/>
  <c r="L211" i="11"/>
  <c r="N211" i="11"/>
  <c r="O211" i="11"/>
  <c r="P211" i="11"/>
  <c r="Q211" i="11"/>
  <c r="R211" i="11"/>
  <c r="S211" i="11"/>
  <c r="T211" i="11"/>
  <c r="V211" i="11"/>
  <c r="X211" i="11"/>
  <c r="Y211" i="11"/>
  <c r="Z211" i="11"/>
  <c r="AA211" i="11"/>
  <c r="E213" i="11"/>
  <c r="F213" i="11"/>
  <c r="G213" i="11"/>
  <c r="H213" i="11"/>
  <c r="I213" i="11"/>
  <c r="J213" i="11"/>
  <c r="K213" i="11"/>
  <c r="L213" i="11"/>
  <c r="M213" i="11"/>
  <c r="N213" i="11"/>
  <c r="O213" i="11"/>
  <c r="P213" i="11"/>
  <c r="Q213" i="11"/>
  <c r="R213" i="11"/>
  <c r="S213" i="11"/>
  <c r="T213" i="11"/>
  <c r="U213" i="11"/>
  <c r="V213" i="11"/>
  <c r="W213" i="11"/>
  <c r="X213" i="11"/>
  <c r="Y213" i="11"/>
  <c r="Z213" i="11"/>
  <c r="AA213" i="11"/>
  <c r="F3" i="2"/>
  <c r="G3" i="2" s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D42" i="13"/>
  <c r="D45" i="13" s="1"/>
  <c r="D35" i="14"/>
  <c r="D37" i="14" s="1"/>
  <c r="D40" i="14" s="1"/>
  <c r="E40" i="14" s="1"/>
  <c r="F40" i="14" s="1"/>
  <c r="G40" i="14" s="1"/>
  <c r="H40" i="14" s="1"/>
  <c r="I40" i="14" s="1"/>
  <c r="J40" i="14" s="1"/>
  <c r="K40" i="14" s="1"/>
  <c r="L40" i="14" s="1"/>
  <c r="M40" i="14" s="1"/>
  <c r="N40" i="14" s="1"/>
  <c r="O40" i="14" s="1"/>
  <c r="P40" i="14" s="1"/>
  <c r="Q40" i="14" s="1"/>
  <c r="R40" i="14" s="1"/>
  <c r="S40" i="14" s="1"/>
  <c r="T40" i="14" s="1"/>
  <c r="U40" i="14" s="1"/>
  <c r="F28" i="13"/>
  <c r="F42" i="13"/>
  <c r="G28" i="13"/>
  <c r="H28" i="13"/>
  <c r="I28" i="13"/>
  <c r="I127" i="13" s="1"/>
  <c r="I134" i="13" s="1"/>
  <c r="J28" i="13"/>
  <c r="J42" i="13"/>
  <c r="J154" i="13" s="1"/>
  <c r="K28" i="13"/>
  <c r="L28" i="13"/>
  <c r="L139" i="13" s="1"/>
  <c r="L42" i="13"/>
  <c r="M28" i="13"/>
  <c r="N28" i="13"/>
  <c r="O28" i="13"/>
  <c r="O139" i="13" s="1"/>
  <c r="O42" i="13"/>
  <c r="P31" i="13"/>
  <c r="Q31" i="13" s="1"/>
  <c r="R31" i="13" s="1"/>
  <c r="S31" i="13" s="1"/>
  <c r="T31" i="13" s="1"/>
  <c r="U31" i="13" s="1"/>
  <c r="V31" i="13" s="1"/>
  <c r="W31" i="13" s="1"/>
  <c r="X31" i="13" s="1"/>
  <c r="Y31" i="13" s="1"/>
  <c r="Z31" i="13" s="1"/>
  <c r="AA31" i="13" s="1"/>
  <c r="X30" i="13"/>
  <c r="Z30" i="13"/>
  <c r="P30" i="13"/>
  <c r="Q30" i="13"/>
  <c r="R30" i="13"/>
  <c r="S30" i="13"/>
  <c r="S129" i="13" s="1"/>
  <c r="T30" i="13"/>
  <c r="V30" i="13"/>
  <c r="E42" i="13"/>
  <c r="G42" i="13"/>
  <c r="G127" i="13" s="1"/>
  <c r="G134" i="13" s="1"/>
  <c r="H42" i="13"/>
  <c r="H127" i="13" s="1"/>
  <c r="H134" i="13" s="1"/>
  <c r="I42" i="13"/>
  <c r="K42" i="13"/>
  <c r="M42" i="13"/>
  <c r="M127" i="13" s="1"/>
  <c r="M134" i="13" s="1"/>
  <c r="N42" i="13"/>
  <c r="P44" i="13"/>
  <c r="Q44" i="13"/>
  <c r="R44" i="13"/>
  <c r="R156" i="13" s="1"/>
  <c r="S44" i="13"/>
  <c r="S141" i="13" s="1"/>
  <c r="S139" i="13"/>
  <c r="T44" i="13"/>
  <c r="U44" i="13"/>
  <c r="V44" i="13"/>
  <c r="W44" i="13"/>
  <c r="W139" i="13"/>
  <c r="X44" i="13"/>
  <c r="Y44" i="13"/>
  <c r="Z44" i="13"/>
  <c r="E28" i="13"/>
  <c r="E154" i="13" s="1"/>
  <c r="P45" i="13"/>
  <c r="P127" i="13"/>
  <c r="P134" i="13" s="1"/>
  <c r="Q127" i="13"/>
  <c r="Q134" i="13" s="1"/>
  <c r="R127" i="13"/>
  <c r="R134" i="13" s="1"/>
  <c r="S127" i="13"/>
  <c r="S134" i="13" s="1"/>
  <c r="T127" i="13"/>
  <c r="T134" i="13" s="1"/>
  <c r="U127" i="13"/>
  <c r="U134" i="13" s="1"/>
  <c r="V127" i="13"/>
  <c r="V134" i="13" s="1"/>
  <c r="W127" i="13"/>
  <c r="W134" i="13" s="1"/>
  <c r="X127" i="13"/>
  <c r="X134" i="13" s="1"/>
  <c r="Y127" i="13"/>
  <c r="Y134" i="13" s="1"/>
  <c r="Z127" i="13"/>
  <c r="Z134" i="13" s="1"/>
  <c r="W135" i="13"/>
  <c r="P139" i="13"/>
  <c r="T139" i="13"/>
  <c r="X139" i="13"/>
  <c r="P154" i="13"/>
  <c r="Q154" i="13"/>
  <c r="R154" i="13"/>
  <c r="S154" i="13"/>
  <c r="T154" i="13"/>
  <c r="U154" i="13"/>
  <c r="V154" i="13"/>
  <c r="W154" i="13"/>
  <c r="X154" i="13"/>
  <c r="Y154" i="13"/>
  <c r="Z154" i="13"/>
  <c r="V35" i="14"/>
  <c r="V37" i="14" s="1"/>
  <c r="W35" i="14"/>
  <c r="X35" i="14"/>
  <c r="X91" i="14" s="1"/>
  <c r="X98" i="14" s="1"/>
  <c r="X100" i="14" s="1"/>
  <c r="Y35" i="14"/>
  <c r="Y91" i="14" s="1"/>
  <c r="Y98" i="14" s="1"/>
  <c r="Z35" i="14"/>
  <c r="Z91" i="14" s="1"/>
  <c r="Z98" i="14" s="1"/>
  <c r="AA35" i="14"/>
  <c r="AA37" i="14" s="1"/>
  <c r="V99" i="14"/>
  <c r="W99" i="14"/>
  <c r="X99" i="14"/>
  <c r="Y99" i="14"/>
  <c r="Z99" i="14"/>
  <c r="Z73" i="11"/>
  <c r="X73" i="11"/>
  <c r="V73" i="11"/>
  <c r="T73" i="11"/>
  <c r="R73" i="11"/>
  <c r="AC71" i="11"/>
  <c r="P73" i="11"/>
  <c r="P74" i="11"/>
  <c r="Q74" i="11" s="1"/>
  <c r="R74" i="11" s="1"/>
  <c r="S74" i="11" s="1"/>
  <c r="T74" i="11" s="1"/>
  <c r="U74" i="11" s="1"/>
  <c r="V74" i="11" s="1"/>
  <c r="W74" i="11" s="1"/>
  <c r="X74" i="11" s="1"/>
  <c r="Y74" i="11" s="1"/>
  <c r="Z74" i="11" s="1"/>
  <c r="AA74" i="11" s="1"/>
  <c r="N73" i="11"/>
  <c r="L73" i="11"/>
  <c r="J73" i="11"/>
  <c r="H73" i="11"/>
  <c r="F73" i="11"/>
  <c r="D73" i="11"/>
  <c r="D76" i="11" s="1"/>
  <c r="E76" i="11" s="1"/>
  <c r="F76" i="11" s="1"/>
  <c r="G76" i="11" s="1"/>
  <c r="H76" i="11" s="1"/>
  <c r="I76" i="11" s="1"/>
  <c r="J76" i="11" s="1"/>
  <c r="E74" i="11"/>
  <c r="F74" i="11" s="1"/>
  <c r="G74" i="11" s="1"/>
  <c r="H74" i="11" s="1"/>
  <c r="I74" i="11" s="1"/>
  <c r="J74" i="11" s="1"/>
  <c r="K74" i="11" s="1"/>
  <c r="L74" i="11" s="1"/>
  <c r="M74" i="11" s="1"/>
  <c r="N74" i="11" s="1"/>
  <c r="P17" i="12"/>
  <c r="V201" i="11"/>
  <c r="V209" i="11" s="1"/>
  <c r="V212" i="11" s="1"/>
  <c r="L201" i="11"/>
  <c r="L209" i="11" s="1"/>
  <c r="L212" i="11" s="1"/>
  <c r="D201" i="11"/>
  <c r="D209" i="11" s="1"/>
  <c r="D212" i="11" s="1"/>
  <c r="AB212" i="11" s="1"/>
  <c r="P194" i="11"/>
  <c r="Q194" i="11" s="1"/>
  <c r="R194" i="11" s="1"/>
  <c r="S194" i="11" s="1"/>
  <c r="T194" i="11" s="1"/>
  <c r="U194" i="11" s="1"/>
  <c r="V194" i="11" s="1"/>
  <c r="W194" i="11" s="1"/>
  <c r="X194" i="11" s="1"/>
  <c r="Y194" i="11" s="1"/>
  <c r="Z194" i="11" s="1"/>
  <c r="Q179" i="11"/>
  <c r="P175" i="11"/>
  <c r="E169" i="11"/>
  <c r="F169" i="11" s="1"/>
  <c r="G169" i="11" s="1"/>
  <c r="H169" i="11" s="1"/>
  <c r="I169" i="11" s="1"/>
  <c r="J169" i="11" s="1"/>
  <c r="K169" i="11" s="1"/>
  <c r="E168" i="11"/>
  <c r="E171" i="11" s="1"/>
  <c r="F171" i="11" s="1"/>
  <c r="P164" i="11"/>
  <c r="Q164" i="11" s="1"/>
  <c r="R164" i="11" s="1"/>
  <c r="S164" i="11" s="1"/>
  <c r="T164" i="11" s="1"/>
  <c r="U164" i="11" s="1"/>
  <c r="V164" i="11" s="1"/>
  <c r="W164" i="11" s="1"/>
  <c r="X164" i="11" s="1"/>
  <c r="Y164" i="11" s="1"/>
  <c r="Z164" i="11" s="1"/>
  <c r="AA164" i="11" s="1"/>
  <c r="E158" i="11"/>
  <c r="F158" i="11" s="1"/>
  <c r="G158" i="11" s="1"/>
  <c r="H158" i="11" s="1"/>
  <c r="I158" i="11" s="1"/>
  <c r="J158" i="11" s="1"/>
  <c r="K158" i="11" s="1"/>
  <c r="L158" i="11" s="1"/>
  <c r="M158" i="11" s="1"/>
  <c r="N158" i="11" s="1"/>
  <c r="Q157" i="11"/>
  <c r="E157" i="11"/>
  <c r="E160" i="11" s="1"/>
  <c r="P151" i="11"/>
  <c r="Q151" i="11" s="1"/>
  <c r="R151" i="11" s="1"/>
  <c r="S151" i="11" s="1"/>
  <c r="T151" i="11" s="1"/>
  <c r="U151" i="11" s="1"/>
  <c r="V151" i="11" s="1"/>
  <c r="W151" i="11" s="1"/>
  <c r="X151" i="11" s="1"/>
  <c r="Y151" i="11" s="1"/>
  <c r="Z151" i="11" s="1"/>
  <c r="AA151" i="11" s="1"/>
  <c r="P150" i="11"/>
  <c r="E143" i="11"/>
  <c r="P137" i="11"/>
  <c r="E137" i="11"/>
  <c r="P136" i="11"/>
  <c r="E130" i="11"/>
  <c r="F130" i="11" s="1"/>
  <c r="G130" i="11" s="1"/>
  <c r="H130" i="11" s="1"/>
  <c r="I130" i="11" s="1"/>
  <c r="J130" i="11" s="1"/>
  <c r="K130" i="11" s="1"/>
  <c r="L130" i="11" s="1"/>
  <c r="M130" i="11" s="1"/>
  <c r="N130" i="11" s="1"/>
  <c r="Q129" i="11"/>
  <c r="E129" i="11"/>
  <c r="E132" i="11" s="1"/>
  <c r="F132" i="11" s="1"/>
  <c r="G132" i="11" s="1"/>
  <c r="H132" i="11" s="1"/>
  <c r="Q115" i="11"/>
  <c r="E109" i="11"/>
  <c r="F109" i="11" s="1"/>
  <c r="G109" i="11" s="1"/>
  <c r="H109" i="11" s="1"/>
  <c r="I109" i="11" s="1"/>
  <c r="J109" i="11" s="1"/>
  <c r="K109" i="11" s="1"/>
  <c r="L109" i="11" s="1"/>
  <c r="M109" i="11" s="1"/>
  <c r="N109" i="11" s="1"/>
  <c r="P108" i="11"/>
  <c r="Q101" i="11"/>
  <c r="P95" i="11"/>
  <c r="Q95" i="11" s="1"/>
  <c r="R95" i="11" s="1"/>
  <c r="S95" i="11" s="1"/>
  <c r="T95" i="11" s="1"/>
  <c r="U95" i="11" s="1"/>
  <c r="V95" i="11" s="1"/>
  <c r="E95" i="11"/>
  <c r="F95" i="11" s="1"/>
  <c r="G95" i="11" s="1"/>
  <c r="H95" i="11" s="1"/>
  <c r="I95" i="11" s="1"/>
  <c r="J95" i="11" s="1"/>
  <c r="K95" i="11" s="1"/>
  <c r="L95" i="11" s="1"/>
  <c r="M95" i="11" s="1"/>
  <c r="N95" i="11" s="1"/>
  <c r="Q87" i="11"/>
  <c r="E87" i="11"/>
  <c r="P81" i="11"/>
  <c r="Q81" i="11" s="1"/>
  <c r="R81" i="11" s="1"/>
  <c r="S81" i="11" s="1"/>
  <c r="T81" i="11" s="1"/>
  <c r="U81" i="11" s="1"/>
  <c r="V81" i="11" s="1"/>
  <c r="W81" i="11" s="1"/>
  <c r="X81" i="11" s="1"/>
  <c r="Y81" i="11" s="1"/>
  <c r="Z81" i="11" s="1"/>
  <c r="AA81" i="11" s="1"/>
  <c r="E81" i="11"/>
  <c r="F81" i="11" s="1"/>
  <c r="G81" i="11" s="1"/>
  <c r="H81" i="11" s="1"/>
  <c r="I81" i="11" s="1"/>
  <c r="J81" i="11" s="1"/>
  <c r="K81" i="11" s="1"/>
  <c r="L81" i="11" s="1"/>
  <c r="M81" i="11" s="1"/>
  <c r="N81" i="11" s="1"/>
  <c r="P80" i="11"/>
  <c r="AF71" i="11"/>
  <c r="AC15" i="12"/>
  <c r="E67" i="11"/>
  <c r="F67" i="11" s="1"/>
  <c r="G67" i="11" s="1"/>
  <c r="H67" i="11" s="1"/>
  <c r="I67" i="11" s="1"/>
  <c r="J67" i="11" s="1"/>
  <c r="K67" i="11" s="1"/>
  <c r="L67" i="11" s="1"/>
  <c r="M67" i="11" s="1"/>
  <c r="N67" i="11" s="1"/>
  <c r="Q66" i="11"/>
  <c r="P60" i="11"/>
  <c r="Q60" i="11" s="1"/>
  <c r="R60" i="11" s="1"/>
  <c r="S60" i="11" s="1"/>
  <c r="T60" i="11" s="1"/>
  <c r="U60" i="11" s="1"/>
  <c r="V60" i="11" s="1"/>
  <c r="W60" i="11" s="1"/>
  <c r="X60" i="11" s="1"/>
  <c r="Y60" i="11" s="1"/>
  <c r="Z60" i="11" s="1"/>
  <c r="AA60" i="11" s="1"/>
  <c r="P59" i="11"/>
  <c r="P46" i="11"/>
  <c r="Q46" i="11" s="1"/>
  <c r="R46" i="11" s="1"/>
  <c r="S46" i="11" s="1"/>
  <c r="T46" i="11" s="1"/>
  <c r="U46" i="11" s="1"/>
  <c r="V46" i="11" s="1"/>
  <c r="W46" i="11" s="1"/>
  <c r="X46" i="11" s="1"/>
  <c r="Y46" i="11" s="1"/>
  <c r="Z46" i="11" s="1"/>
  <c r="AA46" i="11" s="1"/>
  <c r="P45" i="11"/>
  <c r="Q38" i="11"/>
  <c r="E38" i="11"/>
  <c r="P32" i="11"/>
  <c r="Q32" i="11" s="1"/>
  <c r="R32" i="11" s="1"/>
  <c r="S32" i="11" s="1"/>
  <c r="T32" i="11" s="1"/>
  <c r="U32" i="11" s="1"/>
  <c r="V32" i="11" s="1"/>
  <c r="W32" i="11" s="1"/>
  <c r="X32" i="11" s="1"/>
  <c r="Y32" i="11" s="1"/>
  <c r="Z32" i="11" s="1"/>
  <c r="AA32" i="11" s="1"/>
  <c r="E32" i="11"/>
  <c r="F32" i="11" s="1"/>
  <c r="G32" i="11" s="1"/>
  <c r="H32" i="11" s="1"/>
  <c r="I32" i="11" s="1"/>
  <c r="J32" i="11" s="1"/>
  <c r="K32" i="11" s="1"/>
  <c r="L32" i="11" s="1"/>
  <c r="M32" i="11" s="1"/>
  <c r="N32" i="11" s="1"/>
  <c r="P31" i="11"/>
  <c r="E25" i="11"/>
  <c r="F25" i="11" s="1"/>
  <c r="G25" i="11" s="1"/>
  <c r="H25" i="11" s="1"/>
  <c r="I25" i="11" s="1"/>
  <c r="J25" i="11" s="1"/>
  <c r="K25" i="11" s="1"/>
  <c r="L25" i="11" s="1"/>
  <c r="M25" i="11" s="1"/>
  <c r="N25" i="11" s="1"/>
  <c r="Q24" i="11"/>
  <c r="E24" i="11"/>
  <c r="P18" i="11"/>
  <c r="Q18" i="11" s="1"/>
  <c r="P17" i="11"/>
  <c r="E11" i="11"/>
  <c r="F11" i="11" s="1"/>
  <c r="G11" i="11" s="1"/>
  <c r="H11" i="11" s="1"/>
  <c r="I11" i="11" s="1"/>
  <c r="J11" i="11" s="1"/>
  <c r="K11" i="11" s="1"/>
  <c r="L11" i="11" s="1"/>
  <c r="M11" i="11" s="1"/>
  <c r="N11" i="11" s="1"/>
  <c r="Q10" i="11"/>
  <c r="P18" i="12"/>
  <c r="Q18" i="12" s="1"/>
  <c r="R18" i="12" s="1"/>
  <c r="S18" i="12" s="1"/>
  <c r="T18" i="12" s="1"/>
  <c r="U18" i="12" s="1"/>
  <c r="V18" i="12" s="1"/>
  <c r="W18" i="12" s="1"/>
  <c r="X18" i="12" s="1"/>
  <c r="Y18" i="12" s="1"/>
  <c r="Z18" i="12" s="1"/>
  <c r="AA18" i="12" s="1"/>
  <c r="D18" i="12"/>
  <c r="E10" i="12"/>
  <c r="E13" i="12" s="1"/>
  <c r="C24" i="16"/>
  <c r="E24" i="16" s="1"/>
  <c r="F88" i="14"/>
  <c r="G88" i="14" s="1"/>
  <c r="H88" i="14" s="1"/>
  <c r="I88" i="14" s="1"/>
  <c r="J88" i="14" s="1"/>
  <c r="K88" i="14" s="1"/>
  <c r="L88" i="14" s="1"/>
  <c r="M88" i="14" s="1"/>
  <c r="N88" i="14" s="1"/>
  <c r="O88" i="14" s="1"/>
  <c r="P88" i="14" s="1"/>
  <c r="Q88" i="14" s="1"/>
  <c r="R88" i="14" s="1"/>
  <c r="S88" i="14" s="1"/>
  <c r="T88" i="14" s="1"/>
  <c r="U88" i="14" s="1"/>
  <c r="V88" i="14" s="1"/>
  <c r="W88" i="14" s="1"/>
  <c r="X88" i="14" s="1"/>
  <c r="Y88" i="14" s="1"/>
  <c r="P80" i="14"/>
  <c r="Q80" i="14" s="1"/>
  <c r="R80" i="14" s="1"/>
  <c r="S80" i="14" s="1"/>
  <c r="T80" i="14" s="1"/>
  <c r="U80" i="14" s="1"/>
  <c r="V80" i="14" s="1"/>
  <c r="W80" i="14" s="1"/>
  <c r="X80" i="14" s="1"/>
  <c r="Y80" i="14" s="1"/>
  <c r="Z80" i="14" s="1"/>
  <c r="AA80" i="14" s="1"/>
  <c r="AB14" i="14"/>
  <c r="G99" i="14"/>
  <c r="P135" i="13"/>
  <c r="X135" i="13"/>
  <c r="Q135" i="13"/>
  <c r="L158" i="12"/>
  <c r="R209" i="11"/>
  <c r="R212" i="11" s="1"/>
  <c r="Z209" i="11"/>
  <c r="Z212" i="11" s="1"/>
  <c r="AB70" i="14"/>
  <c r="O91" i="14"/>
  <c r="O98" i="14" s="1"/>
  <c r="O100" i="14" s="1"/>
  <c r="O130" i="13"/>
  <c r="AB35" i="13"/>
  <c r="AB21" i="13"/>
  <c r="AB7" i="13"/>
  <c r="Z139" i="13"/>
  <c r="V139" i="13"/>
  <c r="R139" i="13"/>
  <c r="N139" i="13"/>
  <c r="F139" i="13"/>
  <c r="Q45" i="13"/>
  <c r="Y139" i="13"/>
  <c r="Q139" i="13"/>
  <c r="Y30" i="13"/>
  <c r="W30" i="13"/>
  <c r="U30" i="13"/>
  <c r="AC99" i="12"/>
  <c r="AF184" i="11"/>
  <c r="AF162" i="11"/>
  <c r="O11" i="12"/>
  <c r="P11" i="12" s="1"/>
  <c r="Q11" i="12" s="1"/>
  <c r="R11" i="12" s="1"/>
  <c r="S11" i="12" s="1"/>
  <c r="T11" i="12" s="1"/>
  <c r="U11" i="12" s="1"/>
  <c r="V11" i="12" s="1"/>
  <c r="W11" i="12" s="1"/>
  <c r="X11" i="12" s="1"/>
  <c r="Y11" i="12" s="1"/>
  <c r="Z11" i="12" s="1"/>
  <c r="AA11" i="12" s="1"/>
  <c r="O46" i="12"/>
  <c r="P46" i="12" s="1"/>
  <c r="Q46" i="12" s="1"/>
  <c r="R46" i="12" s="1"/>
  <c r="S46" i="12" s="1"/>
  <c r="T46" i="12" s="1"/>
  <c r="U46" i="12" s="1"/>
  <c r="V46" i="12" s="1"/>
  <c r="W46" i="12" s="1"/>
  <c r="X46" i="12" s="1"/>
  <c r="Y46" i="12" s="1"/>
  <c r="Z46" i="12" s="1"/>
  <c r="AA46" i="12" s="1"/>
  <c r="O60" i="12"/>
  <c r="P60" i="12" s="1"/>
  <c r="Q60" i="12" s="1"/>
  <c r="R60" i="12" s="1"/>
  <c r="S60" i="12" s="1"/>
  <c r="T60" i="12" s="1"/>
  <c r="U60" i="12" s="1"/>
  <c r="V60" i="12" s="1"/>
  <c r="W60" i="12" s="1"/>
  <c r="X60" i="12" s="1"/>
  <c r="Y60" i="12" s="1"/>
  <c r="Z60" i="12" s="1"/>
  <c r="AA60" i="12" s="1"/>
  <c r="O74" i="12"/>
  <c r="P74" i="12" s="1"/>
  <c r="Q74" i="12" s="1"/>
  <c r="R74" i="12" s="1"/>
  <c r="S74" i="12" s="1"/>
  <c r="T74" i="12" s="1"/>
  <c r="U74" i="12" s="1"/>
  <c r="V74" i="12" s="1"/>
  <c r="W74" i="12" s="1"/>
  <c r="X74" i="12" s="1"/>
  <c r="Y74" i="12" s="1"/>
  <c r="Z74" i="12" s="1"/>
  <c r="AA74" i="12" s="1"/>
  <c r="O88" i="12"/>
  <c r="P88" i="12" s="1"/>
  <c r="Q88" i="12" s="1"/>
  <c r="R88" i="12" s="1"/>
  <c r="S88" i="12" s="1"/>
  <c r="T88" i="12" s="1"/>
  <c r="U88" i="12" s="1"/>
  <c r="V88" i="12" s="1"/>
  <c r="W88" i="12" s="1"/>
  <c r="X88" i="12" s="1"/>
  <c r="Y88" i="12" s="1"/>
  <c r="Z88" i="12" s="1"/>
  <c r="AA88" i="12" s="1"/>
  <c r="O102" i="12"/>
  <c r="P102" i="12" s="1"/>
  <c r="Q102" i="12" s="1"/>
  <c r="R102" i="12" s="1"/>
  <c r="S102" i="12" s="1"/>
  <c r="Y37" i="14"/>
  <c r="AB188" i="11"/>
  <c r="AC106" i="11"/>
  <c r="AF106" i="11"/>
  <c r="AF113" i="11"/>
  <c r="AC113" i="11"/>
  <c r="AC64" i="11"/>
  <c r="AC120" i="11"/>
  <c r="P115" i="11"/>
  <c r="P116" i="11"/>
  <c r="Q116" i="11" s="1"/>
  <c r="R116" i="11" s="1"/>
  <c r="AB78" i="11"/>
  <c r="P67" i="11"/>
  <c r="Q67" i="11" s="1"/>
  <c r="R67" i="11" s="1"/>
  <c r="S67" i="11" s="1"/>
  <c r="T67" i="11" s="1"/>
  <c r="U67" i="11" s="1"/>
  <c r="V67" i="11" s="1"/>
  <c r="W67" i="11" s="1"/>
  <c r="X67" i="11" s="1"/>
  <c r="Y67" i="11" s="1"/>
  <c r="Z67" i="11" s="1"/>
  <c r="AA67" i="11" s="1"/>
  <c r="P66" i="11"/>
  <c r="AB43" i="11"/>
  <c r="AB29" i="11"/>
  <c r="AB15" i="11"/>
  <c r="D157" i="12"/>
  <c r="AB157" i="12" s="1"/>
  <c r="AA146" i="12"/>
  <c r="AA154" i="12" s="1"/>
  <c r="AA157" i="12" s="1"/>
  <c r="Y146" i="12"/>
  <c r="Y154" i="12" s="1"/>
  <c r="Y157" i="12" s="1"/>
  <c r="W146" i="12"/>
  <c r="W154" i="12" s="1"/>
  <c r="W157" i="12" s="1"/>
  <c r="U146" i="12"/>
  <c r="U154" i="12" s="1"/>
  <c r="U157" i="12" s="1"/>
  <c r="S146" i="12"/>
  <c r="S154" i="12" s="1"/>
  <c r="S157" i="12" s="1"/>
  <c r="Q146" i="12"/>
  <c r="Q154" i="12" s="1"/>
  <c r="Q157" i="12" s="1"/>
  <c r="E146" i="12"/>
  <c r="E154" i="12" s="1"/>
  <c r="E157" i="12" s="1"/>
  <c r="N59" i="12"/>
  <c r="E94" i="12"/>
  <c r="F80" i="12"/>
  <c r="E66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U69" i="12" s="1"/>
  <c r="V69" i="12" s="1"/>
  <c r="W69" i="12" s="1"/>
  <c r="X69" i="12" s="1"/>
  <c r="Y69" i="12" s="1"/>
  <c r="Z69" i="12" s="1"/>
  <c r="AA69" i="12" s="1"/>
  <c r="AB15" i="12"/>
  <c r="O116" i="12"/>
  <c r="P116" i="12" s="1"/>
  <c r="Q116" i="12" s="1"/>
  <c r="R116" i="12" s="1"/>
  <c r="S116" i="12" s="1"/>
  <c r="T116" i="12" s="1"/>
  <c r="U116" i="12" s="1"/>
  <c r="V116" i="12" s="1"/>
  <c r="W116" i="12" s="1"/>
  <c r="X116" i="12" s="1"/>
  <c r="Y116" i="12" s="1"/>
  <c r="Z116" i="12" s="1"/>
  <c r="AA116" i="12" s="1"/>
  <c r="O95" i="12"/>
  <c r="O67" i="12"/>
  <c r="P67" i="12" s="1"/>
  <c r="Q67" i="12" s="1"/>
  <c r="R67" i="12" s="1"/>
  <c r="S67" i="12" s="1"/>
  <c r="T67" i="12" s="1"/>
  <c r="U67" i="12" s="1"/>
  <c r="V67" i="12" s="1"/>
  <c r="W67" i="12" s="1"/>
  <c r="X67" i="12" s="1"/>
  <c r="Y67" i="12" s="1"/>
  <c r="Z67" i="12" s="1"/>
  <c r="AA67" i="12" s="1"/>
  <c r="O32" i="12"/>
  <c r="P32" i="12" s="1"/>
  <c r="Q32" i="12" s="1"/>
  <c r="R32" i="12" s="1"/>
  <c r="S32" i="12" s="1"/>
  <c r="T32" i="12" s="1"/>
  <c r="U32" i="12" s="1"/>
  <c r="V32" i="12" s="1"/>
  <c r="W32" i="12" s="1"/>
  <c r="X32" i="12" s="1"/>
  <c r="Y32" i="12" s="1"/>
  <c r="Z32" i="12" s="1"/>
  <c r="AA32" i="12" s="1"/>
  <c r="S9" i="13"/>
  <c r="O10" i="14"/>
  <c r="O24" i="14"/>
  <c r="P24" i="14" s="1"/>
  <c r="Q24" i="14" s="1"/>
  <c r="R24" i="14" s="1"/>
  <c r="S24" i="14" s="1"/>
  <c r="T24" i="14" s="1"/>
  <c r="U24" i="14" s="1"/>
  <c r="V24" i="14" s="1"/>
  <c r="W24" i="14" s="1"/>
  <c r="X24" i="14" s="1"/>
  <c r="Y24" i="14" s="1"/>
  <c r="Z24" i="14" s="1"/>
  <c r="AA24" i="14" s="1"/>
  <c r="O38" i="14"/>
  <c r="P38" i="14" s="1"/>
  <c r="Q38" i="14" s="1"/>
  <c r="R38" i="14" s="1"/>
  <c r="S38" i="14" s="1"/>
  <c r="T38" i="14" s="1"/>
  <c r="U38" i="14" s="1"/>
  <c r="V38" i="14" s="1"/>
  <c r="W38" i="14" s="1"/>
  <c r="X38" i="14" s="1"/>
  <c r="Y38" i="14" s="1"/>
  <c r="Z38" i="14" s="1"/>
  <c r="AA38" i="14" s="1"/>
  <c r="O52" i="14"/>
  <c r="P52" i="14" s="1"/>
  <c r="Q52" i="14" s="1"/>
  <c r="R52" i="14" s="1"/>
  <c r="S52" i="14" s="1"/>
  <c r="T52" i="14" s="1"/>
  <c r="U52" i="14" s="1"/>
  <c r="V52" i="14" s="1"/>
  <c r="W52" i="14" s="1"/>
  <c r="X52" i="14" s="1"/>
  <c r="Y52" i="14" s="1"/>
  <c r="Z52" i="14" s="1"/>
  <c r="AA52" i="14" s="1"/>
  <c r="O73" i="14"/>
  <c r="P73" i="14" s="1"/>
  <c r="Q73" i="14" s="1"/>
  <c r="R73" i="14" s="1"/>
  <c r="AC63" i="13"/>
  <c r="E117" i="11"/>
  <c r="R135" i="13"/>
  <c r="Y135" i="13"/>
  <c r="E68" i="13"/>
  <c r="F68" i="13" s="1"/>
  <c r="G68" i="13" s="1"/>
  <c r="H68" i="13" s="1"/>
  <c r="I68" i="13" s="1"/>
  <c r="J68" i="13" s="1"/>
  <c r="K68" i="13" s="1"/>
  <c r="L68" i="13" s="1"/>
  <c r="M68" i="13" s="1"/>
  <c r="N68" i="13" s="1"/>
  <c r="O68" i="13" s="1"/>
  <c r="P68" i="13" s="1"/>
  <c r="K154" i="13"/>
  <c r="G154" i="13"/>
  <c r="P179" i="11"/>
  <c r="AC177" i="11"/>
  <c r="P169" i="11"/>
  <c r="AC166" i="11"/>
  <c r="AB148" i="11"/>
  <c r="AB134" i="11"/>
  <c r="P102" i="11"/>
  <c r="Q102" i="11" s="1"/>
  <c r="R102" i="11" s="1"/>
  <c r="S102" i="11" s="1"/>
  <c r="T102" i="11" s="1"/>
  <c r="U102" i="11" s="1"/>
  <c r="V102" i="11" s="1"/>
  <c r="W102" i="11" s="1"/>
  <c r="X102" i="11" s="1"/>
  <c r="Y102" i="11" s="1"/>
  <c r="Z102" i="11" s="1"/>
  <c r="AA102" i="11" s="1"/>
  <c r="P101" i="11"/>
  <c r="V73" i="12"/>
  <c r="D111" i="12"/>
  <c r="E111" i="12" s="1"/>
  <c r="F111" i="12" s="1"/>
  <c r="G111" i="12" s="1"/>
  <c r="H111" i="12" s="1"/>
  <c r="I111" i="12" s="1"/>
  <c r="J111" i="12" s="1"/>
  <c r="K111" i="12" s="1"/>
  <c r="L111" i="12" s="1"/>
  <c r="M111" i="12" s="1"/>
  <c r="N111" i="12" s="1"/>
  <c r="AF29" i="11"/>
  <c r="AB99" i="12"/>
  <c r="P66" i="13"/>
  <c r="Q66" i="13" s="1"/>
  <c r="R66" i="13" s="1"/>
  <c r="S66" i="13" s="1"/>
  <c r="T66" i="13" s="1"/>
  <c r="U66" i="13" s="1"/>
  <c r="V66" i="13" s="1"/>
  <c r="W66" i="13" s="1"/>
  <c r="X66" i="13" s="1"/>
  <c r="Y66" i="13" s="1"/>
  <c r="Z66" i="13" s="1"/>
  <c r="D51" i="14"/>
  <c r="D54" i="14" s="1"/>
  <c r="E54" i="14" s="1"/>
  <c r="F54" i="14" s="1"/>
  <c r="E26" i="12"/>
  <c r="F26" i="12" s="1"/>
  <c r="G26" i="12" s="1"/>
  <c r="H26" i="12" s="1"/>
  <c r="I26" i="12" s="1"/>
  <c r="J26" i="12" s="1"/>
  <c r="K26" i="12" s="1"/>
  <c r="L26" i="12" s="1"/>
  <c r="M26" i="12" s="1"/>
  <c r="N26" i="12" s="1"/>
  <c r="O26" i="12" s="1"/>
  <c r="P26" i="12" s="1"/>
  <c r="Q26" i="12" s="1"/>
  <c r="R26" i="12" s="1"/>
  <c r="S26" i="12" s="1"/>
  <c r="T26" i="12" s="1"/>
  <c r="U26" i="12" s="1"/>
  <c r="V26" i="12" s="1"/>
  <c r="W26" i="12" s="1"/>
  <c r="X26" i="12" s="1"/>
  <c r="Y26" i="12" s="1"/>
  <c r="Z26" i="12" s="1"/>
  <c r="AA26" i="12" s="1"/>
  <c r="E33" i="12"/>
  <c r="F33" i="12" s="1"/>
  <c r="G33" i="12" s="1"/>
  <c r="H33" i="12" s="1"/>
  <c r="I33" i="12" s="1"/>
  <c r="J33" i="12" s="1"/>
  <c r="K33" i="12" s="1"/>
  <c r="L33" i="12" s="1"/>
  <c r="M33" i="12" s="1"/>
  <c r="N33" i="12" s="1"/>
  <c r="O33" i="12" s="1"/>
  <c r="P33" i="12" s="1"/>
  <c r="Q33" i="12" s="1"/>
  <c r="R33" i="12" s="1"/>
  <c r="S33" i="12" s="1"/>
  <c r="T33" i="12" s="1"/>
  <c r="U33" i="12" s="1"/>
  <c r="V33" i="12" s="1"/>
  <c r="W33" i="12" s="1"/>
  <c r="X33" i="12" s="1"/>
  <c r="Y33" i="12" s="1"/>
  <c r="Z33" i="12" s="1"/>
  <c r="AA33" i="12" s="1"/>
  <c r="E47" i="12"/>
  <c r="F47" i="12" s="1"/>
  <c r="G47" i="12" s="1"/>
  <c r="H47" i="12" s="1"/>
  <c r="I47" i="12" s="1"/>
  <c r="J47" i="12" s="1"/>
  <c r="K47" i="12" s="1"/>
  <c r="L47" i="12" s="1"/>
  <c r="M47" i="12" s="1"/>
  <c r="N47" i="12" s="1"/>
  <c r="O47" i="12" s="1"/>
  <c r="P47" i="12" s="1"/>
  <c r="Q47" i="12" s="1"/>
  <c r="R47" i="12" s="1"/>
  <c r="S47" i="12" s="1"/>
  <c r="T47" i="12" s="1"/>
  <c r="U47" i="12" s="1"/>
  <c r="V47" i="12" s="1"/>
  <c r="W47" i="12" s="1"/>
  <c r="X47" i="12" s="1"/>
  <c r="Y47" i="12" s="1"/>
  <c r="Z47" i="12" s="1"/>
  <c r="AA47" i="12" s="1"/>
  <c r="E61" i="12"/>
  <c r="F61" i="12" s="1"/>
  <c r="G61" i="12" s="1"/>
  <c r="H61" i="12" s="1"/>
  <c r="I61" i="12" s="1"/>
  <c r="J61" i="12" s="1"/>
  <c r="K61" i="12" s="1"/>
  <c r="L61" i="12" s="1"/>
  <c r="M61" i="12" s="1"/>
  <c r="N61" i="12" s="1"/>
  <c r="O61" i="12" s="1"/>
  <c r="P61" i="12" s="1"/>
  <c r="Q61" i="12" s="1"/>
  <c r="R61" i="12" s="1"/>
  <c r="S61" i="12" s="1"/>
  <c r="T61" i="12" s="1"/>
  <c r="U61" i="12" s="1"/>
  <c r="V61" i="12" s="1"/>
  <c r="W61" i="12" s="1"/>
  <c r="X61" i="12" s="1"/>
  <c r="Y61" i="12" s="1"/>
  <c r="Z61" i="12" s="1"/>
  <c r="AA61" i="12" s="1"/>
  <c r="E75" i="12"/>
  <c r="F75" i="12" s="1"/>
  <c r="E82" i="12"/>
  <c r="F82" i="12" s="1"/>
  <c r="G82" i="12" s="1"/>
  <c r="H82" i="12" s="1"/>
  <c r="I82" i="12" s="1"/>
  <c r="J82" i="12" s="1"/>
  <c r="K82" i="12" s="1"/>
  <c r="L82" i="12" s="1"/>
  <c r="M82" i="12" s="1"/>
  <c r="N82" i="12" s="1"/>
  <c r="O82" i="12" s="1"/>
  <c r="P82" i="12" s="1"/>
  <c r="Q82" i="12" s="1"/>
  <c r="R82" i="12" s="1"/>
  <c r="S82" i="12" s="1"/>
  <c r="T82" i="12" s="1"/>
  <c r="U82" i="12" s="1"/>
  <c r="V82" i="12" s="1"/>
  <c r="W82" i="12" s="1"/>
  <c r="X82" i="12" s="1"/>
  <c r="Y82" i="12" s="1"/>
  <c r="Z82" i="12" s="1"/>
  <c r="AA82" i="12" s="1"/>
  <c r="E89" i="12"/>
  <c r="F89" i="12" s="1"/>
  <c r="G89" i="12" s="1"/>
  <c r="H89" i="12" s="1"/>
  <c r="I89" i="12" s="1"/>
  <c r="J89" i="12" s="1"/>
  <c r="K89" i="12" s="1"/>
  <c r="L89" i="12" s="1"/>
  <c r="M89" i="12" s="1"/>
  <c r="N89" i="12" s="1"/>
  <c r="O89" i="12" s="1"/>
  <c r="P89" i="12" s="1"/>
  <c r="Q89" i="12" s="1"/>
  <c r="R89" i="12" s="1"/>
  <c r="S89" i="12" s="1"/>
  <c r="T89" i="12" s="1"/>
  <c r="U89" i="12" s="1"/>
  <c r="V89" i="12" s="1"/>
  <c r="W89" i="12" s="1"/>
  <c r="X89" i="12" s="1"/>
  <c r="Y89" i="12" s="1"/>
  <c r="Z89" i="12" s="1"/>
  <c r="AA89" i="12" s="1"/>
  <c r="E96" i="12"/>
  <c r="F96" i="12" s="1"/>
  <c r="E103" i="12"/>
  <c r="F103" i="12" s="1"/>
  <c r="G103" i="12" s="1"/>
  <c r="H103" i="12" s="1"/>
  <c r="I103" i="12" s="1"/>
  <c r="J103" i="12" s="1"/>
  <c r="K103" i="12" s="1"/>
  <c r="L103" i="12" s="1"/>
  <c r="M103" i="12" s="1"/>
  <c r="N103" i="12" s="1"/>
  <c r="O103" i="12" s="1"/>
  <c r="P103" i="12" s="1"/>
  <c r="Q103" i="12" s="1"/>
  <c r="R103" i="12" s="1"/>
  <c r="S103" i="12" s="1"/>
  <c r="T103" i="12" s="1"/>
  <c r="U103" i="12" s="1"/>
  <c r="V103" i="12" s="1"/>
  <c r="W103" i="12" s="1"/>
  <c r="X103" i="12" s="1"/>
  <c r="Y103" i="12" s="1"/>
  <c r="Z103" i="12" s="1"/>
  <c r="AA103" i="12" s="1"/>
  <c r="E110" i="12"/>
  <c r="O127" i="13"/>
  <c r="O134" i="13" s="1"/>
  <c r="O53" i="12"/>
  <c r="P53" i="12" s="1"/>
  <c r="Q53" i="12" s="1"/>
  <c r="R53" i="12" s="1"/>
  <c r="S53" i="12" s="1"/>
  <c r="T53" i="12" s="1"/>
  <c r="U53" i="12" s="1"/>
  <c r="V53" i="12" s="1"/>
  <c r="W53" i="12" s="1"/>
  <c r="X53" i="12" s="1"/>
  <c r="Y53" i="12" s="1"/>
  <c r="Z53" i="12" s="1"/>
  <c r="AA53" i="12" s="1"/>
  <c r="P58" i="14"/>
  <c r="S108" i="12"/>
  <c r="AC77" i="14"/>
  <c r="F117" i="11"/>
  <c r="G117" i="11" s="1"/>
  <c r="H117" i="11" s="1"/>
  <c r="I117" i="11" s="1"/>
  <c r="J117" i="11" s="1"/>
  <c r="K117" i="11" s="1"/>
  <c r="L117" i="11" s="1"/>
  <c r="M117" i="11" s="1"/>
  <c r="N117" i="11" s="1"/>
  <c r="O117" i="11" s="1"/>
  <c r="P117" i="11" s="1"/>
  <c r="Q117" i="11" s="1"/>
  <c r="R117" i="11" s="1"/>
  <c r="S117" i="11" s="1"/>
  <c r="T117" i="11" s="1"/>
  <c r="U117" i="11" s="1"/>
  <c r="V117" i="11" s="1"/>
  <c r="W117" i="11" s="1"/>
  <c r="X117" i="11" s="1"/>
  <c r="Y117" i="11" s="1"/>
  <c r="Z117" i="11" s="1"/>
  <c r="AA117" i="11" s="1"/>
  <c r="AB35" i="14"/>
  <c r="E139" i="13"/>
  <c r="AA91" i="14"/>
  <c r="AA98" i="14" s="1"/>
  <c r="AC35" i="14"/>
  <c r="O73" i="11"/>
  <c r="I129" i="13"/>
  <c r="I141" i="13"/>
  <c r="I156" i="13"/>
  <c r="G129" i="13"/>
  <c r="G141" i="13"/>
  <c r="G156" i="13"/>
  <c r="D127" i="13"/>
  <c r="D134" i="13" s="1"/>
  <c r="D154" i="13"/>
  <c r="AB154" i="13" s="1"/>
  <c r="O168" i="11"/>
  <c r="P143" i="11"/>
  <c r="D143" i="11"/>
  <c r="D146" i="11" s="1"/>
  <c r="AC141" i="11"/>
  <c r="E75" i="11"/>
  <c r="F75" i="11" s="1"/>
  <c r="G75" i="11" s="1"/>
  <c r="H75" i="11" s="1"/>
  <c r="I75" i="11" s="1"/>
  <c r="J75" i="11" s="1"/>
  <c r="K75" i="11" s="1"/>
  <c r="L75" i="11" s="1"/>
  <c r="M75" i="11" s="1"/>
  <c r="N75" i="11" s="1"/>
  <c r="O75" i="11" s="1"/>
  <c r="P75" i="11" s="1"/>
  <c r="Q75" i="11" s="1"/>
  <c r="R75" i="11" s="1"/>
  <c r="S75" i="11" s="1"/>
  <c r="T75" i="11" s="1"/>
  <c r="U75" i="11" s="1"/>
  <c r="V75" i="11" s="1"/>
  <c r="W75" i="11" s="1"/>
  <c r="X75" i="11" s="1"/>
  <c r="Y75" i="11" s="1"/>
  <c r="Z75" i="11" s="1"/>
  <c r="AA75" i="11" s="1"/>
  <c r="H163" i="12"/>
  <c r="E115" i="12"/>
  <c r="E118" i="12" s="1"/>
  <c r="F118" i="12" s="1"/>
  <c r="AB106" i="12"/>
  <c r="AB64" i="11"/>
  <c r="AB57" i="11"/>
  <c r="E32" i="13"/>
  <c r="F32" i="13" s="1"/>
  <c r="G32" i="13" s="1"/>
  <c r="H32" i="13" s="1"/>
  <c r="I32" i="13" s="1"/>
  <c r="J32" i="13" s="1"/>
  <c r="K32" i="13" s="1"/>
  <c r="L32" i="13" s="1"/>
  <c r="M32" i="13" s="1"/>
  <c r="N32" i="13" s="1"/>
  <c r="O32" i="13" s="1"/>
  <c r="P32" i="13" s="1"/>
  <c r="Q32" i="13" s="1"/>
  <c r="R32" i="13" s="1"/>
  <c r="S32" i="13" s="1"/>
  <c r="T32" i="13" s="1"/>
  <c r="U32" i="13" s="1"/>
  <c r="V32" i="13" s="1"/>
  <c r="W32" i="13" s="1"/>
  <c r="X32" i="13" s="1"/>
  <c r="Y32" i="13" s="1"/>
  <c r="Z32" i="13" s="1"/>
  <c r="AA32" i="13" s="1"/>
  <c r="X58" i="13"/>
  <c r="Q38" i="13"/>
  <c r="R38" i="13" s="1"/>
  <c r="S38" i="13" s="1"/>
  <c r="T38" i="13" s="1"/>
  <c r="Q37" i="13"/>
  <c r="R79" i="14"/>
  <c r="Q65" i="14"/>
  <c r="G65" i="14"/>
  <c r="I65" i="14"/>
  <c r="AB56" i="14"/>
  <c r="Q51" i="14"/>
  <c r="G51" i="14"/>
  <c r="O25" i="12"/>
  <c r="P25" i="12" s="1"/>
  <c r="Q25" i="12" s="1"/>
  <c r="R25" i="12" s="1"/>
  <c r="S25" i="12" s="1"/>
  <c r="T25" i="12" s="1"/>
  <c r="U25" i="12" s="1"/>
  <c r="V25" i="12" s="1"/>
  <c r="W25" i="12" s="1"/>
  <c r="X25" i="12" s="1"/>
  <c r="Y25" i="12" s="1"/>
  <c r="Z25" i="12" s="1"/>
  <c r="AA25" i="12" s="1"/>
  <c r="E144" i="11"/>
  <c r="F144" i="11" s="1"/>
  <c r="G144" i="11" s="1"/>
  <c r="H144" i="11" s="1"/>
  <c r="I144" i="11" s="1"/>
  <c r="J144" i="11" s="1"/>
  <c r="K144" i="11" s="1"/>
  <c r="L144" i="11" s="1"/>
  <c r="M144" i="11" s="1"/>
  <c r="N144" i="11" s="1"/>
  <c r="D99" i="14"/>
  <c r="P95" i="12"/>
  <c r="Q95" i="12" s="1"/>
  <c r="R95" i="12" s="1"/>
  <c r="S95" i="12" s="1"/>
  <c r="T95" i="12" s="1"/>
  <c r="U95" i="12" s="1"/>
  <c r="V95" i="12" s="1"/>
  <c r="W95" i="12" s="1"/>
  <c r="X95" i="12" s="1"/>
  <c r="Y95" i="12" s="1"/>
  <c r="Z95" i="12" s="1"/>
  <c r="AA95" i="12" s="1"/>
  <c r="R45" i="13"/>
  <c r="S45" i="13" s="1"/>
  <c r="F110" i="12"/>
  <c r="G110" i="12" s="1"/>
  <c r="H110" i="12" s="1"/>
  <c r="I110" i="12" s="1"/>
  <c r="J110" i="12" s="1"/>
  <c r="K110" i="12" s="1"/>
  <c r="L110" i="12" s="1"/>
  <c r="M110" i="12" s="1"/>
  <c r="N110" i="12" s="1"/>
  <c r="O110" i="12" s="1"/>
  <c r="P110" i="12" s="1"/>
  <c r="Q110" i="12" s="1"/>
  <c r="R110" i="12" s="1"/>
  <c r="S110" i="12" s="1"/>
  <c r="T110" i="12" s="1"/>
  <c r="U110" i="12" s="1"/>
  <c r="V110" i="12" s="1"/>
  <c r="W110" i="12" s="1"/>
  <c r="X110" i="12" s="1"/>
  <c r="Y110" i="12" s="1"/>
  <c r="Z110" i="12" s="1"/>
  <c r="AA110" i="12" s="1"/>
  <c r="O156" i="13"/>
  <c r="M156" i="13"/>
  <c r="M129" i="13"/>
  <c r="M141" i="13"/>
  <c r="K156" i="13"/>
  <c r="E104" i="12"/>
  <c r="F104" i="12" s="1"/>
  <c r="AF177" i="11"/>
  <c r="AB155" i="11"/>
  <c r="AC134" i="11"/>
  <c r="AC78" i="11"/>
  <c r="AF57" i="11"/>
  <c r="AC50" i="11"/>
  <c r="AC64" i="12"/>
  <c r="AB92" i="11"/>
  <c r="AF92" i="11"/>
  <c r="AF43" i="11"/>
  <c r="AF36" i="11"/>
  <c r="O31" i="11"/>
  <c r="AC35" i="13"/>
  <c r="AC7" i="13"/>
  <c r="AC49" i="14"/>
  <c r="AB49" i="14"/>
  <c r="AB42" i="14"/>
  <c r="Q16" i="14"/>
  <c r="O31" i="14"/>
  <c r="P31" i="14" s="1"/>
  <c r="Q31" i="14" s="1"/>
  <c r="R31" i="14" s="1"/>
  <c r="S31" i="14" s="1"/>
  <c r="T31" i="14" s="1"/>
  <c r="U31" i="14" s="1"/>
  <c r="V31" i="14" s="1"/>
  <c r="W31" i="14" s="1"/>
  <c r="X31" i="14" s="1"/>
  <c r="O59" i="14"/>
  <c r="P59" i="14" s="1"/>
  <c r="F160" i="11"/>
  <c r="G160" i="11" s="1"/>
  <c r="H160" i="11" s="1"/>
  <c r="I160" i="11" s="1"/>
  <c r="E186" i="11"/>
  <c r="E116" i="11"/>
  <c r="AB213" i="11"/>
  <c r="AB211" i="11"/>
  <c r="AC188" i="11"/>
  <c r="P158" i="11"/>
  <c r="Q158" i="11" s="1"/>
  <c r="R158" i="11" s="1"/>
  <c r="S158" i="11" s="1"/>
  <c r="T158" i="11" s="1"/>
  <c r="U158" i="11" s="1"/>
  <c r="V158" i="11" s="1"/>
  <c r="W158" i="11" s="1"/>
  <c r="X158" i="11" s="1"/>
  <c r="Y158" i="11" s="1"/>
  <c r="Z158" i="11" s="1"/>
  <c r="AA158" i="11" s="1"/>
  <c r="AF127" i="11"/>
  <c r="AF50" i="11"/>
  <c r="AB50" i="11"/>
  <c r="AC29" i="11"/>
  <c r="AF192" i="11"/>
  <c r="AC184" i="11"/>
  <c r="AF173" i="11"/>
  <c r="AC162" i="11"/>
  <c r="AF148" i="11"/>
  <c r="P144" i="11"/>
  <c r="Q144" i="11" s="1"/>
  <c r="R144" i="11" s="1"/>
  <c r="S144" i="11" s="1"/>
  <c r="T144" i="11" s="1"/>
  <c r="U144" i="11" s="1"/>
  <c r="V144" i="11" s="1"/>
  <c r="W144" i="11" s="1"/>
  <c r="X144" i="11" s="1"/>
  <c r="Y144" i="11" s="1"/>
  <c r="Z144" i="11" s="1"/>
  <c r="AA144" i="11" s="1"/>
  <c r="AC99" i="11"/>
  <c r="AC92" i="11"/>
  <c r="AF78" i="11"/>
  <c r="AC57" i="11"/>
  <c r="AC43" i="11"/>
  <c r="AC36" i="11"/>
  <c r="AC15" i="11"/>
  <c r="AB8" i="11"/>
  <c r="AB201" i="11" s="1"/>
  <c r="N127" i="13"/>
  <c r="N134" i="13" s="1"/>
  <c r="AC57" i="12"/>
  <c r="P24" i="12"/>
  <c r="AB173" i="11"/>
  <c r="AB166" i="11"/>
  <c r="AF99" i="11"/>
  <c r="E25" i="14"/>
  <c r="F25" i="14" s="1"/>
  <c r="G25" i="14" s="1"/>
  <c r="H25" i="14" s="1"/>
  <c r="I25" i="14" s="1"/>
  <c r="J25" i="14" s="1"/>
  <c r="K25" i="14" s="1"/>
  <c r="L25" i="14" s="1"/>
  <c r="M25" i="14" s="1"/>
  <c r="N25" i="14" s="1"/>
  <c r="O25" i="14" s="1"/>
  <c r="P25" i="14" s="1"/>
  <c r="Q25" i="14" s="1"/>
  <c r="R25" i="14" s="1"/>
  <c r="S25" i="14" s="1"/>
  <c r="T25" i="14" s="1"/>
  <c r="U25" i="14" s="1"/>
  <c r="V25" i="14" s="1"/>
  <c r="W25" i="14" s="1"/>
  <c r="X25" i="14" s="1"/>
  <c r="Y25" i="14" s="1"/>
  <c r="Z25" i="14" s="1"/>
  <c r="AA25" i="14" s="1"/>
  <c r="D95" i="14"/>
  <c r="AB112" i="13"/>
  <c r="E19" i="14"/>
  <c r="F19" i="14" s="1"/>
  <c r="G19" i="14" s="1"/>
  <c r="H19" i="14" s="1"/>
  <c r="I19" i="14" s="1"/>
  <c r="J19" i="14" s="1"/>
  <c r="K19" i="14" s="1"/>
  <c r="L19" i="14" s="1"/>
  <c r="M19" i="14" s="1"/>
  <c r="N19" i="14" s="1"/>
  <c r="O19" i="14" s="1"/>
  <c r="P19" i="14" s="1"/>
  <c r="AC63" i="14"/>
  <c r="AB63" i="14"/>
  <c r="AC42" i="14"/>
  <c r="F186" i="11"/>
  <c r="G186" i="11" s="1"/>
  <c r="H186" i="11" s="1"/>
  <c r="I186" i="11" s="1"/>
  <c r="J186" i="11" s="1"/>
  <c r="K186" i="11" s="1"/>
  <c r="L186" i="11" s="1"/>
  <c r="M186" i="11" s="1"/>
  <c r="N186" i="11" s="1"/>
  <c r="D125" i="12"/>
  <c r="N129" i="13"/>
  <c r="N141" i="13"/>
  <c r="N156" i="13"/>
  <c r="L129" i="13"/>
  <c r="L141" i="13"/>
  <c r="L156" i="13"/>
  <c r="J129" i="13"/>
  <c r="J141" i="13"/>
  <c r="J156" i="13"/>
  <c r="F129" i="13"/>
  <c r="F141" i="13"/>
  <c r="F156" i="13"/>
  <c r="G209" i="11"/>
  <c r="G212" i="11" s="1"/>
  <c r="AB177" i="11"/>
  <c r="AB119" i="13"/>
  <c r="AB22" i="12"/>
  <c r="E89" i="14"/>
  <c r="O45" i="14"/>
  <c r="P45" i="14" s="1"/>
  <c r="Q45" i="14" s="1"/>
  <c r="R45" i="14" s="1"/>
  <c r="S45" i="14" s="1"/>
  <c r="T45" i="14" s="1"/>
  <c r="U45" i="14" s="1"/>
  <c r="V45" i="14" s="1"/>
  <c r="W45" i="14" s="1"/>
  <c r="X45" i="14" s="1"/>
  <c r="Y45" i="14" s="1"/>
  <c r="Z45" i="14" s="1"/>
  <c r="AA45" i="14" s="1"/>
  <c r="AB28" i="14"/>
  <c r="AC77" i="13"/>
  <c r="AC21" i="14"/>
  <c r="AB14" i="13"/>
  <c r="Q141" i="12"/>
  <c r="R141" i="12" s="1"/>
  <c r="S141" i="12" s="1"/>
  <c r="T141" i="12" s="1"/>
  <c r="U141" i="12" s="1"/>
  <c r="V141" i="12" s="1"/>
  <c r="W141" i="12" s="1"/>
  <c r="P39" i="12"/>
  <c r="Q39" i="12" s="1"/>
  <c r="J125" i="12"/>
  <c r="J163" i="12"/>
  <c r="W37" i="14"/>
  <c r="J148" i="12"/>
  <c r="AF166" i="11"/>
  <c r="M139" i="13"/>
  <c r="AB99" i="11"/>
  <c r="F79" i="14"/>
  <c r="AB77" i="14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O11" i="14" s="1"/>
  <c r="P11" i="14" s="1"/>
  <c r="Q11" i="14" s="1"/>
  <c r="R11" i="14" s="1"/>
  <c r="S11" i="14" s="1"/>
  <c r="T11" i="14" s="1"/>
  <c r="U11" i="14" s="1"/>
  <c r="V11" i="14" s="1"/>
  <c r="W11" i="14" s="1"/>
  <c r="X11" i="14" s="1"/>
  <c r="Y11" i="14" s="1"/>
  <c r="Z11" i="14" s="1"/>
  <c r="AA11" i="14" s="1"/>
  <c r="E18" i="14"/>
  <c r="F18" i="14" s="1"/>
  <c r="G18" i="14" s="1"/>
  <c r="H18" i="14" s="1"/>
  <c r="I18" i="14" s="1"/>
  <c r="J18" i="14" s="1"/>
  <c r="K18" i="14" s="1"/>
  <c r="L18" i="14" s="1"/>
  <c r="M18" i="14" s="1"/>
  <c r="N18" i="14" s="1"/>
  <c r="O18" i="14" s="1"/>
  <c r="P18" i="14" s="1"/>
  <c r="Q18" i="14" s="1"/>
  <c r="R18" i="14" s="1"/>
  <c r="S18" i="14" s="1"/>
  <c r="T18" i="14" s="1"/>
  <c r="U18" i="14" s="1"/>
  <c r="V18" i="14" s="1"/>
  <c r="W18" i="14" s="1"/>
  <c r="X18" i="14" s="1"/>
  <c r="Y18" i="14" s="1"/>
  <c r="Z18" i="14" s="1"/>
  <c r="AA18" i="14" s="1"/>
  <c r="D24" i="14"/>
  <c r="D17" i="14"/>
  <c r="AC112" i="13"/>
  <c r="T45" i="13"/>
  <c r="U45" i="13" s="1"/>
  <c r="V45" i="13" s="1"/>
  <c r="W45" i="13" s="1"/>
  <c r="X45" i="13" s="1"/>
  <c r="Y45" i="13" s="1"/>
  <c r="Z45" i="13" s="1"/>
  <c r="AA45" i="13" s="1"/>
  <c r="Z100" i="14"/>
  <c r="O59" i="11"/>
  <c r="AB192" i="11"/>
  <c r="O101" i="11"/>
  <c r="J127" i="13"/>
  <c r="J134" i="13" s="1"/>
  <c r="K127" i="13"/>
  <c r="K134" i="13" s="1"/>
  <c r="D194" i="11"/>
  <c r="E194" i="11" s="1"/>
  <c r="F194" i="11" s="1"/>
  <c r="D179" i="11"/>
  <c r="D182" i="11" s="1"/>
  <c r="AC155" i="11"/>
  <c r="AC127" i="11"/>
  <c r="AB113" i="11"/>
  <c r="AB106" i="11"/>
  <c r="E103" i="11"/>
  <c r="F103" i="11" s="1"/>
  <c r="G103" i="11" s="1"/>
  <c r="H103" i="11" s="1"/>
  <c r="I103" i="11" s="1"/>
  <c r="J103" i="11" s="1"/>
  <c r="K103" i="11" s="1"/>
  <c r="L103" i="11" s="1"/>
  <c r="M103" i="11" s="1"/>
  <c r="N103" i="11" s="1"/>
  <c r="O103" i="11" s="1"/>
  <c r="P103" i="11" s="1"/>
  <c r="Q103" i="11" s="1"/>
  <c r="R103" i="11" s="1"/>
  <c r="S103" i="11" s="1"/>
  <c r="T103" i="11" s="1"/>
  <c r="U103" i="11" s="1"/>
  <c r="V103" i="11" s="1"/>
  <c r="W103" i="11" s="1"/>
  <c r="X103" i="11" s="1"/>
  <c r="Y103" i="11" s="1"/>
  <c r="Z103" i="11" s="1"/>
  <c r="AA103" i="11" s="1"/>
  <c r="AB71" i="11"/>
  <c r="AF64" i="11"/>
  <c r="E61" i="11"/>
  <c r="F61" i="11"/>
  <c r="G61" i="11" s="1"/>
  <c r="H61" i="11" s="1"/>
  <c r="I61" i="11" s="1"/>
  <c r="J61" i="11" s="1"/>
  <c r="K61" i="11" s="1"/>
  <c r="L61" i="11" s="1"/>
  <c r="M61" i="11" s="1"/>
  <c r="N61" i="11" s="1"/>
  <c r="O61" i="11" s="1"/>
  <c r="P61" i="11" s="1"/>
  <c r="Q61" i="11" s="1"/>
  <c r="R61" i="11" s="1"/>
  <c r="S61" i="11" s="1"/>
  <c r="T61" i="11" s="1"/>
  <c r="U61" i="11" s="1"/>
  <c r="V61" i="11" s="1"/>
  <c r="W61" i="11" s="1"/>
  <c r="X61" i="11" s="1"/>
  <c r="Y61" i="11" s="1"/>
  <c r="Z61" i="11" s="1"/>
  <c r="AA61" i="11" s="1"/>
  <c r="Z163" i="12"/>
  <c r="P38" i="12"/>
  <c r="AB36" i="11"/>
  <c r="AC22" i="11"/>
  <c r="AB113" i="12"/>
  <c r="D121" i="13"/>
  <c r="D123" i="13"/>
  <c r="E123" i="13" s="1"/>
  <c r="F147" i="12"/>
  <c r="Z146" i="12"/>
  <c r="Z154" i="12" s="1"/>
  <c r="Z157" i="12" s="1"/>
  <c r="V146" i="12"/>
  <c r="V154" i="12" s="1"/>
  <c r="V157" i="12" s="1"/>
  <c r="N146" i="12"/>
  <c r="N154" i="12" s="1"/>
  <c r="N157" i="12" s="1"/>
  <c r="F146" i="12"/>
  <c r="F154" i="12" s="1"/>
  <c r="F157" i="12" s="1"/>
  <c r="AB138" i="12"/>
  <c r="Z125" i="12"/>
  <c r="I123" i="12"/>
  <c r="I164" i="12" s="1"/>
  <c r="F122" i="12"/>
  <c r="F125" i="12" s="1"/>
  <c r="D102" i="12"/>
  <c r="D73" i="12"/>
  <c r="D76" i="12" s="1"/>
  <c r="D67" i="12"/>
  <c r="E52" i="12"/>
  <c r="D31" i="12"/>
  <c r="D34" i="12" s="1"/>
  <c r="D11" i="12"/>
  <c r="P10" i="12"/>
  <c r="P13" i="12" s="1"/>
  <c r="E140" i="13"/>
  <c r="G148" i="13"/>
  <c r="Z9" i="13"/>
  <c r="X9" i="13"/>
  <c r="V9" i="13"/>
  <c r="S86" i="14"/>
  <c r="S93" i="14" s="1"/>
  <c r="S91" i="14"/>
  <c r="S98" i="14" s="1"/>
  <c r="Q86" i="14"/>
  <c r="Q91" i="14"/>
  <c r="Q98" i="14" s="1"/>
  <c r="Q100" i="14" s="1"/>
  <c r="I86" i="14"/>
  <c r="I91" i="14"/>
  <c r="I98" i="14" s="1"/>
  <c r="I100" i="14" s="1"/>
  <c r="G86" i="14"/>
  <c r="G91" i="14"/>
  <c r="G98" i="14" s="1"/>
  <c r="P72" i="14"/>
  <c r="AC70" i="14"/>
  <c r="D87" i="14"/>
  <c r="K86" i="14"/>
  <c r="R86" i="14"/>
  <c r="R91" i="14"/>
  <c r="R98" i="14" s="1"/>
  <c r="R100" i="14" s="1"/>
  <c r="M86" i="14"/>
  <c r="M91" i="14"/>
  <c r="M98" i="14" s="1"/>
  <c r="M100" i="14" s="1"/>
  <c r="D79" i="14"/>
  <c r="D82" i="14" s="1"/>
  <c r="D80" i="14"/>
  <c r="D72" i="14"/>
  <c r="D75" i="14" s="1"/>
  <c r="D73" i="14"/>
  <c r="D116" i="13"/>
  <c r="E116" i="13" s="1"/>
  <c r="F116" i="13" s="1"/>
  <c r="G116" i="13" s="1"/>
  <c r="H116" i="13" s="1"/>
  <c r="I116" i="13" s="1"/>
  <c r="J116" i="13" s="1"/>
  <c r="K116" i="13" s="1"/>
  <c r="L116" i="13" s="1"/>
  <c r="M116" i="13" s="1"/>
  <c r="N116" i="13" s="1"/>
  <c r="O116" i="13" s="1"/>
  <c r="P116" i="13" s="1"/>
  <c r="Q116" i="13" s="1"/>
  <c r="R116" i="13" s="1"/>
  <c r="S116" i="13" s="1"/>
  <c r="T116" i="13" s="1"/>
  <c r="U116" i="13" s="1"/>
  <c r="V116" i="13" s="1"/>
  <c r="W116" i="13" s="1"/>
  <c r="X116" i="13" s="1"/>
  <c r="Y116" i="13" s="1"/>
  <c r="Z116" i="13" s="1"/>
  <c r="AA116" i="13" s="1"/>
  <c r="D95" i="13"/>
  <c r="E95" i="13" s="1"/>
  <c r="F95" i="13" s="1"/>
  <c r="G95" i="13" s="1"/>
  <c r="H95" i="13" s="1"/>
  <c r="I95" i="13" s="1"/>
  <c r="J95" i="13" s="1"/>
  <c r="K95" i="13" s="1"/>
  <c r="L95" i="13" s="1"/>
  <c r="M95" i="13" s="1"/>
  <c r="N95" i="13" s="1"/>
  <c r="O95" i="13" s="1"/>
  <c r="P95" i="13" s="1"/>
  <c r="Q95" i="13" s="1"/>
  <c r="R95" i="13" s="1"/>
  <c r="S95" i="13" s="1"/>
  <c r="T95" i="13" s="1"/>
  <c r="U95" i="13" s="1"/>
  <c r="V95" i="13" s="1"/>
  <c r="W95" i="13" s="1"/>
  <c r="X95" i="13" s="1"/>
  <c r="Y95" i="13" s="1"/>
  <c r="Z95" i="13" s="1"/>
  <c r="AA95" i="13" s="1"/>
  <c r="E81" i="13"/>
  <c r="F81" i="13" s="1"/>
  <c r="G81" i="13" s="1"/>
  <c r="H81" i="13" s="1"/>
  <c r="I81" i="13" s="1"/>
  <c r="J81" i="13" s="1"/>
  <c r="K81" i="13" s="1"/>
  <c r="L81" i="13" s="1"/>
  <c r="M81" i="13" s="1"/>
  <c r="N81" i="13" s="1"/>
  <c r="O81" i="13" s="1"/>
  <c r="P81" i="13" s="1"/>
  <c r="Q81" i="13" s="1"/>
  <c r="R81" i="13" s="1"/>
  <c r="S81" i="13" s="1"/>
  <c r="T81" i="13" s="1"/>
  <c r="U81" i="13" s="1"/>
  <c r="V81" i="13" s="1"/>
  <c r="W81" i="13" s="1"/>
  <c r="X81" i="13" s="1"/>
  <c r="Y81" i="13" s="1"/>
  <c r="Z81" i="13" s="1"/>
  <c r="AA81" i="13" s="1"/>
  <c r="P10" i="13"/>
  <c r="F67" i="14"/>
  <c r="G67" i="14" s="1"/>
  <c r="H67" i="14" s="1"/>
  <c r="I67" i="14" s="1"/>
  <c r="J67" i="14" s="1"/>
  <c r="K67" i="14" s="1"/>
  <c r="L67" i="14" s="1"/>
  <c r="M67" i="14" s="1"/>
  <c r="N67" i="14" s="1"/>
  <c r="O67" i="14" s="1"/>
  <c r="P67" i="14" s="1"/>
  <c r="Q67" i="14" s="1"/>
  <c r="R67" i="14" s="1"/>
  <c r="S67" i="14" s="1"/>
  <c r="T67" i="14" s="1"/>
  <c r="U67" i="14" s="1"/>
  <c r="V67" i="14" s="1"/>
  <c r="W67" i="14" s="1"/>
  <c r="X67" i="14" s="1"/>
  <c r="Y67" i="14" s="1"/>
  <c r="Z67" i="14" s="1"/>
  <c r="AA67" i="14" s="1"/>
  <c r="D158" i="12"/>
  <c r="V156" i="13"/>
  <c r="E55" i="12"/>
  <c r="F55" i="12" s="1"/>
  <c r="S73" i="14"/>
  <c r="T73" i="14" s="1"/>
  <c r="U73" i="14" s="1"/>
  <c r="V73" i="14" s="1"/>
  <c r="W73" i="14" s="1"/>
  <c r="X73" i="14" s="1"/>
  <c r="Y73" i="14" s="1"/>
  <c r="Z73" i="14" s="1"/>
  <c r="AA73" i="14" s="1"/>
  <c r="S99" i="14"/>
  <c r="AC28" i="13"/>
  <c r="G96" i="12"/>
  <c r="H96" i="12" s="1"/>
  <c r="I96" i="12" s="1"/>
  <c r="J96" i="12" s="1"/>
  <c r="K96" i="12" s="1"/>
  <c r="L96" i="12" s="1"/>
  <c r="M96" i="12" s="1"/>
  <c r="N96" i="12" s="1"/>
  <c r="O96" i="12" s="1"/>
  <c r="P96" i="12" s="1"/>
  <c r="Q96" i="12" s="1"/>
  <c r="R96" i="12" s="1"/>
  <c r="S96" i="12" s="1"/>
  <c r="T96" i="12" s="1"/>
  <c r="U96" i="12" s="1"/>
  <c r="V96" i="12" s="1"/>
  <c r="W96" i="12" s="1"/>
  <c r="X96" i="12" s="1"/>
  <c r="Y96" i="12" s="1"/>
  <c r="Z96" i="12" s="1"/>
  <c r="AA96" i="12" s="1"/>
  <c r="T150" i="11"/>
  <c r="AB127" i="11"/>
  <c r="R87" i="11"/>
  <c r="AB92" i="12"/>
  <c r="AC85" i="12"/>
  <c r="AB85" i="12"/>
  <c r="AC71" i="12"/>
  <c r="AB64" i="12"/>
  <c r="AB50" i="12"/>
  <c r="AB43" i="12"/>
  <c r="E129" i="13"/>
  <c r="E141" i="13"/>
  <c r="E148" i="13"/>
  <c r="P39" i="11"/>
  <c r="Q39" i="11" s="1"/>
  <c r="R39" i="11" s="1"/>
  <c r="S39" i="11" s="1"/>
  <c r="T39" i="11" s="1"/>
  <c r="U39" i="11" s="1"/>
  <c r="V39" i="11" s="1"/>
  <c r="W39" i="11" s="1"/>
  <c r="X39" i="11" s="1"/>
  <c r="Y39" i="11" s="1"/>
  <c r="Z39" i="11" s="1"/>
  <c r="AA39" i="11" s="1"/>
  <c r="E142" i="12"/>
  <c r="F142" i="12" s="1"/>
  <c r="G142" i="12" s="1"/>
  <c r="H142" i="12" s="1"/>
  <c r="I142" i="12" s="1"/>
  <c r="J142" i="12" s="1"/>
  <c r="K142" i="12" s="1"/>
  <c r="L142" i="12" s="1"/>
  <c r="M142" i="12" s="1"/>
  <c r="N142" i="12" s="1"/>
  <c r="O142" i="12" s="1"/>
  <c r="P142" i="12" s="1"/>
  <c r="Q142" i="12" s="1"/>
  <c r="R142" i="12" s="1"/>
  <c r="S142" i="12" s="1"/>
  <c r="T142" i="12" s="1"/>
  <c r="U142" i="12" s="1"/>
  <c r="V142" i="12" s="1"/>
  <c r="AC113" i="12"/>
  <c r="D80" i="12"/>
  <c r="D83" i="12" s="1"/>
  <c r="D24" i="12"/>
  <c r="D27" i="12" s="1"/>
  <c r="E27" i="12" s="1"/>
  <c r="F27" i="12" s="1"/>
  <c r="G27" i="12" s="1"/>
  <c r="H27" i="12" s="1"/>
  <c r="I27" i="12" s="1"/>
  <c r="J27" i="12" s="1"/>
  <c r="K27" i="12" s="1"/>
  <c r="L27" i="12" s="1"/>
  <c r="M27" i="12" s="1"/>
  <c r="N27" i="12" s="1"/>
  <c r="O27" i="12" s="1"/>
  <c r="P27" i="12" s="1"/>
  <c r="Q27" i="12" s="1"/>
  <c r="R27" i="12" s="1"/>
  <c r="S27" i="12" s="1"/>
  <c r="T27" i="12" s="1"/>
  <c r="U27" i="12" s="1"/>
  <c r="V27" i="12" s="1"/>
  <c r="W27" i="12" s="1"/>
  <c r="X27" i="12" s="1"/>
  <c r="Y27" i="12" s="1"/>
  <c r="Z27" i="12" s="1"/>
  <c r="AA27" i="12" s="1"/>
  <c r="Q80" i="12"/>
  <c r="D74" i="12"/>
  <c r="D46" i="12"/>
  <c r="D32" i="12"/>
  <c r="AC29" i="12"/>
  <c r="R10" i="12"/>
  <c r="D7" i="14"/>
  <c r="D91" i="14" s="1"/>
  <c r="D98" i="14" s="1"/>
  <c r="D100" i="14" s="1"/>
  <c r="O17" i="14"/>
  <c r="P17" i="14" s="1"/>
  <c r="Q17" i="14" s="1"/>
  <c r="R17" i="14" s="1"/>
  <c r="S17" i="14" s="1"/>
  <c r="T17" i="14" s="1"/>
  <c r="U17" i="14" s="1"/>
  <c r="V17" i="14" s="1"/>
  <c r="W17" i="14" s="1"/>
  <c r="Z88" i="14"/>
  <c r="AA88" i="14" s="1"/>
  <c r="E83" i="12"/>
  <c r="F83" i="12" s="1"/>
  <c r="AC98" i="13"/>
  <c r="Z13" i="12"/>
  <c r="Z148" i="12"/>
  <c r="E156" i="13"/>
  <c r="E89" i="13"/>
  <c r="F89" i="13" s="1"/>
  <c r="G89" i="13" s="1"/>
  <c r="H89" i="13" s="1"/>
  <c r="I89" i="13" s="1"/>
  <c r="J89" i="13" s="1"/>
  <c r="K89" i="13" s="1"/>
  <c r="L89" i="13" s="1"/>
  <c r="M89" i="13" s="1"/>
  <c r="N89" i="13" s="1"/>
  <c r="O89" i="13" s="1"/>
  <c r="P89" i="13" s="1"/>
  <c r="Q89" i="13" s="1"/>
  <c r="R89" i="13" s="1"/>
  <c r="S89" i="13" s="1"/>
  <c r="T89" i="13" s="1"/>
  <c r="U89" i="13" s="1"/>
  <c r="V89" i="13" s="1"/>
  <c r="W89" i="13" s="1"/>
  <c r="X89" i="13" s="1"/>
  <c r="Y89" i="13" s="1"/>
  <c r="Z89" i="13" s="1"/>
  <c r="E202" i="11"/>
  <c r="D196" i="11"/>
  <c r="AF15" i="11"/>
  <c r="I148" i="13"/>
  <c r="AF8" i="11"/>
  <c r="AB63" i="13"/>
  <c r="E61" i="14"/>
  <c r="F61" i="14" s="1"/>
  <c r="G61" i="14" s="1"/>
  <c r="H61" i="14" s="1"/>
  <c r="I61" i="14" s="1"/>
  <c r="J61" i="14" s="1"/>
  <c r="K61" i="14" s="1"/>
  <c r="L61" i="14" s="1"/>
  <c r="E81" i="14"/>
  <c r="AC14" i="14"/>
  <c r="U84" i="14"/>
  <c r="U86" i="14" s="1"/>
  <c r="AC56" i="14"/>
  <c r="AB98" i="13"/>
  <c r="U139" i="13"/>
  <c r="AC91" i="13"/>
  <c r="AC84" i="13"/>
  <c r="AC70" i="13"/>
  <c r="Q59" i="14"/>
  <c r="R59" i="14" s="1"/>
  <c r="S59" i="14" s="1"/>
  <c r="T59" i="14" s="1"/>
  <c r="U59" i="14" s="1"/>
  <c r="V59" i="14" s="1"/>
  <c r="W59" i="14" s="1"/>
  <c r="X59" i="14" s="1"/>
  <c r="Y59" i="14" s="1"/>
  <c r="Z59" i="14" s="1"/>
  <c r="AA59" i="14" s="1"/>
  <c r="G104" i="12"/>
  <c r="H104" i="12" s="1"/>
  <c r="I104" i="12" s="1"/>
  <c r="J104" i="12" s="1"/>
  <c r="K104" i="12" s="1"/>
  <c r="L104" i="12" s="1"/>
  <c r="M104" i="12" s="1"/>
  <c r="N104" i="12" s="1"/>
  <c r="O104" i="12" s="1"/>
  <c r="U38" i="13"/>
  <c r="V38" i="13" s="1"/>
  <c r="W38" i="13" s="1"/>
  <c r="X38" i="13" s="1"/>
  <c r="E34" i="11"/>
  <c r="F34" i="11" s="1"/>
  <c r="G34" i="11" s="1"/>
  <c r="H34" i="11" s="1"/>
  <c r="I34" i="11" s="1"/>
  <c r="J34" i="11" s="1"/>
  <c r="K34" i="11" s="1"/>
  <c r="L34" i="11" s="1"/>
  <c r="M34" i="11" s="1"/>
  <c r="N34" i="11" s="1"/>
  <c r="O34" i="11" s="1"/>
  <c r="P34" i="11" s="1"/>
  <c r="Q34" i="11" s="1"/>
  <c r="R34" i="11" s="1"/>
  <c r="S34" i="11" s="1"/>
  <c r="T34" i="11" s="1"/>
  <c r="U34" i="11" s="1"/>
  <c r="E20" i="11"/>
  <c r="AB127" i="12"/>
  <c r="E82" i="13"/>
  <c r="F82" i="13" s="1"/>
  <c r="G82" i="13" s="1"/>
  <c r="H82" i="13" s="1"/>
  <c r="I82" i="13" s="1"/>
  <c r="J82" i="13" s="1"/>
  <c r="K82" i="13" s="1"/>
  <c r="L82" i="13" s="1"/>
  <c r="M82" i="13" s="1"/>
  <c r="N82" i="13" s="1"/>
  <c r="O82" i="13" s="1"/>
  <c r="P82" i="13" s="1"/>
  <c r="Q82" i="13" s="1"/>
  <c r="R82" i="13" s="1"/>
  <c r="S82" i="13" s="1"/>
  <c r="T82" i="13" s="1"/>
  <c r="U82" i="13" s="1"/>
  <c r="V82" i="13" s="1"/>
  <c r="W82" i="13" s="1"/>
  <c r="X82" i="13" s="1"/>
  <c r="Y82" i="13" s="1"/>
  <c r="Z82" i="13" s="1"/>
  <c r="E47" i="13"/>
  <c r="F47" i="13" s="1"/>
  <c r="G47" i="13" s="1"/>
  <c r="H47" i="13" s="1"/>
  <c r="I47" i="13" s="1"/>
  <c r="J47" i="13" s="1"/>
  <c r="K47" i="13" s="1"/>
  <c r="L47" i="13" s="1"/>
  <c r="M47" i="13" s="1"/>
  <c r="N47" i="13" s="1"/>
  <c r="O47" i="13" s="1"/>
  <c r="P47" i="13" s="1"/>
  <c r="E46" i="13"/>
  <c r="F46" i="13" s="1"/>
  <c r="G46" i="13" s="1"/>
  <c r="H46" i="13" s="1"/>
  <c r="I46" i="13" s="1"/>
  <c r="J46" i="13" s="1"/>
  <c r="K46" i="13" s="1"/>
  <c r="L46" i="13" s="1"/>
  <c r="M46" i="13" s="1"/>
  <c r="N46" i="13" s="1"/>
  <c r="O46" i="13" s="1"/>
  <c r="P46" i="13" s="1"/>
  <c r="Q46" i="13" s="1"/>
  <c r="R46" i="13" s="1"/>
  <c r="S46" i="13" s="1"/>
  <c r="T46" i="13" s="1"/>
  <c r="U46" i="13" s="1"/>
  <c r="V46" i="13" s="1"/>
  <c r="W46" i="13" s="1"/>
  <c r="X46" i="13" s="1"/>
  <c r="Y46" i="13" s="1"/>
  <c r="Z46" i="13" s="1"/>
  <c r="AA46" i="13" s="1"/>
  <c r="AC84" i="14"/>
  <c r="AB84" i="14"/>
  <c r="W24" i="13"/>
  <c r="X24" i="13" s="1"/>
  <c r="Y24" i="13" s="1"/>
  <c r="Z24" i="13" s="1"/>
  <c r="AA24" i="13" s="1"/>
  <c r="U156" i="13"/>
  <c r="Q24" i="12"/>
  <c r="F81" i="14"/>
  <c r="G81" i="14" s="1"/>
  <c r="H81" i="14" s="1"/>
  <c r="I81" i="14" s="1"/>
  <c r="J81" i="14" s="1"/>
  <c r="K81" i="14" s="1"/>
  <c r="L81" i="14" s="1"/>
  <c r="M81" i="14" s="1"/>
  <c r="N81" i="14" s="1"/>
  <c r="O81" i="14" s="1"/>
  <c r="P81" i="14" s="1"/>
  <c r="Q81" i="14" s="1"/>
  <c r="R81" i="14" s="1"/>
  <c r="S81" i="14" s="1"/>
  <c r="T81" i="14" s="1"/>
  <c r="F148" i="13"/>
  <c r="E145" i="11"/>
  <c r="F145" i="11" s="1"/>
  <c r="G145" i="11" s="1"/>
  <c r="H145" i="11" s="1"/>
  <c r="I145" i="11" s="1"/>
  <c r="J145" i="11" s="1"/>
  <c r="K145" i="11" s="1"/>
  <c r="L145" i="11" s="1"/>
  <c r="M145" i="11" s="1"/>
  <c r="N145" i="11" s="1"/>
  <c r="O145" i="11" s="1"/>
  <c r="P145" i="11" s="1"/>
  <c r="Q145" i="11" s="1"/>
  <c r="R145" i="11" s="1"/>
  <c r="S145" i="11" s="1"/>
  <c r="T145" i="11" s="1"/>
  <c r="U145" i="11" s="1"/>
  <c r="V145" i="11" s="1"/>
  <c r="W145" i="11" s="1"/>
  <c r="X145" i="11" s="1"/>
  <c r="Y145" i="11" s="1"/>
  <c r="Z145" i="11" s="1"/>
  <c r="AA145" i="11" s="1"/>
  <c r="E117" i="13"/>
  <c r="F117" i="13" s="1"/>
  <c r="G117" i="13" s="1"/>
  <c r="H117" i="13" s="1"/>
  <c r="I117" i="13" s="1"/>
  <c r="J117" i="13" s="1"/>
  <c r="K117" i="13" s="1"/>
  <c r="L117" i="13" s="1"/>
  <c r="M117" i="13" s="1"/>
  <c r="N117" i="13" s="1"/>
  <c r="AC148" i="11"/>
  <c r="AF134" i="11"/>
  <c r="AF22" i="11"/>
  <c r="AC8" i="11"/>
  <c r="AC201" i="11" s="1"/>
  <c r="Q140" i="12"/>
  <c r="D136" i="12"/>
  <c r="S129" i="12"/>
  <c r="AC92" i="12"/>
  <c r="W80" i="12"/>
  <c r="D53" i="12"/>
  <c r="AC50" i="12"/>
  <c r="AC43" i="12"/>
  <c r="D102" i="13"/>
  <c r="E102" i="13" s="1"/>
  <c r="F102" i="13" s="1"/>
  <c r="G102" i="13" s="1"/>
  <c r="H102" i="13" s="1"/>
  <c r="I102" i="13" s="1"/>
  <c r="E19" i="13"/>
  <c r="F19" i="13" s="1"/>
  <c r="G19" i="13" s="1"/>
  <c r="H19" i="13" s="1"/>
  <c r="I19" i="13" s="1"/>
  <c r="J19" i="13" s="1"/>
  <c r="K19" i="13" s="1"/>
  <c r="L19" i="13" s="1"/>
  <c r="M19" i="13" s="1"/>
  <c r="N19" i="13" s="1"/>
  <c r="O19" i="13" s="1"/>
  <c r="P19" i="13" s="1"/>
  <c r="Q19" i="13" s="1"/>
  <c r="R19" i="13" s="1"/>
  <c r="S19" i="13" s="1"/>
  <c r="T19" i="13" s="1"/>
  <c r="U19" i="13" s="1"/>
  <c r="V19" i="13" s="1"/>
  <c r="W19" i="13" s="1"/>
  <c r="X19" i="13" s="1"/>
  <c r="Y19" i="13" s="1"/>
  <c r="Z19" i="13" s="1"/>
  <c r="AA19" i="13" s="1"/>
  <c r="J38" i="11"/>
  <c r="P7" i="14"/>
  <c r="P9" i="14" s="1"/>
  <c r="AB21" i="14"/>
  <c r="E39" i="14"/>
  <c r="F39" i="14" s="1"/>
  <c r="G39" i="14" s="1"/>
  <c r="H39" i="14" s="1"/>
  <c r="I39" i="14" s="1"/>
  <c r="J39" i="14" s="1"/>
  <c r="K39" i="14" s="1"/>
  <c r="L39" i="14" s="1"/>
  <c r="M39" i="14" s="1"/>
  <c r="N39" i="14" s="1"/>
  <c r="O39" i="14" s="1"/>
  <c r="P39" i="14" s="1"/>
  <c r="Q39" i="14" s="1"/>
  <c r="R39" i="14" s="1"/>
  <c r="S39" i="14" s="1"/>
  <c r="T39" i="14" s="1"/>
  <c r="U39" i="14" s="1"/>
  <c r="V39" i="14" s="1"/>
  <c r="W39" i="14" s="1"/>
  <c r="X39" i="14" s="1"/>
  <c r="Y39" i="14" s="1"/>
  <c r="Z39" i="14" s="1"/>
  <c r="AA39" i="14" s="1"/>
  <c r="E53" i="14"/>
  <c r="F53" i="14" s="1"/>
  <c r="G53" i="14" s="1"/>
  <c r="H53" i="14" s="1"/>
  <c r="I53" i="14" s="1"/>
  <c r="J53" i="14" s="1"/>
  <c r="K53" i="14" s="1"/>
  <c r="L53" i="14" s="1"/>
  <c r="M53" i="14" s="1"/>
  <c r="N53" i="14" s="1"/>
  <c r="O53" i="14" s="1"/>
  <c r="P53" i="14" s="1"/>
  <c r="Q53" i="14" s="1"/>
  <c r="R53" i="14" s="1"/>
  <c r="S53" i="14" s="1"/>
  <c r="T53" i="14" s="1"/>
  <c r="U53" i="14" s="1"/>
  <c r="V53" i="14" s="1"/>
  <c r="W53" i="14" s="1"/>
  <c r="X53" i="14" s="1"/>
  <c r="Y53" i="14" s="1"/>
  <c r="Z53" i="14" s="1"/>
  <c r="AA53" i="14" s="1"/>
  <c r="E74" i="14"/>
  <c r="F74" i="14" s="1"/>
  <c r="E68" i="12"/>
  <c r="F68" i="12" s="1"/>
  <c r="O87" i="14"/>
  <c r="O94" i="14" s="1"/>
  <c r="C22" i="16" s="1"/>
  <c r="E22" i="16" s="1"/>
  <c r="E10" i="14"/>
  <c r="G10" i="14"/>
  <c r="I10" i="14"/>
  <c r="K10" i="14"/>
  <c r="M10" i="14"/>
  <c r="E17" i="14"/>
  <c r="E32" i="14"/>
  <c r="F32" i="14" s="1"/>
  <c r="G32" i="14" s="1"/>
  <c r="H32" i="14" s="1"/>
  <c r="I32" i="14" s="1"/>
  <c r="J32" i="14" s="1"/>
  <c r="K32" i="14" s="1"/>
  <c r="L32" i="14" s="1"/>
  <c r="M32" i="14" s="1"/>
  <c r="N32" i="14" s="1"/>
  <c r="O32" i="14" s="1"/>
  <c r="P32" i="14" s="1"/>
  <c r="Q32" i="14" s="1"/>
  <c r="R32" i="14" s="1"/>
  <c r="S32" i="14" s="1"/>
  <c r="T32" i="14" s="1"/>
  <c r="U32" i="14" s="1"/>
  <c r="V32" i="14" s="1"/>
  <c r="W32" i="14" s="1"/>
  <c r="X32" i="14" s="1"/>
  <c r="Y32" i="14" s="1"/>
  <c r="Z32" i="14" s="1"/>
  <c r="AA32" i="14" s="1"/>
  <c r="E46" i="14"/>
  <c r="F46" i="14" s="1"/>
  <c r="G46" i="14" s="1"/>
  <c r="H46" i="14" s="1"/>
  <c r="I46" i="14" s="1"/>
  <c r="J46" i="14" s="1"/>
  <c r="K46" i="14" s="1"/>
  <c r="L46" i="14" s="1"/>
  <c r="M46" i="14" s="1"/>
  <c r="N46" i="14" s="1"/>
  <c r="O46" i="14" s="1"/>
  <c r="P46" i="14" s="1"/>
  <c r="Q46" i="14" s="1"/>
  <c r="R46" i="14" s="1"/>
  <c r="S46" i="14" s="1"/>
  <c r="T46" i="14" s="1"/>
  <c r="U46" i="14" s="1"/>
  <c r="V46" i="14" s="1"/>
  <c r="W46" i="14" s="1"/>
  <c r="X46" i="14" s="1"/>
  <c r="Y46" i="14" s="1"/>
  <c r="Z46" i="14" s="1"/>
  <c r="AA46" i="14" s="1"/>
  <c r="E60" i="14"/>
  <c r="F60" i="14" s="1"/>
  <c r="E54" i="12"/>
  <c r="F54" i="12" s="1"/>
  <c r="G54" i="12" s="1"/>
  <c r="H54" i="12" s="1"/>
  <c r="I54" i="12" s="1"/>
  <c r="J54" i="12" s="1"/>
  <c r="K54" i="12" s="1"/>
  <c r="L54" i="12" s="1"/>
  <c r="M54" i="12" s="1"/>
  <c r="N54" i="12" s="1"/>
  <c r="O54" i="12" s="1"/>
  <c r="P54" i="12" s="1"/>
  <c r="Q54" i="12" s="1"/>
  <c r="R54" i="12" s="1"/>
  <c r="S54" i="12" s="1"/>
  <c r="T54" i="12" s="1"/>
  <c r="U54" i="12" s="1"/>
  <c r="V54" i="12" s="1"/>
  <c r="W54" i="12" s="1"/>
  <c r="X54" i="12" s="1"/>
  <c r="Y54" i="12" s="1"/>
  <c r="Z54" i="12" s="1"/>
  <c r="AA54" i="12" s="1"/>
  <c r="E117" i="12"/>
  <c r="F117" i="12" s="1"/>
  <c r="G117" i="12" s="1"/>
  <c r="H117" i="12" s="1"/>
  <c r="I117" i="12" s="1"/>
  <c r="K158" i="12"/>
  <c r="P91" i="14"/>
  <c r="P98" i="14" s="1"/>
  <c r="P100" i="14" s="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E139" i="11"/>
  <c r="H154" i="13"/>
  <c r="D38" i="11"/>
  <c r="D41" i="11" s="1"/>
  <c r="E41" i="11" s="1"/>
  <c r="F41" i="11" s="1"/>
  <c r="G38" i="11"/>
  <c r="E40" i="12"/>
  <c r="F40" i="12" s="1"/>
  <c r="G40" i="12" s="1"/>
  <c r="H40" i="12" s="1"/>
  <c r="I40" i="12" s="1"/>
  <c r="J40" i="12" s="1"/>
  <c r="K40" i="12" s="1"/>
  <c r="L40" i="12" s="1"/>
  <c r="M40" i="12" s="1"/>
  <c r="N40" i="12" s="1"/>
  <c r="O40" i="12" s="1"/>
  <c r="P40" i="12" s="1"/>
  <c r="Q40" i="12" s="1"/>
  <c r="R40" i="12" s="1"/>
  <c r="S40" i="12" s="1"/>
  <c r="T40" i="12" s="1"/>
  <c r="U40" i="12" s="1"/>
  <c r="V40" i="12" s="1"/>
  <c r="W40" i="12" s="1"/>
  <c r="X40" i="12" s="1"/>
  <c r="Y40" i="12" s="1"/>
  <c r="Z40" i="12" s="1"/>
  <c r="AA40" i="12" s="1"/>
  <c r="E96" i="13"/>
  <c r="F96" i="13" s="1"/>
  <c r="G96" i="13" s="1"/>
  <c r="H96" i="13" s="1"/>
  <c r="I96" i="13" s="1"/>
  <c r="J96" i="13" s="1"/>
  <c r="K96" i="13" s="1"/>
  <c r="L96" i="13" s="1"/>
  <c r="M96" i="13" s="1"/>
  <c r="N96" i="13" s="1"/>
  <c r="O96" i="13" s="1"/>
  <c r="P96" i="13" s="1"/>
  <c r="Q96" i="13" s="1"/>
  <c r="R96" i="13" s="1"/>
  <c r="S96" i="13" s="1"/>
  <c r="T96" i="13" s="1"/>
  <c r="U96" i="13" s="1"/>
  <c r="V96" i="13" s="1"/>
  <c r="W96" i="13" s="1"/>
  <c r="X96" i="13" s="1"/>
  <c r="Y96" i="13" s="1"/>
  <c r="Z96" i="13" s="1"/>
  <c r="U7" i="14"/>
  <c r="U91" i="14" s="1"/>
  <c r="U98" i="14" s="1"/>
  <c r="U100" i="14" s="1"/>
  <c r="X129" i="12"/>
  <c r="T80" i="12"/>
  <c r="E31" i="12"/>
  <c r="AC14" i="13"/>
  <c r="D9" i="14"/>
  <c r="Q10" i="13"/>
  <c r="R10" i="13" s="1"/>
  <c r="S10" i="13" s="1"/>
  <c r="K139" i="13"/>
  <c r="Q148" i="13"/>
  <c r="E143" i="12"/>
  <c r="F143" i="12" s="1"/>
  <c r="E19" i="12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W19" i="12" s="1"/>
  <c r="X19" i="12" s="1"/>
  <c r="Y19" i="12" s="1"/>
  <c r="Z19" i="12" s="1"/>
  <c r="AA19" i="12" s="1"/>
  <c r="R24" i="11"/>
  <c r="D24" i="11"/>
  <c r="D27" i="11" s="1"/>
  <c r="E27" i="11" s="1"/>
  <c r="G10" i="12"/>
  <c r="D45" i="14"/>
  <c r="AB36" i="12"/>
  <c r="E103" i="13"/>
  <c r="E40" i="13"/>
  <c r="F40" i="13" s="1"/>
  <c r="AC22" i="12"/>
  <c r="P30" i="14"/>
  <c r="AC28" i="14"/>
  <c r="Y38" i="13"/>
  <c r="Z38" i="13" s="1"/>
  <c r="AA38" i="13" s="1"/>
  <c r="W9" i="14"/>
  <c r="W91" i="14"/>
  <c r="W98" i="14" s="1"/>
  <c r="W100" i="14" s="1"/>
  <c r="AB7" i="14"/>
  <c r="Y31" i="14"/>
  <c r="Z31" i="14" s="1"/>
  <c r="AA31" i="14" s="1"/>
  <c r="X141" i="12"/>
  <c r="Y141" i="12" s="1"/>
  <c r="Z141" i="12" s="1"/>
  <c r="AA141" i="12" s="1"/>
  <c r="P87" i="14"/>
  <c r="Q87" i="14" s="1"/>
  <c r="AB78" i="12"/>
  <c r="E11" i="13"/>
  <c r="F11" i="13"/>
  <c r="G11" i="13" s="1"/>
  <c r="H11" i="13" s="1"/>
  <c r="I11" i="13" s="1"/>
  <c r="J11" i="13" s="1"/>
  <c r="K11" i="13" s="1"/>
  <c r="L11" i="13" s="1"/>
  <c r="M11" i="13" s="1"/>
  <c r="N11" i="13" s="1"/>
  <c r="F13" i="11"/>
  <c r="W142" i="12"/>
  <c r="X142" i="12" s="1"/>
  <c r="G13" i="11"/>
  <c r="H13" i="11" s="1"/>
  <c r="I13" i="11" s="1"/>
  <c r="J13" i="11" s="1"/>
  <c r="K13" i="11" s="1"/>
  <c r="L13" i="11" s="1"/>
  <c r="M13" i="11" s="1"/>
  <c r="N13" i="11" s="1"/>
  <c r="O13" i="11" s="1"/>
  <c r="P13" i="11" s="1"/>
  <c r="Q13" i="11" s="1"/>
  <c r="R13" i="11" s="1"/>
  <c r="S13" i="11" s="1"/>
  <c r="T13" i="11" s="1"/>
  <c r="U13" i="11" s="1"/>
  <c r="V13" i="11" s="1"/>
  <c r="W13" i="11" s="1"/>
  <c r="X13" i="11" s="1"/>
  <c r="Y13" i="11" s="1"/>
  <c r="Z13" i="11" s="1"/>
  <c r="AA13" i="11" s="1"/>
  <c r="G40" i="13"/>
  <c r="H40" i="13" s="1"/>
  <c r="I40" i="13" s="1"/>
  <c r="J40" i="13" s="1"/>
  <c r="K40" i="13" s="1"/>
  <c r="L40" i="13" s="1"/>
  <c r="X17" i="14"/>
  <c r="Y17" i="14" s="1"/>
  <c r="Z17" i="14" s="1"/>
  <c r="AA17" i="14" s="1"/>
  <c r="G60" i="14"/>
  <c r="P53" i="11"/>
  <c r="Q53" i="11" s="1"/>
  <c r="R53" i="11" s="1"/>
  <c r="S53" i="11" s="1"/>
  <c r="T53" i="11" s="1"/>
  <c r="U53" i="11" s="1"/>
  <c r="V53" i="11" s="1"/>
  <c r="W53" i="11" s="1"/>
  <c r="X53" i="11" s="1"/>
  <c r="Y53" i="11" s="1"/>
  <c r="Z53" i="11" s="1"/>
  <c r="AA53" i="11" s="1"/>
  <c r="H139" i="13"/>
  <c r="AB42" i="13"/>
  <c r="T9" i="14"/>
  <c r="T91" i="14"/>
  <c r="T98" i="14" s="1"/>
  <c r="T100" i="14" s="1"/>
  <c r="AB91" i="14"/>
  <c r="T209" i="11" l="1"/>
  <c r="T212" i="11" s="1"/>
  <c r="T217" i="11"/>
  <c r="F209" i="11"/>
  <c r="F212" i="11" s="1"/>
  <c r="F217" i="11"/>
  <c r="N209" i="11"/>
  <c r="N212" i="11" s="1"/>
  <c r="N217" i="11"/>
  <c r="J217" i="11"/>
  <c r="J209" i="11"/>
  <c r="J212" i="11" s="1"/>
  <c r="AA217" i="11"/>
  <c r="AA209" i="11"/>
  <c r="AA212" i="11" s="1"/>
  <c r="W209" i="11"/>
  <c r="W212" i="11" s="1"/>
  <c r="W217" i="11"/>
  <c r="K217" i="11"/>
  <c r="K209" i="11"/>
  <c r="K212" i="11" s="1"/>
  <c r="P209" i="11"/>
  <c r="P212" i="11" s="1"/>
  <c r="P217" i="11"/>
  <c r="AF217" i="11" s="1"/>
  <c r="H209" i="11"/>
  <c r="H212" i="11" s="1"/>
  <c r="H217" i="11"/>
  <c r="X217" i="11"/>
  <c r="X209" i="11"/>
  <c r="X212" i="11" s="1"/>
  <c r="F139" i="11"/>
  <c r="G139" i="11" s="1"/>
  <c r="H139" i="11" s="1"/>
  <c r="I139" i="11" s="1"/>
  <c r="J139" i="11" s="1"/>
  <c r="K139" i="11" s="1"/>
  <c r="L139" i="11" s="1"/>
  <c r="M139" i="11" s="1"/>
  <c r="N139" i="11" s="1"/>
  <c r="O139" i="11" s="1"/>
  <c r="P139" i="11" s="1"/>
  <c r="Q139" i="11" s="1"/>
  <c r="I94" i="14"/>
  <c r="AB162" i="11"/>
  <c r="AB85" i="11"/>
  <c r="S156" i="13"/>
  <c r="J160" i="11"/>
  <c r="K160" i="11" s="1"/>
  <c r="D139" i="13"/>
  <c r="AB139" i="13" s="1"/>
  <c r="AB28" i="13"/>
  <c r="X37" i="14"/>
  <c r="P87" i="11"/>
  <c r="F137" i="11"/>
  <c r="G137" i="11" s="1"/>
  <c r="H137" i="11" s="1"/>
  <c r="I137" i="11" s="1"/>
  <c r="J137" i="11" s="1"/>
  <c r="K137" i="11" s="1"/>
  <c r="L137" i="11" s="1"/>
  <c r="M137" i="11" s="1"/>
  <c r="N137" i="11" s="1"/>
  <c r="J139" i="13"/>
  <c r="L217" i="11"/>
  <c r="V217" i="11"/>
  <c r="W95" i="11"/>
  <c r="X95" i="11" s="1"/>
  <c r="Y95" i="11" s="1"/>
  <c r="Z95" i="11" s="1"/>
  <c r="AA95" i="11" s="1"/>
  <c r="P123" i="11"/>
  <c r="Q123" i="11" s="1"/>
  <c r="R123" i="11" s="1"/>
  <c r="S123" i="11" s="1"/>
  <c r="T123" i="11" s="1"/>
  <c r="U123" i="11" s="1"/>
  <c r="V123" i="11" s="1"/>
  <c r="W123" i="11" s="1"/>
  <c r="X123" i="11" s="1"/>
  <c r="Y123" i="11" s="1"/>
  <c r="Z123" i="11" s="1"/>
  <c r="AA123" i="11" s="1"/>
  <c r="F19" i="1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S19" i="11" s="1"/>
  <c r="T19" i="11" s="1"/>
  <c r="U19" i="11" s="1"/>
  <c r="V19" i="11" s="1"/>
  <c r="W19" i="11" s="1"/>
  <c r="X19" i="11" s="1"/>
  <c r="Y19" i="11" s="1"/>
  <c r="Z19" i="11" s="1"/>
  <c r="AA19" i="11" s="1"/>
  <c r="K94" i="14"/>
  <c r="F116" i="11"/>
  <c r="G116" i="11" s="1"/>
  <c r="H116" i="11" s="1"/>
  <c r="I116" i="11" s="1"/>
  <c r="J116" i="11" s="1"/>
  <c r="K116" i="11" s="1"/>
  <c r="L116" i="11" s="1"/>
  <c r="M116" i="11" s="1"/>
  <c r="N116" i="11" s="1"/>
  <c r="E127" i="13"/>
  <c r="E134" i="13" s="1"/>
  <c r="P88" i="11"/>
  <c r="Q88" i="11" s="1"/>
  <c r="R88" i="11" s="1"/>
  <c r="S88" i="11" s="1"/>
  <c r="T88" i="11" s="1"/>
  <c r="U88" i="11" s="1"/>
  <c r="V88" i="11" s="1"/>
  <c r="W88" i="11" s="1"/>
  <c r="X88" i="11" s="1"/>
  <c r="Y88" i="11" s="1"/>
  <c r="Z88" i="11" s="1"/>
  <c r="AA88" i="11" s="1"/>
  <c r="Q169" i="11"/>
  <c r="R169" i="11" s="1"/>
  <c r="S169" i="11" s="1"/>
  <c r="T169" i="11" s="1"/>
  <c r="U169" i="11" s="1"/>
  <c r="V169" i="11" s="1"/>
  <c r="W169" i="11" s="1"/>
  <c r="X169" i="11" s="1"/>
  <c r="Y169" i="11" s="1"/>
  <c r="Z169" i="11" s="1"/>
  <c r="AA169" i="11" s="1"/>
  <c r="V91" i="14"/>
  <c r="V98" i="14" s="1"/>
  <c r="V100" i="14" s="1"/>
  <c r="S116" i="11"/>
  <c r="T116" i="11" s="1"/>
  <c r="U116" i="11" s="1"/>
  <c r="V116" i="11" s="1"/>
  <c r="W116" i="11" s="1"/>
  <c r="X116" i="11" s="1"/>
  <c r="Y116" i="11" s="1"/>
  <c r="Z116" i="11" s="1"/>
  <c r="AA116" i="11" s="1"/>
  <c r="R18" i="11"/>
  <c r="S18" i="11" s="1"/>
  <c r="T18" i="11" s="1"/>
  <c r="U18" i="11" s="1"/>
  <c r="V18" i="11" s="1"/>
  <c r="W18" i="11" s="1"/>
  <c r="X18" i="11" s="1"/>
  <c r="Y18" i="11" s="1"/>
  <c r="Z18" i="11" s="1"/>
  <c r="AA18" i="11" s="1"/>
  <c r="P186" i="11"/>
  <c r="Q186" i="11" s="1"/>
  <c r="R186" i="11" s="1"/>
  <c r="S186" i="11" s="1"/>
  <c r="T186" i="11" s="1"/>
  <c r="U186" i="11" s="1"/>
  <c r="V186" i="11" s="1"/>
  <c r="W186" i="11" s="1"/>
  <c r="X186" i="11" s="1"/>
  <c r="Y186" i="11" s="1"/>
  <c r="Z186" i="11" s="1"/>
  <c r="AA186" i="11" s="1"/>
  <c r="I139" i="13"/>
  <c r="I154" i="13"/>
  <c r="S202" i="11"/>
  <c r="O202" i="11"/>
  <c r="K202" i="11"/>
  <c r="G202" i="11"/>
  <c r="S201" i="11"/>
  <c r="O201" i="11"/>
  <c r="O217" i="11" s="1"/>
  <c r="I201" i="11"/>
  <c r="E201" i="11"/>
  <c r="D122" i="11"/>
  <c r="D125" i="11" s="1"/>
  <c r="D123" i="11"/>
  <c r="E123" i="11" s="1"/>
  <c r="F123" i="11" s="1"/>
  <c r="G123" i="11" s="1"/>
  <c r="H123" i="11" s="1"/>
  <c r="I123" i="11" s="1"/>
  <c r="J123" i="11" s="1"/>
  <c r="K123" i="11" s="1"/>
  <c r="L123" i="11" s="1"/>
  <c r="M123" i="11" s="1"/>
  <c r="N123" i="11" s="1"/>
  <c r="E95" i="14"/>
  <c r="L127" i="13"/>
  <c r="L134" i="13" s="1"/>
  <c r="D87" i="11"/>
  <c r="D90" i="11" s="1"/>
  <c r="E90" i="11" s="1"/>
  <c r="F90" i="11" s="1"/>
  <c r="G90" i="11" s="1"/>
  <c r="H90" i="11" s="1"/>
  <c r="I90" i="11" s="1"/>
  <c r="J90" i="11" s="1"/>
  <c r="K90" i="11" s="1"/>
  <c r="L90" i="11" s="1"/>
  <c r="M90" i="11" s="1"/>
  <c r="N90" i="11" s="1"/>
  <c r="O90" i="11" s="1"/>
  <c r="P90" i="11" s="1"/>
  <c r="Q90" i="11" s="1"/>
  <c r="R90" i="11" s="1"/>
  <c r="S90" i="11" s="1"/>
  <c r="T90" i="11" s="1"/>
  <c r="U90" i="11" s="1"/>
  <c r="V90" i="11" s="1"/>
  <c r="W90" i="11" s="1"/>
  <c r="X90" i="11" s="1"/>
  <c r="Y90" i="11" s="1"/>
  <c r="Z90" i="11" s="1"/>
  <c r="AA90" i="11" s="1"/>
  <c r="AF120" i="11"/>
  <c r="G194" i="11"/>
  <c r="H194" i="11" s="1"/>
  <c r="I194" i="11" s="1"/>
  <c r="J194" i="11" s="1"/>
  <c r="K194" i="11" s="1"/>
  <c r="AC7" i="14"/>
  <c r="E165" i="12"/>
  <c r="Y201" i="11"/>
  <c r="Q47" i="13"/>
  <c r="R47" i="13" s="1"/>
  <c r="S47" i="13" s="1"/>
  <c r="T47" i="13" s="1"/>
  <c r="U47" i="13" s="1"/>
  <c r="V47" i="13" s="1"/>
  <c r="W47" i="13" s="1"/>
  <c r="X47" i="13" s="1"/>
  <c r="Y47" i="13" s="1"/>
  <c r="Z47" i="13" s="1"/>
  <c r="F20" i="1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Y20" i="11" s="1"/>
  <c r="Z20" i="11" s="1"/>
  <c r="AA20" i="11" s="1"/>
  <c r="E196" i="11"/>
  <c r="I149" i="12"/>
  <c r="AB184" i="11"/>
  <c r="Z37" i="14"/>
  <c r="G139" i="13"/>
  <c r="E146" i="11"/>
  <c r="M154" i="13"/>
  <c r="E102" i="11"/>
  <c r="F102" i="11" s="1"/>
  <c r="G102" i="11" s="1"/>
  <c r="H102" i="11" s="1"/>
  <c r="I102" i="11" s="1"/>
  <c r="J102" i="11" s="1"/>
  <c r="K102" i="11" s="1"/>
  <c r="L102" i="11" s="1"/>
  <c r="M102" i="11" s="1"/>
  <c r="N102" i="11" s="1"/>
  <c r="E53" i="11"/>
  <c r="F53" i="11" s="1"/>
  <c r="G53" i="11" s="1"/>
  <c r="H53" i="11" s="1"/>
  <c r="I53" i="11" s="1"/>
  <c r="J53" i="11" s="1"/>
  <c r="K53" i="11" s="1"/>
  <c r="L53" i="11" s="1"/>
  <c r="M53" i="11" s="1"/>
  <c r="N53" i="11" s="1"/>
  <c r="Q137" i="11"/>
  <c r="R137" i="11" s="1"/>
  <c r="S137" i="11" s="1"/>
  <c r="T137" i="11" s="1"/>
  <c r="U137" i="11" s="1"/>
  <c r="V137" i="11" s="1"/>
  <c r="W137" i="11" s="1"/>
  <c r="X137" i="11" s="1"/>
  <c r="Y137" i="11" s="1"/>
  <c r="Z137" i="11" s="1"/>
  <c r="AA137" i="11" s="1"/>
  <c r="L169" i="11"/>
  <c r="M169" i="11" s="1"/>
  <c r="N169" i="11" s="1"/>
  <c r="R202" i="11"/>
  <c r="N202" i="11"/>
  <c r="J202" i="11"/>
  <c r="E159" i="11"/>
  <c r="F159" i="11" s="1"/>
  <c r="G159" i="11" s="1"/>
  <c r="H159" i="11" s="1"/>
  <c r="I159" i="11" s="1"/>
  <c r="J159" i="11" s="1"/>
  <c r="K159" i="11" s="1"/>
  <c r="L159" i="11" s="1"/>
  <c r="M159" i="11" s="1"/>
  <c r="N159" i="11" s="1"/>
  <c r="O159" i="11" s="1"/>
  <c r="P159" i="11" s="1"/>
  <c r="Q159" i="11" s="1"/>
  <c r="R159" i="11" s="1"/>
  <c r="S159" i="11" s="1"/>
  <c r="T159" i="11" s="1"/>
  <c r="U159" i="11" s="1"/>
  <c r="V159" i="11" s="1"/>
  <c r="W159" i="11" s="1"/>
  <c r="X159" i="11" s="1"/>
  <c r="Y159" i="11" s="1"/>
  <c r="Z159" i="11" s="1"/>
  <c r="AA159" i="11" s="1"/>
  <c r="E152" i="11"/>
  <c r="F152" i="11" s="1"/>
  <c r="G152" i="11" s="1"/>
  <c r="H152" i="11" s="1"/>
  <c r="I152" i="11" s="1"/>
  <c r="J152" i="11" s="1"/>
  <c r="K152" i="11" s="1"/>
  <c r="L152" i="11" s="1"/>
  <c r="M152" i="11" s="1"/>
  <c r="N152" i="11" s="1"/>
  <c r="O152" i="11" s="1"/>
  <c r="P152" i="11" s="1"/>
  <c r="Q152" i="11" s="1"/>
  <c r="R152" i="11" s="1"/>
  <c r="S152" i="11" s="1"/>
  <c r="T152" i="11" s="1"/>
  <c r="U152" i="11" s="1"/>
  <c r="V152" i="11" s="1"/>
  <c r="W152" i="11" s="1"/>
  <c r="X152" i="11" s="1"/>
  <c r="Y152" i="11" s="1"/>
  <c r="Z152" i="11" s="1"/>
  <c r="AA152" i="11" s="1"/>
  <c r="T202" i="11"/>
  <c r="P202" i="11"/>
  <c r="L202" i="11"/>
  <c r="D46" i="11"/>
  <c r="E46" i="11" s="1"/>
  <c r="F46" i="11" s="1"/>
  <c r="G46" i="11" s="1"/>
  <c r="H46" i="11" s="1"/>
  <c r="I46" i="11" s="1"/>
  <c r="J46" i="11" s="1"/>
  <c r="K46" i="11" s="1"/>
  <c r="L46" i="11" s="1"/>
  <c r="M46" i="11" s="1"/>
  <c r="N46" i="11" s="1"/>
  <c r="E82" i="11"/>
  <c r="P11" i="1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N164" i="12"/>
  <c r="AA161" i="12"/>
  <c r="W161" i="12"/>
  <c r="S161" i="12"/>
  <c r="O161" i="12"/>
  <c r="K161" i="12"/>
  <c r="G161" i="12"/>
  <c r="N147" i="12"/>
  <c r="U147" i="12"/>
  <c r="I146" i="12"/>
  <c r="I154" i="12" s="1"/>
  <c r="J147" i="12"/>
  <c r="D87" i="12"/>
  <c r="D90" i="12" s="1"/>
  <c r="D88" i="12"/>
  <c r="N155" i="13"/>
  <c r="H155" i="13"/>
  <c r="M155" i="13"/>
  <c r="H121" i="13"/>
  <c r="H140" i="13"/>
  <c r="E128" i="13"/>
  <c r="E155" i="13"/>
  <c r="Y128" i="13"/>
  <c r="Y155" i="13"/>
  <c r="U155" i="13"/>
  <c r="Q128" i="13"/>
  <c r="Q155" i="13"/>
  <c r="O100" i="13"/>
  <c r="O147" i="13"/>
  <c r="AA121" i="13"/>
  <c r="AA139" i="13"/>
  <c r="E97" i="11"/>
  <c r="F47" i="11"/>
  <c r="G47" i="11" s="1"/>
  <c r="H47" i="11" s="1"/>
  <c r="I47" i="11" s="1"/>
  <c r="J47" i="11" s="1"/>
  <c r="K47" i="11" s="1"/>
  <c r="L47" i="11" s="1"/>
  <c r="M47" i="11" s="1"/>
  <c r="N47" i="11" s="1"/>
  <c r="O47" i="11" s="1"/>
  <c r="P47" i="11" s="1"/>
  <c r="Q47" i="11" s="1"/>
  <c r="R47" i="11" s="1"/>
  <c r="S47" i="11" s="1"/>
  <c r="T47" i="11" s="1"/>
  <c r="U47" i="11" s="1"/>
  <c r="V47" i="11" s="1"/>
  <c r="W47" i="11" s="1"/>
  <c r="X47" i="11" s="1"/>
  <c r="Y47" i="11" s="1"/>
  <c r="Z47" i="11" s="1"/>
  <c r="AA47" i="11" s="1"/>
  <c r="Z161" i="12"/>
  <c r="V161" i="12"/>
  <c r="R161" i="12"/>
  <c r="N161" i="12"/>
  <c r="J161" i="12"/>
  <c r="F161" i="12"/>
  <c r="X146" i="12"/>
  <c r="X154" i="12" s="1"/>
  <c r="H149" i="12"/>
  <c r="D141" i="12"/>
  <c r="I140" i="12"/>
  <c r="X147" i="12"/>
  <c r="T147" i="12"/>
  <c r="P147" i="12"/>
  <c r="D123" i="12"/>
  <c r="D38" i="12"/>
  <c r="D41" i="12" s="1"/>
  <c r="D39" i="12"/>
  <c r="J140" i="13"/>
  <c r="D140" i="13"/>
  <c r="AB140" i="13" s="1"/>
  <c r="N128" i="13"/>
  <c r="Z128" i="13"/>
  <c r="V128" i="13"/>
  <c r="R128" i="13"/>
  <c r="L140" i="13"/>
  <c r="E75" i="13"/>
  <c r="E74" i="13"/>
  <c r="X100" i="13"/>
  <c r="X146" i="13"/>
  <c r="E53" i="13"/>
  <c r="F53" i="13" s="1"/>
  <c r="G53" i="13" s="1"/>
  <c r="H53" i="13" s="1"/>
  <c r="I53" i="13" s="1"/>
  <c r="J53" i="13" s="1"/>
  <c r="K53" i="13" s="1"/>
  <c r="L53" i="13" s="1"/>
  <c r="M53" i="13" s="1"/>
  <c r="N53" i="13" s="1"/>
  <c r="O53" i="13" s="1"/>
  <c r="P53" i="13" s="1"/>
  <c r="Q53" i="13" s="1"/>
  <c r="R53" i="13" s="1"/>
  <c r="S53" i="13" s="1"/>
  <c r="T53" i="13" s="1"/>
  <c r="U53" i="13" s="1"/>
  <c r="V53" i="13" s="1"/>
  <c r="W53" i="13" s="1"/>
  <c r="X53" i="13" s="1"/>
  <c r="Y53" i="13" s="1"/>
  <c r="Z53" i="13" s="1"/>
  <c r="AA53" i="13" s="1"/>
  <c r="X92" i="14"/>
  <c r="T92" i="14"/>
  <c r="P92" i="14"/>
  <c r="F86" i="14"/>
  <c r="F91" i="14"/>
  <c r="F98" i="14" s="1"/>
  <c r="F100" i="14" s="1"/>
  <c r="U92" i="14"/>
  <c r="N72" i="14"/>
  <c r="N91" i="14"/>
  <c r="N98" i="14" s="1"/>
  <c r="G62" i="11"/>
  <c r="H62" i="11" s="1"/>
  <c r="I62" i="11" s="1"/>
  <c r="J62" i="11" s="1"/>
  <c r="K62" i="11" s="1"/>
  <c r="L62" i="11" s="1"/>
  <c r="M62" i="11" s="1"/>
  <c r="N62" i="11" s="1"/>
  <c r="O62" i="11" s="1"/>
  <c r="P62" i="11" s="1"/>
  <c r="Q62" i="11" s="1"/>
  <c r="R62" i="11" s="1"/>
  <c r="S62" i="11" s="1"/>
  <c r="T62" i="11" s="1"/>
  <c r="U62" i="11" s="1"/>
  <c r="V62" i="11" s="1"/>
  <c r="W62" i="11" s="1"/>
  <c r="X62" i="11" s="1"/>
  <c r="Y62" i="11" s="1"/>
  <c r="Z62" i="11" s="1"/>
  <c r="AA62" i="11" s="1"/>
  <c r="H25" i="13"/>
  <c r="I25" i="13" s="1"/>
  <c r="J25" i="13" s="1"/>
  <c r="K25" i="13" s="1"/>
  <c r="L25" i="13" s="1"/>
  <c r="M25" i="13" s="1"/>
  <c r="N25" i="13" s="1"/>
  <c r="O25" i="13" s="1"/>
  <c r="P25" i="13" s="1"/>
  <c r="Q25" i="13" s="1"/>
  <c r="R25" i="13" s="1"/>
  <c r="S25" i="13" s="1"/>
  <c r="T25" i="13" s="1"/>
  <c r="U25" i="13" s="1"/>
  <c r="V25" i="13" s="1"/>
  <c r="W25" i="13" s="1"/>
  <c r="X25" i="13" s="1"/>
  <c r="Y25" i="13" s="1"/>
  <c r="Z25" i="13" s="1"/>
  <c r="AA25" i="13" s="1"/>
  <c r="F92" i="14"/>
  <c r="J92" i="14"/>
  <c r="N92" i="14"/>
  <c r="D162" i="12"/>
  <c r="AB162" i="12" s="1"/>
  <c r="X161" i="12"/>
  <c r="T161" i="12"/>
  <c r="L161" i="12"/>
  <c r="H161" i="12"/>
  <c r="P146" i="12"/>
  <c r="P154" i="12" s="1"/>
  <c r="J146" i="12"/>
  <c r="J154" i="12" s="1"/>
  <c r="F149" i="12"/>
  <c r="O146" i="12"/>
  <c r="O154" i="12" s="1"/>
  <c r="M146" i="12"/>
  <c r="M154" i="12" s="1"/>
  <c r="M140" i="12"/>
  <c r="K146" i="12"/>
  <c r="G146" i="12"/>
  <c r="G154" i="12" s="1"/>
  <c r="Z155" i="13"/>
  <c r="AA154" i="13"/>
  <c r="J147" i="13"/>
  <c r="Y146" i="13"/>
  <c r="K142" i="13"/>
  <c r="F142" i="13"/>
  <c r="R140" i="13"/>
  <c r="M140" i="13"/>
  <c r="J128" i="13"/>
  <c r="M142" i="13"/>
  <c r="I130" i="13"/>
  <c r="I142" i="13"/>
  <c r="E130" i="13"/>
  <c r="E142" i="13"/>
  <c r="X128" i="13"/>
  <c r="X140" i="13"/>
  <c r="T128" i="13"/>
  <c r="T140" i="13"/>
  <c r="P128" i="13"/>
  <c r="P140" i="13"/>
  <c r="M128" i="13"/>
  <c r="I128" i="13"/>
  <c r="I155" i="13"/>
  <c r="N157" i="13"/>
  <c r="J157" i="13"/>
  <c r="F157" i="13"/>
  <c r="N149" i="13"/>
  <c r="J149" i="13"/>
  <c r="F149" i="13"/>
  <c r="K107" i="13"/>
  <c r="K147" i="13"/>
  <c r="D107" i="13"/>
  <c r="D147" i="13"/>
  <c r="T100" i="13"/>
  <c r="T148" i="13" s="1"/>
  <c r="T146" i="13"/>
  <c r="E12" i="13"/>
  <c r="F12" i="13" s="1"/>
  <c r="G12" i="13" s="1"/>
  <c r="E91" i="14"/>
  <c r="E98" i="14" s="1"/>
  <c r="G92" i="14"/>
  <c r="K92" i="14"/>
  <c r="O92" i="14"/>
  <c r="M149" i="12"/>
  <c r="Z147" i="12"/>
  <c r="V147" i="12"/>
  <c r="R147" i="12"/>
  <c r="D146" i="13"/>
  <c r="AB146" i="13" s="1"/>
  <c r="D39" i="13"/>
  <c r="E39" i="13" s="1"/>
  <c r="F39" i="13" s="1"/>
  <c r="G39" i="13" s="1"/>
  <c r="H39" i="13" s="1"/>
  <c r="I39" i="13" s="1"/>
  <c r="J39" i="13" s="1"/>
  <c r="K39" i="13" s="1"/>
  <c r="L39" i="13" s="1"/>
  <c r="M39" i="13" s="1"/>
  <c r="N39" i="13" s="1"/>
  <c r="O39" i="13" s="1"/>
  <c r="P39" i="13" s="1"/>
  <c r="Q39" i="13" s="1"/>
  <c r="R39" i="13" s="1"/>
  <c r="S39" i="13" s="1"/>
  <c r="T39" i="13" s="1"/>
  <c r="U39" i="13" s="1"/>
  <c r="V39" i="13" s="1"/>
  <c r="W39" i="13" s="1"/>
  <c r="X39" i="13" s="1"/>
  <c r="Y39" i="13" s="1"/>
  <c r="Z39" i="13" s="1"/>
  <c r="AA39" i="13" s="1"/>
  <c r="Z92" i="14"/>
  <c r="V92" i="14"/>
  <c r="R92" i="14"/>
  <c r="L91" i="14"/>
  <c r="L98" i="14" s="1"/>
  <c r="L100" i="14" s="1"/>
  <c r="H91" i="14"/>
  <c r="H98" i="14" s="1"/>
  <c r="E47" i="14"/>
  <c r="F66" i="14"/>
  <c r="L59" i="14"/>
  <c r="H59" i="14"/>
  <c r="H94" i="14" s="1"/>
  <c r="M52" i="14"/>
  <c r="M94" i="14" s="1"/>
  <c r="I52" i="14"/>
  <c r="E52" i="14"/>
  <c r="L45" i="14"/>
  <c r="L94" i="14" s="1"/>
  <c r="H45" i="14"/>
  <c r="K38" i="14"/>
  <c r="G38" i="14"/>
  <c r="G94" i="14" s="1"/>
  <c r="M31" i="14"/>
  <c r="I31" i="14"/>
  <c r="E31" i="14"/>
  <c r="N24" i="14"/>
  <c r="N94" i="14" s="1"/>
  <c r="J24" i="14"/>
  <c r="J94" i="14" s="1"/>
  <c r="F24" i="14"/>
  <c r="F94" i="14" s="1"/>
  <c r="D23" i="14"/>
  <c r="D26" i="14" s="1"/>
  <c r="E26" i="14" s="1"/>
  <c r="F26" i="14" s="1"/>
  <c r="G26" i="14" s="1"/>
  <c r="H26" i="14" s="1"/>
  <c r="I26" i="14" s="1"/>
  <c r="J26" i="14" s="1"/>
  <c r="K26" i="14" s="1"/>
  <c r="L26" i="14" s="1"/>
  <c r="M26" i="14" s="1"/>
  <c r="N26" i="14" s="1"/>
  <c r="O26" i="14" s="1"/>
  <c r="P26" i="14" s="1"/>
  <c r="K17" i="14"/>
  <c r="G17" i="14"/>
  <c r="N10" i="14"/>
  <c r="F10" i="14"/>
  <c r="G74" i="14"/>
  <c r="H74" i="14" s="1"/>
  <c r="I74" i="14" s="1"/>
  <c r="J74" i="14" s="1"/>
  <c r="K74" i="14" s="1"/>
  <c r="F95" i="14"/>
  <c r="E40" i="11"/>
  <c r="F40" i="11" s="1"/>
  <c r="G40" i="11" s="1"/>
  <c r="H40" i="11" s="1"/>
  <c r="I40" i="11" s="1"/>
  <c r="J40" i="11" s="1"/>
  <c r="K40" i="11" s="1"/>
  <c r="L40" i="11" s="1"/>
  <c r="M40" i="11" s="1"/>
  <c r="N40" i="11" s="1"/>
  <c r="O40" i="11" s="1"/>
  <c r="P40" i="11" s="1"/>
  <c r="Q40" i="11" s="1"/>
  <c r="R40" i="11" s="1"/>
  <c r="S40" i="11" s="1"/>
  <c r="T40" i="11" s="1"/>
  <c r="U40" i="11" s="1"/>
  <c r="V40" i="11" s="1"/>
  <c r="W40" i="11" s="1"/>
  <c r="X40" i="11" s="1"/>
  <c r="Y40" i="11" s="1"/>
  <c r="Z40" i="11" s="1"/>
  <c r="AA40" i="11" s="1"/>
  <c r="AC91" i="14"/>
  <c r="R139" i="11"/>
  <c r="S139" i="11" s="1"/>
  <c r="T139" i="11" s="1"/>
  <c r="U139" i="11" s="1"/>
  <c r="V139" i="11" s="1"/>
  <c r="W139" i="11" s="1"/>
  <c r="X139" i="11" s="1"/>
  <c r="Y139" i="11" s="1"/>
  <c r="Z139" i="11" s="1"/>
  <c r="AA139" i="11" s="1"/>
  <c r="Q19" i="14"/>
  <c r="R19" i="14" s="1"/>
  <c r="S19" i="14" s="1"/>
  <c r="T19" i="14" s="1"/>
  <c r="U19" i="14" s="1"/>
  <c r="V19" i="14" s="1"/>
  <c r="W19" i="14" s="1"/>
  <c r="X19" i="14" s="1"/>
  <c r="Y19" i="14" s="1"/>
  <c r="Z19" i="14" s="1"/>
  <c r="AA19" i="14" s="1"/>
  <c r="G54" i="14"/>
  <c r="H54" i="14" s="1"/>
  <c r="H202" i="11"/>
  <c r="F202" i="11"/>
  <c r="D202" i="11"/>
  <c r="Q201" i="11"/>
  <c r="E181" i="11"/>
  <c r="F181" i="11" s="1"/>
  <c r="G181" i="11" s="1"/>
  <c r="H181" i="11" s="1"/>
  <c r="I181" i="11" s="1"/>
  <c r="J181" i="11" s="1"/>
  <c r="K181" i="11" s="1"/>
  <c r="L181" i="11" s="1"/>
  <c r="M181" i="11" s="1"/>
  <c r="N181" i="11" s="1"/>
  <c r="O181" i="11" s="1"/>
  <c r="P181" i="11" s="1"/>
  <c r="Q181" i="11" s="1"/>
  <c r="R181" i="11" s="1"/>
  <c r="S181" i="11" s="1"/>
  <c r="T181" i="11" s="1"/>
  <c r="U181" i="11" s="1"/>
  <c r="V181" i="11" s="1"/>
  <c r="W181" i="11" s="1"/>
  <c r="X181" i="11" s="1"/>
  <c r="Y181" i="11" s="1"/>
  <c r="Z181" i="11" s="1"/>
  <c r="AA181" i="11" s="1"/>
  <c r="E180" i="11"/>
  <c r="F180" i="11" s="1"/>
  <c r="G180" i="11" s="1"/>
  <c r="H180" i="11" s="1"/>
  <c r="I180" i="11" s="1"/>
  <c r="J180" i="11" s="1"/>
  <c r="K180" i="11" s="1"/>
  <c r="L180" i="11" s="1"/>
  <c r="M180" i="11" s="1"/>
  <c r="N180" i="11" s="1"/>
  <c r="E131" i="11"/>
  <c r="F131" i="11" s="1"/>
  <c r="G131" i="11" s="1"/>
  <c r="H131" i="11" s="1"/>
  <c r="I131" i="11" s="1"/>
  <c r="J131" i="11" s="1"/>
  <c r="K131" i="11" s="1"/>
  <c r="L131" i="11" s="1"/>
  <c r="M131" i="11" s="1"/>
  <c r="N131" i="11" s="1"/>
  <c r="O131" i="11" s="1"/>
  <c r="P131" i="11" s="1"/>
  <c r="Q131" i="11" s="1"/>
  <c r="R131" i="11" s="1"/>
  <c r="S131" i="11" s="1"/>
  <c r="T131" i="11" s="1"/>
  <c r="U131" i="11" s="1"/>
  <c r="V131" i="11" s="1"/>
  <c r="W131" i="11" s="1"/>
  <c r="X131" i="11" s="1"/>
  <c r="Y131" i="11" s="1"/>
  <c r="Z131" i="11" s="1"/>
  <c r="AA131" i="11" s="1"/>
  <c r="E125" i="11"/>
  <c r="F82" i="11"/>
  <c r="G82" i="11" s="1"/>
  <c r="H82" i="11" s="1"/>
  <c r="I82" i="11" s="1"/>
  <c r="J82" i="11" s="1"/>
  <c r="K82" i="11" s="1"/>
  <c r="L82" i="11" s="1"/>
  <c r="M82" i="11" s="1"/>
  <c r="N82" i="11" s="1"/>
  <c r="O82" i="11" s="1"/>
  <c r="P82" i="11" s="1"/>
  <c r="Q82" i="11" s="1"/>
  <c r="R82" i="11" s="1"/>
  <c r="S82" i="11" s="1"/>
  <c r="T82" i="11" s="1"/>
  <c r="U82" i="11" s="1"/>
  <c r="V82" i="11" s="1"/>
  <c r="W82" i="11" s="1"/>
  <c r="X82" i="11" s="1"/>
  <c r="Y82" i="11" s="1"/>
  <c r="Z82" i="11" s="1"/>
  <c r="AA82" i="11" s="1"/>
  <c r="F48" i="11"/>
  <c r="G48" i="11" s="1"/>
  <c r="H48" i="11" s="1"/>
  <c r="I48" i="11" s="1"/>
  <c r="J48" i="11" s="1"/>
  <c r="K48" i="11" s="1"/>
  <c r="L48" i="11" s="1"/>
  <c r="M48" i="11" s="1"/>
  <c r="N48" i="11" s="1"/>
  <c r="O48" i="11" s="1"/>
  <c r="P48" i="11" s="1"/>
  <c r="Q48" i="11" s="1"/>
  <c r="R48" i="11" s="1"/>
  <c r="S48" i="11" s="1"/>
  <c r="T48" i="11" s="1"/>
  <c r="U48" i="11" s="1"/>
  <c r="V48" i="11" s="1"/>
  <c r="W48" i="11" s="1"/>
  <c r="X48" i="11" s="1"/>
  <c r="Y48" i="11" s="1"/>
  <c r="Z48" i="11" s="1"/>
  <c r="F33" i="11"/>
  <c r="G33" i="11" s="1"/>
  <c r="H33" i="11" s="1"/>
  <c r="I33" i="11" s="1"/>
  <c r="J33" i="11" s="1"/>
  <c r="K33" i="11" s="1"/>
  <c r="L33" i="11" s="1"/>
  <c r="M33" i="11" s="1"/>
  <c r="N33" i="11" s="1"/>
  <c r="O33" i="11" s="1"/>
  <c r="P33" i="11" s="1"/>
  <c r="Q33" i="11" s="1"/>
  <c r="R33" i="11" s="1"/>
  <c r="S33" i="11" s="1"/>
  <c r="T33" i="11" s="1"/>
  <c r="U33" i="11" s="1"/>
  <c r="V33" i="11" s="1"/>
  <c r="W33" i="11" s="1"/>
  <c r="X33" i="11" s="1"/>
  <c r="Y33" i="11" s="1"/>
  <c r="Z33" i="11" s="1"/>
  <c r="AA33" i="11" s="1"/>
  <c r="F12" i="11"/>
  <c r="G12" i="11" s="1"/>
  <c r="H12" i="11" s="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S12" i="11" s="1"/>
  <c r="T12" i="11" s="1"/>
  <c r="U12" i="11" s="1"/>
  <c r="V12" i="11" s="1"/>
  <c r="W12" i="11" s="1"/>
  <c r="X12" i="11" s="1"/>
  <c r="Y12" i="11" s="1"/>
  <c r="Z12" i="11" s="1"/>
  <c r="AA12" i="11" s="1"/>
  <c r="F138" i="11"/>
  <c r="G138" i="11" s="1"/>
  <c r="H138" i="11" s="1"/>
  <c r="I138" i="11" s="1"/>
  <c r="J138" i="11" s="1"/>
  <c r="K138" i="11" s="1"/>
  <c r="L138" i="11" s="1"/>
  <c r="M138" i="11" s="1"/>
  <c r="N138" i="11" s="1"/>
  <c r="O138" i="11" s="1"/>
  <c r="P138" i="11" s="1"/>
  <c r="Q138" i="11" s="1"/>
  <c r="R138" i="11" s="1"/>
  <c r="S138" i="11" s="1"/>
  <c r="T138" i="11" s="1"/>
  <c r="U138" i="11" s="1"/>
  <c r="V138" i="11" s="1"/>
  <c r="W138" i="11" s="1"/>
  <c r="X138" i="11" s="1"/>
  <c r="Y138" i="11" s="1"/>
  <c r="Z138" i="11" s="1"/>
  <c r="AA138" i="11" s="1"/>
  <c r="F96" i="11"/>
  <c r="G96" i="11" s="1"/>
  <c r="H96" i="11" s="1"/>
  <c r="I96" i="11" s="1"/>
  <c r="J96" i="11" s="1"/>
  <c r="K96" i="11" s="1"/>
  <c r="L96" i="11" s="1"/>
  <c r="M96" i="11" s="1"/>
  <c r="N96" i="11" s="1"/>
  <c r="O96" i="11" s="1"/>
  <c r="P96" i="11" s="1"/>
  <c r="Q96" i="11" s="1"/>
  <c r="R96" i="11" s="1"/>
  <c r="S96" i="11" s="1"/>
  <c r="T96" i="11" s="1"/>
  <c r="U96" i="11" s="1"/>
  <c r="V96" i="11" s="1"/>
  <c r="W96" i="11" s="1"/>
  <c r="X96" i="11" s="1"/>
  <c r="Y96" i="11" s="1"/>
  <c r="Z96" i="11" s="1"/>
  <c r="AA96" i="11" s="1"/>
  <c r="G68" i="11"/>
  <c r="H68" i="11" s="1"/>
  <c r="I68" i="11" s="1"/>
  <c r="J68" i="11" s="1"/>
  <c r="K68" i="11" s="1"/>
  <c r="L68" i="11" s="1"/>
  <c r="M68" i="11" s="1"/>
  <c r="N68" i="11" s="1"/>
  <c r="O68" i="11" s="1"/>
  <c r="P68" i="11" s="1"/>
  <c r="Q68" i="11" s="1"/>
  <c r="R68" i="11" s="1"/>
  <c r="S68" i="11" s="1"/>
  <c r="T68" i="11" s="1"/>
  <c r="U68" i="11" s="1"/>
  <c r="V68" i="11" s="1"/>
  <c r="W68" i="11" s="1"/>
  <c r="X68" i="11" s="1"/>
  <c r="Y68" i="11" s="1"/>
  <c r="Z68" i="11" s="1"/>
  <c r="AA68" i="11" s="1"/>
  <c r="E54" i="11"/>
  <c r="F54" i="11" s="1"/>
  <c r="G54" i="11" s="1"/>
  <c r="H54" i="11" s="1"/>
  <c r="I54" i="11" s="1"/>
  <c r="J54" i="11" s="1"/>
  <c r="K54" i="11" s="1"/>
  <c r="L54" i="11" s="1"/>
  <c r="M54" i="11" s="1"/>
  <c r="N54" i="11" s="1"/>
  <c r="O54" i="11" s="1"/>
  <c r="P54" i="11" s="1"/>
  <c r="Q54" i="11" s="1"/>
  <c r="R54" i="11" s="1"/>
  <c r="S54" i="11" s="1"/>
  <c r="T54" i="11" s="1"/>
  <c r="U54" i="11" s="1"/>
  <c r="V54" i="11" s="1"/>
  <c r="W54" i="11" s="1"/>
  <c r="X54" i="11" s="1"/>
  <c r="Y54" i="11" s="1"/>
  <c r="Z54" i="11" s="1"/>
  <c r="AA54" i="11" s="1"/>
  <c r="P25" i="11"/>
  <c r="Q25" i="11" s="1"/>
  <c r="R25" i="11" s="1"/>
  <c r="S25" i="11" s="1"/>
  <c r="T25" i="11" s="1"/>
  <c r="U25" i="11" s="1"/>
  <c r="V25" i="11" s="1"/>
  <c r="W25" i="11" s="1"/>
  <c r="X25" i="11" s="1"/>
  <c r="Y25" i="11" s="1"/>
  <c r="Z25" i="11" s="1"/>
  <c r="AA25" i="11" s="1"/>
  <c r="N130" i="13"/>
  <c r="L130" i="13"/>
  <c r="H130" i="13"/>
  <c r="G128" i="13"/>
  <c r="D73" i="13"/>
  <c r="D18" i="13"/>
  <c r="E18" i="13" s="1"/>
  <c r="F18" i="13" s="1"/>
  <c r="G18" i="13" s="1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G83" i="12"/>
  <c r="H83" i="12" s="1"/>
  <c r="F74" i="13"/>
  <c r="G74" i="13" s="1"/>
  <c r="H74" i="13" s="1"/>
  <c r="I74" i="13" s="1"/>
  <c r="J74" i="13" s="1"/>
  <c r="K74" i="13" s="1"/>
  <c r="L74" i="13" s="1"/>
  <c r="M74" i="13" s="1"/>
  <c r="N74" i="13" s="1"/>
  <c r="O74" i="13" s="1"/>
  <c r="P74" i="13" s="1"/>
  <c r="Q74" i="13" s="1"/>
  <c r="R74" i="13" s="1"/>
  <c r="S74" i="13" s="1"/>
  <c r="T74" i="13" s="1"/>
  <c r="U74" i="13" s="1"/>
  <c r="V74" i="13" s="1"/>
  <c r="W74" i="13" s="1"/>
  <c r="X74" i="13" s="1"/>
  <c r="Y74" i="13" s="1"/>
  <c r="Z74" i="13" s="1"/>
  <c r="AA74" i="13" s="1"/>
  <c r="H12" i="13"/>
  <c r="I12" i="13" s="1"/>
  <c r="J12" i="13" s="1"/>
  <c r="K12" i="13" s="1"/>
  <c r="F125" i="11"/>
  <c r="G125" i="11" s="1"/>
  <c r="H125" i="11" s="1"/>
  <c r="I125" i="11" s="1"/>
  <c r="J125" i="11" s="1"/>
  <c r="K125" i="11" s="1"/>
  <c r="L125" i="11" s="1"/>
  <c r="M125" i="11" s="1"/>
  <c r="N125" i="11" s="1"/>
  <c r="O125" i="11" s="1"/>
  <c r="P125" i="11" s="1"/>
  <c r="Q125" i="11" s="1"/>
  <c r="R125" i="11" s="1"/>
  <c r="S125" i="11" s="1"/>
  <c r="T125" i="11" s="1"/>
  <c r="U125" i="11" s="1"/>
  <c r="V125" i="11" s="1"/>
  <c r="W125" i="11" s="1"/>
  <c r="X125" i="11" s="1"/>
  <c r="Y125" i="11" s="1"/>
  <c r="Z125" i="11" s="1"/>
  <c r="AA125" i="11" s="1"/>
  <c r="S217" i="11"/>
  <c r="S209" i="11"/>
  <c r="S212" i="11" s="1"/>
  <c r="E195" i="11"/>
  <c r="F195" i="11" s="1"/>
  <c r="E150" i="12"/>
  <c r="U9" i="14"/>
  <c r="U93" i="14" s="1"/>
  <c r="D10" i="14"/>
  <c r="S100" i="14"/>
  <c r="G118" i="12"/>
  <c r="H118" i="12" s="1"/>
  <c r="I118" i="12" s="1"/>
  <c r="J118" i="12" s="1"/>
  <c r="K118" i="12" s="1"/>
  <c r="L118" i="12" s="1"/>
  <c r="M118" i="12" s="1"/>
  <c r="N118" i="12" s="1"/>
  <c r="O118" i="12" s="1"/>
  <c r="P118" i="12" s="1"/>
  <c r="Q118" i="12" s="1"/>
  <c r="R118" i="12" s="1"/>
  <c r="S118" i="12" s="1"/>
  <c r="T118" i="12" s="1"/>
  <c r="U118" i="12" s="1"/>
  <c r="V118" i="12" s="1"/>
  <c r="W118" i="12" s="1"/>
  <c r="X118" i="12" s="1"/>
  <c r="Y118" i="12" s="1"/>
  <c r="Z118" i="12" s="1"/>
  <c r="AA118" i="12" s="1"/>
  <c r="F146" i="11"/>
  <c r="G146" i="11" s="1"/>
  <c r="H146" i="11" s="1"/>
  <c r="I146" i="11" s="1"/>
  <c r="J146" i="11" s="1"/>
  <c r="K146" i="11" s="1"/>
  <c r="L146" i="11" s="1"/>
  <c r="M146" i="11" s="1"/>
  <c r="N146" i="11" s="1"/>
  <c r="O146" i="11" s="1"/>
  <c r="P146" i="11" s="1"/>
  <c r="Q146" i="11" s="1"/>
  <c r="R146" i="11" s="1"/>
  <c r="S146" i="11" s="1"/>
  <c r="T146" i="11" s="1"/>
  <c r="U146" i="11" s="1"/>
  <c r="V146" i="11" s="1"/>
  <c r="W146" i="11" s="1"/>
  <c r="X146" i="11" s="1"/>
  <c r="Y146" i="11" s="1"/>
  <c r="Z146" i="11" s="1"/>
  <c r="AA146" i="11" s="1"/>
  <c r="D38" i="14"/>
  <c r="F153" i="11"/>
  <c r="G153" i="11" s="1"/>
  <c r="H153" i="11" s="1"/>
  <c r="I153" i="11" s="1"/>
  <c r="J153" i="11" s="1"/>
  <c r="K153" i="11" s="1"/>
  <c r="L153" i="11" s="1"/>
  <c r="M153" i="11" s="1"/>
  <c r="N153" i="11" s="1"/>
  <c r="O153" i="11" s="1"/>
  <c r="P153" i="11" s="1"/>
  <c r="Q153" i="11" s="1"/>
  <c r="R153" i="11" s="1"/>
  <c r="S153" i="11" s="1"/>
  <c r="W148" i="12"/>
  <c r="T163" i="12"/>
  <c r="Q156" i="13"/>
  <c r="Y104" i="11"/>
  <c r="Z104" i="11" s="1"/>
  <c r="AA104" i="11" s="1"/>
  <c r="O203" i="11"/>
  <c r="AC173" i="11"/>
  <c r="D115" i="11"/>
  <c r="E111" i="11"/>
  <c r="F111" i="11" s="1"/>
  <c r="G111" i="11" s="1"/>
  <c r="H111" i="11" s="1"/>
  <c r="I111" i="11" s="1"/>
  <c r="J111" i="11" s="1"/>
  <c r="K111" i="11" s="1"/>
  <c r="L111" i="11" s="1"/>
  <c r="M111" i="11" s="1"/>
  <c r="N111" i="11" s="1"/>
  <c r="O111" i="11" s="1"/>
  <c r="P111" i="11" s="1"/>
  <c r="Q111" i="11" s="1"/>
  <c r="R111" i="11" s="1"/>
  <c r="S111" i="11" s="1"/>
  <c r="T111" i="11" s="1"/>
  <c r="U111" i="11" s="1"/>
  <c r="V111" i="11" s="1"/>
  <c r="W111" i="11" s="1"/>
  <c r="X111" i="11" s="1"/>
  <c r="E83" i="11"/>
  <c r="F83" i="11" s="1"/>
  <c r="G83" i="11" s="1"/>
  <c r="H83" i="11" s="1"/>
  <c r="I83" i="11" s="1"/>
  <c r="J83" i="11" s="1"/>
  <c r="K83" i="11" s="1"/>
  <c r="L83" i="11" s="1"/>
  <c r="M83" i="11" s="1"/>
  <c r="N83" i="11" s="1"/>
  <c r="G123" i="12"/>
  <c r="G164" i="12" s="1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W62" i="12" s="1"/>
  <c r="X62" i="12" s="1"/>
  <c r="Y62" i="12" s="1"/>
  <c r="Z62" i="12" s="1"/>
  <c r="AA62" i="12" s="1"/>
  <c r="F75" i="13"/>
  <c r="G75" i="13" s="1"/>
  <c r="H75" i="13" s="1"/>
  <c r="I75" i="13" s="1"/>
  <c r="J75" i="13" s="1"/>
  <c r="K75" i="13" s="1"/>
  <c r="L75" i="13" s="1"/>
  <c r="M75" i="13" s="1"/>
  <c r="N75" i="13" s="1"/>
  <c r="O75" i="13" s="1"/>
  <c r="P75" i="13" s="1"/>
  <c r="Q75" i="13" s="1"/>
  <c r="R75" i="13" s="1"/>
  <c r="S75" i="13" s="1"/>
  <c r="T75" i="13" s="1"/>
  <c r="U75" i="13" s="1"/>
  <c r="V75" i="13" s="1"/>
  <c r="W75" i="13" s="1"/>
  <c r="X75" i="13" s="1"/>
  <c r="Y75" i="13" s="1"/>
  <c r="Z75" i="13" s="1"/>
  <c r="P10" i="14"/>
  <c r="Q10" i="14" s="1"/>
  <c r="R10" i="14" s="1"/>
  <c r="S10" i="14" s="1"/>
  <c r="T10" i="14" s="1"/>
  <c r="U10" i="14" s="1"/>
  <c r="V10" i="14" s="1"/>
  <c r="W10" i="14" s="1"/>
  <c r="X10" i="14" s="1"/>
  <c r="Y10" i="14" s="1"/>
  <c r="Z10" i="14" s="1"/>
  <c r="AA10" i="14" s="1"/>
  <c r="G163" i="12"/>
  <c r="T148" i="12"/>
  <c r="E76" i="12"/>
  <c r="F76" i="12" s="1"/>
  <c r="G76" i="12" s="1"/>
  <c r="N148" i="12"/>
  <c r="R148" i="12"/>
  <c r="D149" i="13"/>
  <c r="U141" i="13"/>
  <c r="W156" i="13"/>
  <c r="L86" i="14"/>
  <c r="E163" i="12"/>
  <c r="W163" i="12"/>
  <c r="Q148" i="12"/>
  <c r="E34" i="12"/>
  <c r="F34" i="12" s="1"/>
  <c r="G34" i="12" s="1"/>
  <c r="H34" i="12" s="1"/>
  <c r="I34" i="12" s="1"/>
  <c r="J34" i="12" s="1"/>
  <c r="K34" i="12" s="1"/>
  <c r="L34" i="12" s="1"/>
  <c r="M34" i="12" s="1"/>
  <c r="N34" i="12" s="1"/>
  <c r="O34" i="12" s="1"/>
  <c r="P34" i="12" s="1"/>
  <c r="Q34" i="12" s="1"/>
  <c r="R34" i="12" s="1"/>
  <c r="S34" i="12" s="1"/>
  <c r="T34" i="12" s="1"/>
  <c r="U34" i="12" s="1"/>
  <c r="V34" i="12" s="1"/>
  <c r="W34" i="12" s="1"/>
  <c r="X34" i="12" s="1"/>
  <c r="Y34" i="12" s="1"/>
  <c r="Z34" i="12" s="1"/>
  <c r="AA34" i="12" s="1"/>
  <c r="AC127" i="12"/>
  <c r="E123" i="12"/>
  <c r="E164" i="12" s="1"/>
  <c r="D95" i="12"/>
  <c r="N163" i="12"/>
  <c r="E90" i="12"/>
  <c r="F90" i="12" s="1"/>
  <c r="G90" i="12" s="1"/>
  <c r="H90" i="12" s="1"/>
  <c r="I90" i="12" s="1"/>
  <c r="J90" i="12" s="1"/>
  <c r="K90" i="12" s="1"/>
  <c r="L90" i="12" s="1"/>
  <c r="E20" i="12"/>
  <c r="F20" i="12" s="1"/>
  <c r="G20" i="12" s="1"/>
  <c r="H20" i="12" s="1"/>
  <c r="I20" i="12" s="1"/>
  <c r="J20" i="12" s="1"/>
  <c r="K20" i="12" s="1"/>
  <c r="L20" i="12" s="1"/>
  <c r="M20" i="12" s="1"/>
  <c r="N20" i="12" s="1"/>
  <c r="O20" i="12" s="1"/>
  <c r="P20" i="12" s="1"/>
  <c r="Q20" i="12" s="1"/>
  <c r="R20" i="12" s="1"/>
  <c r="S20" i="12" s="1"/>
  <c r="T20" i="12" s="1"/>
  <c r="U20" i="12" s="1"/>
  <c r="V20" i="12" s="1"/>
  <c r="W20" i="12" s="1"/>
  <c r="X20" i="12" s="1"/>
  <c r="Y20" i="12" s="1"/>
  <c r="Z20" i="12" s="1"/>
  <c r="AA20" i="12" s="1"/>
  <c r="X148" i="13"/>
  <c r="X156" i="13"/>
  <c r="Q108" i="13"/>
  <c r="R108" i="13" s="1"/>
  <c r="S108" i="13" s="1"/>
  <c r="T108" i="13" s="1"/>
  <c r="U108" i="13" s="1"/>
  <c r="V108" i="13" s="1"/>
  <c r="W108" i="13" s="1"/>
  <c r="X108" i="13" s="1"/>
  <c r="Y108" i="13" s="1"/>
  <c r="Z108" i="13" s="1"/>
  <c r="AA108" i="13" s="1"/>
  <c r="P142" i="13"/>
  <c r="Z148" i="13"/>
  <c r="Z129" i="13"/>
  <c r="Z141" i="13"/>
  <c r="E61" i="13"/>
  <c r="F61" i="13" s="1"/>
  <c r="G61" i="13" s="1"/>
  <c r="H61" i="13" s="1"/>
  <c r="I61" i="13" s="1"/>
  <c r="J61" i="13" s="1"/>
  <c r="K61" i="13" s="1"/>
  <c r="L61" i="13" s="1"/>
  <c r="M61" i="13" s="1"/>
  <c r="N61" i="13" s="1"/>
  <c r="O61" i="13" s="1"/>
  <c r="P61" i="13" s="1"/>
  <c r="Q61" i="13" s="1"/>
  <c r="R61" i="13" s="1"/>
  <c r="S61" i="13" s="1"/>
  <c r="T61" i="13" s="1"/>
  <c r="U61" i="13" s="1"/>
  <c r="V61" i="13" s="1"/>
  <c r="W61" i="13" s="1"/>
  <c r="X61" i="13" s="1"/>
  <c r="Y61" i="13" s="1"/>
  <c r="Z61" i="13" s="1"/>
  <c r="AA61" i="13" s="1"/>
  <c r="Y148" i="13"/>
  <c r="Y141" i="13"/>
  <c r="AA141" i="13"/>
  <c r="AA129" i="13"/>
  <c r="AA156" i="13"/>
  <c r="Z156" i="13"/>
  <c r="W148" i="13"/>
  <c r="W129" i="13"/>
  <c r="T129" i="13"/>
  <c r="T156" i="13"/>
  <c r="T141" i="13"/>
  <c r="P129" i="13"/>
  <c r="P141" i="13"/>
  <c r="P156" i="13"/>
  <c r="AA148" i="13"/>
  <c r="AA47" i="13"/>
  <c r="L154" i="13"/>
  <c r="F127" i="13"/>
  <c r="F134" i="13" s="1"/>
  <c r="K148" i="13"/>
  <c r="Q52" i="13"/>
  <c r="R52" i="13" s="1"/>
  <c r="S52" i="13" s="1"/>
  <c r="T52" i="13" s="1"/>
  <c r="U52" i="13" s="1"/>
  <c r="V52" i="13" s="1"/>
  <c r="W52" i="13" s="1"/>
  <c r="X52" i="13" s="1"/>
  <c r="Y52" i="13" s="1"/>
  <c r="Z52" i="13" s="1"/>
  <c r="AA52" i="13" s="1"/>
  <c r="E54" i="13"/>
  <c r="F54" i="13" s="1"/>
  <c r="G54" i="13" s="1"/>
  <c r="H54" i="13" s="1"/>
  <c r="I54" i="13" s="1"/>
  <c r="J54" i="13" s="1"/>
  <c r="K54" i="13" s="1"/>
  <c r="L54" i="13" s="1"/>
  <c r="M54" i="13" s="1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H148" i="13"/>
  <c r="E26" i="13"/>
  <c r="F26" i="13" s="1"/>
  <c r="G26" i="13" s="1"/>
  <c r="H26" i="13" s="1"/>
  <c r="I26" i="13" s="1"/>
  <c r="J26" i="13" s="1"/>
  <c r="K26" i="13" s="1"/>
  <c r="L26" i="13" s="1"/>
  <c r="M26" i="13" s="1"/>
  <c r="N26" i="13" s="1"/>
  <c r="O26" i="13" s="1"/>
  <c r="P26" i="13" s="1"/>
  <c r="Q26" i="13" s="1"/>
  <c r="R26" i="13" s="1"/>
  <c r="S26" i="13" s="1"/>
  <c r="T26" i="13" s="1"/>
  <c r="U26" i="13" s="1"/>
  <c r="V26" i="13" s="1"/>
  <c r="W26" i="13" s="1"/>
  <c r="X26" i="13" s="1"/>
  <c r="Y26" i="13" s="1"/>
  <c r="Z26" i="13" s="1"/>
  <c r="AA26" i="13" s="1"/>
  <c r="J91" i="14"/>
  <c r="J98" i="14" s="1"/>
  <c r="J100" i="14" s="1"/>
  <c r="H86" i="14"/>
  <c r="AA96" i="13"/>
  <c r="AA82" i="13"/>
  <c r="AA89" i="13"/>
  <c r="X129" i="13"/>
  <c r="W141" i="13"/>
  <c r="AA75" i="13"/>
  <c r="H100" i="14"/>
  <c r="D66" i="14"/>
  <c r="D59" i="14"/>
  <c r="D94" i="14" s="1"/>
  <c r="N100" i="14"/>
  <c r="F89" i="14"/>
  <c r="K91" i="14"/>
  <c r="K98" i="14" s="1"/>
  <c r="K100" i="14" s="1"/>
  <c r="Q66" i="14"/>
  <c r="R66" i="14" s="1"/>
  <c r="S66" i="14" s="1"/>
  <c r="T66" i="14" s="1"/>
  <c r="U66" i="14" s="1"/>
  <c r="V66" i="14" s="1"/>
  <c r="W66" i="14" s="1"/>
  <c r="X66" i="14" s="1"/>
  <c r="Y66" i="14" s="1"/>
  <c r="Z66" i="14" s="1"/>
  <c r="AA66" i="14" s="1"/>
  <c r="N93" i="14"/>
  <c r="Z93" i="14"/>
  <c r="O93" i="14"/>
  <c r="E100" i="14"/>
  <c r="G93" i="14"/>
  <c r="V93" i="14"/>
  <c r="W93" i="14"/>
  <c r="E75" i="14"/>
  <c r="F75" i="14" s="1"/>
  <c r="G75" i="14" s="1"/>
  <c r="H75" i="14" s="1"/>
  <c r="I75" i="14" s="1"/>
  <c r="J75" i="14" s="1"/>
  <c r="K75" i="14" s="1"/>
  <c r="L75" i="14" s="1"/>
  <c r="R93" i="14"/>
  <c r="I93" i="14"/>
  <c r="I54" i="14"/>
  <c r="J54" i="14" s="1"/>
  <c r="K54" i="14" s="1"/>
  <c r="L54" i="14" s="1"/>
  <c r="M54" i="14" s="1"/>
  <c r="N54" i="14" s="1"/>
  <c r="O54" i="14" s="1"/>
  <c r="P54" i="14" s="1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E93" i="14"/>
  <c r="D12" i="14"/>
  <c r="E12" i="14" s="1"/>
  <c r="F12" i="14" s="1"/>
  <c r="G12" i="14" s="1"/>
  <c r="H12" i="14" s="1"/>
  <c r="I12" i="14" s="1"/>
  <c r="J12" i="14" s="1"/>
  <c r="K12" i="14" s="1"/>
  <c r="M61" i="14"/>
  <c r="N61" i="14" s="1"/>
  <c r="O61" i="14" s="1"/>
  <c r="P61" i="14" s="1"/>
  <c r="Q61" i="14" s="1"/>
  <c r="R61" i="14" s="1"/>
  <c r="S61" i="14" s="1"/>
  <c r="T61" i="14" s="1"/>
  <c r="U61" i="14" s="1"/>
  <c r="V61" i="14" s="1"/>
  <c r="W61" i="14" s="1"/>
  <c r="X61" i="14" s="1"/>
  <c r="Y61" i="14" s="1"/>
  <c r="Z61" i="14" s="1"/>
  <c r="AA61" i="14" s="1"/>
  <c r="E82" i="14"/>
  <c r="F82" i="14" s="1"/>
  <c r="G82" i="14" s="1"/>
  <c r="H82" i="14" s="1"/>
  <c r="I82" i="14" s="1"/>
  <c r="J82" i="14" s="1"/>
  <c r="K82" i="14" s="1"/>
  <c r="L82" i="14" s="1"/>
  <c r="M82" i="14" s="1"/>
  <c r="N82" i="14" s="1"/>
  <c r="O82" i="14" s="1"/>
  <c r="P82" i="14" s="1"/>
  <c r="Q82" i="14" s="1"/>
  <c r="R82" i="14" s="1"/>
  <c r="S82" i="14" s="1"/>
  <c r="T82" i="14" s="1"/>
  <c r="U82" i="14" s="1"/>
  <c r="V82" i="14" s="1"/>
  <c r="W82" i="14" s="1"/>
  <c r="X82" i="14" s="1"/>
  <c r="Y82" i="14" s="1"/>
  <c r="Z82" i="14" s="1"/>
  <c r="AA82" i="14" s="1"/>
  <c r="T93" i="14"/>
  <c r="W136" i="13"/>
  <c r="J102" i="13"/>
  <c r="G75" i="12"/>
  <c r="H75" i="12" s="1"/>
  <c r="I75" i="12" s="1"/>
  <c r="J75" i="12" s="1"/>
  <c r="K75" i="12" s="1"/>
  <c r="L75" i="12" s="1"/>
  <c r="M75" i="12" s="1"/>
  <c r="N75" i="12" s="1"/>
  <c r="O75" i="12" s="1"/>
  <c r="P75" i="12" s="1"/>
  <c r="Q75" i="12" s="1"/>
  <c r="R75" i="12" s="1"/>
  <c r="S75" i="12" s="1"/>
  <c r="T75" i="12" s="1"/>
  <c r="U75" i="12" s="1"/>
  <c r="V75" i="12" s="1"/>
  <c r="W75" i="12" s="1"/>
  <c r="X75" i="12" s="1"/>
  <c r="Y75" i="12" s="1"/>
  <c r="Z75" i="12" s="1"/>
  <c r="AA75" i="12" s="1"/>
  <c r="F165" i="12"/>
  <c r="O209" i="11"/>
  <c r="O212" i="11" s="1"/>
  <c r="D150" i="12"/>
  <c r="D165" i="12"/>
  <c r="AB165" i="12" s="1"/>
  <c r="Q125" i="12"/>
  <c r="Q163" i="12"/>
  <c r="M148" i="12"/>
  <c r="M163" i="12"/>
  <c r="Y111" i="11"/>
  <c r="Z111" i="11" s="1"/>
  <c r="AA111" i="11" s="1"/>
  <c r="O83" i="11"/>
  <c r="P83" i="11" s="1"/>
  <c r="Q83" i="11" s="1"/>
  <c r="R83" i="11" s="1"/>
  <c r="S83" i="11" s="1"/>
  <c r="T83" i="11" s="1"/>
  <c r="U83" i="11" s="1"/>
  <c r="V83" i="11" s="1"/>
  <c r="W83" i="11" s="1"/>
  <c r="X83" i="11" s="1"/>
  <c r="Y83" i="11" s="1"/>
  <c r="Z83" i="11" s="1"/>
  <c r="AA83" i="11" s="1"/>
  <c r="H60" i="14"/>
  <c r="G95" i="14"/>
  <c r="R87" i="14"/>
  <c r="Q94" i="14"/>
  <c r="F123" i="13"/>
  <c r="Q217" i="11"/>
  <c r="Q209" i="11"/>
  <c r="Q212" i="11" s="1"/>
  <c r="D96" i="14"/>
  <c r="E148" i="12"/>
  <c r="E94" i="14"/>
  <c r="V34" i="11"/>
  <c r="W34" i="11" s="1"/>
  <c r="X34" i="11" s="1"/>
  <c r="Y34" i="11" s="1"/>
  <c r="Z34" i="11" s="1"/>
  <c r="AA34" i="11" s="1"/>
  <c r="G100" i="14"/>
  <c r="R136" i="13"/>
  <c r="Q136" i="13"/>
  <c r="AF188" i="11"/>
  <c r="P130" i="11"/>
  <c r="Q130" i="11" s="1"/>
  <c r="R130" i="11" s="1"/>
  <c r="S130" i="11" s="1"/>
  <c r="T130" i="11" s="1"/>
  <c r="U130" i="11" s="1"/>
  <c r="V130" i="11" s="1"/>
  <c r="W130" i="11" s="1"/>
  <c r="X130" i="11" s="1"/>
  <c r="Y130" i="11" s="1"/>
  <c r="Z130" i="11" s="1"/>
  <c r="AA130" i="11" s="1"/>
  <c r="AB134" i="12"/>
  <c r="O148" i="12"/>
  <c r="AA163" i="12"/>
  <c r="O163" i="12"/>
  <c r="X148" i="12"/>
  <c r="S148" i="12"/>
  <c r="T153" i="11"/>
  <c r="U153" i="11" s="1"/>
  <c r="V153" i="11" s="1"/>
  <c r="W153" i="11" s="1"/>
  <c r="X153" i="11" s="1"/>
  <c r="Y153" i="11" s="1"/>
  <c r="Z153" i="11" s="1"/>
  <c r="AA153" i="11" s="1"/>
  <c r="AB147" i="12"/>
  <c r="L160" i="11"/>
  <c r="M160" i="11" s="1"/>
  <c r="N160" i="11" s="1"/>
  <c r="O160" i="11" s="1"/>
  <c r="P160" i="11" s="1"/>
  <c r="Q160" i="11" s="1"/>
  <c r="R160" i="11" s="1"/>
  <c r="S160" i="11" s="1"/>
  <c r="T160" i="11" s="1"/>
  <c r="U160" i="11" s="1"/>
  <c r="V160" i="11" s="1"/>
  <c r="W160" i="11" s="1"/>
  <c r="X160" i="11" s="1"/>
  <c r="Y160" i="11" s="1"/>
  <c r="Z160" i="11" s="1"/>
  <c r="AA160" i="11" s="1"/>
  <c r="Y136" i="13"/>
  <c r="X136" i="13"/>
  <c r="P136" i="13"/>
  <c r="I132" i="11"/>
  <c r="J132" i="11" s="1"/>
  <c r="K132" i="11" s="1"/>
  <c r="L132" i="11" s="1"/>
  <c r="M132" i="11" s="1"/>
  <c r="N132" i="11" s="1"/>
  <c r="O132" i="11" s="1"/>
  <c r="P132" i="11" s="1"/>
  <c r="Q132" i="11" s="1"/>
  <c r="R132" i="11" s="1"/>
  <c r="S132" i="11" s="1"/>
  <c r="T132" i="11" s="1"/>
  <c r="U132" i="11" s="1"/>
  <c r="V132" i="11" s="1"/>
  <c r="W132" i="11" s="1"/>
  <c r="X132" i="11" s="1"/>
  <c r="Y132" i="11" s="1"/>
  <c r="Z132" i="11" s="1"/>
  <c r="AA132" i="11" s="1"/>
  <c r="G171" i="11"/>
  <c r="H171" i="11" s="1"/>
  <c r="I171" i="11" s="1"/>
  <c r="J171" i="11" s="1"/>
  <c r="K171" i="11" s="1"/>
  <c r="L171" i="11" s="1"/>
  <c r="M171" i="11" s="1"/>
  <c r="N171" i="11" s="1"/>
  <c r="O171" i="11" s="1"/>
  <c r="P171" i="11" s="1"/>
  <c r="Q171" i="11" s="1"/>
  <c r="R171" i="11" s="1"/>
  <c r="S171" i="11" s="1"/>
  <c r="T171" i="11" s="1"/>
  <c r="U171" i="11" s="1"/>
  <c r="V171" i="11" s="1"/>
  <c r="W171" i="11" s="1"/>
  <c r="X171" i="11" s="1"/>
  <c r="Y171" i="11" s="1"/>
  <c r="Z171" i="11" s="1"/>
  <c r="AA171" i="11" s="1"/>
  <c r="Y100" i="14"/>
  <c r="O154" i="13"/>
  <c r="F154" i="13"/>
  <c r="V40" i="14"/>
  <c r="W40" i="14" s="1"/>
  <c r="X40" i="14" s="1"/>
  <c r="Y40" i="14" s="1"/>
  <c r="Z40" i="14" s="1"/>
  <c r="AA40" i="14" s="1"/>
  <c r="F164" i="11"/>
  <c r="G164" i="11" s="1"/>
  <c r="H164" i="11" s="1"/>
  <c r="I164" i="11" s="1"/>
  <c r="J164" i="11" s="1"/>
  <c r="K164" i="11" s="1"/>
  <c r="L164" i="11" s="1"/>
  <c r="M164" i="11" s="1"/>
  <c r="N164" i="11" s="1"/>
  <c r="F97" i="11"/>
  <c r="G97" i="11" s="1"/>
  <c r="H97" i="11" s="1"/>
  <c r="I97" i="11" s="1"/>
  <c r="J97" i="11" s="1"/>
  <c r="K97" i="11" s="1"/>
  <c r="L97" i="11" s="1"/>
  <c r="M97" i="11" s="1"/>
  <c r="N97" i="11" s="1"/>
  <c r="O97" i="11" s="1"/>
  <c r="P97" i="11" s="1"/>
  <c r="Q97" i="11" s="1"/>
  <c r="R97" i="11" s="1"/>
  <c r="S97" i="11" s="1"/>
  <c r="T97" i="11" s="1"/>
  <c r="U97" i="11" s="1"/>
  <c r="V97" i="11" s="1"/>
  <c r="W97" i="11" s="1"/>
  <c r="AA148" i="12"/>
  <c r="P136" i="12"/>
  <c r="U148" i="12"/>
  <c r="AC120" i="12"/>
  <c r="AB120" i="12"/>
  <c r="AC106" i="12"/>
  <c r="U163" i="12"/>
  <c r="S163" i="12"/>
  <c r="H148" i="12"/>
  <c r="AB71" i="12"/>
  <c r="P163" i="12"/>
  <c r="E41" i="12"/>
  <c r="F41" i="12" s="1"/>
  <c r="D128" i="13"/>
  <c r="M130" i="13"/>
  <c r="D109" i="13"/>
  <c r="N148" i="13"/>
  <c r="J148" i="13"/>
  <c r="D88" i="13"/>
  <c r="E88" i="13" s="1"/>
  <c r="F88" i="13" s="1"/>
  <c r="G88" i="13" s="1"/>
  <c r="H88" i="13" s="1"/>
  <c r="I88" i="13" s="1"/>
  <c r="J88" i="13" s="1"/>
  <c r="K88" i="13" s="1"/>
  <c r="L88" i="13" s="1"/>
  <c r="M88" i="13" s="1"/>
  <c r="N88" i="13" s="1"/>
  <c r="O88" i="13" s="1"/>
  <c r="P88" i="13" s="1"/>
  <c r="Q88" i="13" s="1"/>
  <c r="R88" i="13" s="1"/>
  <c r="S88" i="13" s="1"/>
  <c r="T88" i="13" s="1"/>
  <c r="U88" i="13" s="1"/>
  <c r="V88" i="13" s="1"/>
  <c r="W88" i="13" s="1"/>
  <c r="X88" i="13" s="1"/>
  <c r="Y88" i="13" s="1"/>
  <c r="Z88" i="13" s="1"/>
  <c r="AA88" i="13" s="1"/>
  <c r="AB84" i="13"/>
  <c r="AC42" i="13"/>
  <c r="E67" i="13"/>
  <c r="F67" i="13" s="1"/>
  <c r="G67" i="13" s="1"/>
  <c r="H67" i="13" s="1"/>
  <c r="I67" i="13" s="1"/>
  <c r="J67" i="13" s="1"/>
  <c r="K67" i="13" s="1"/>
  <c r="L67" i="13" s="1"/>
  <c r="M67" i="13" s="1"/>
  <c r="N67" i="13" s="1"/>
  <c r="O67" i="13" s="1"/>
  <c r="P67" i="13" s="1"/>
  <c r="Q67" i="13" s="1"/>
  <c r="R67" i="13" s="1"/>
  <c r="S67" i="13" s="1"/>
  <c r="T67" i="13" s="1"/>
  <c r="U67" i="13" s="1"/>
  <c r="V67" i="13" s="1"/>
  <c r="W67" i="13" s="1"/>
  <c r="X67" i="13" s="1"/>
  <c r="Y67" i="13" s="1"/>
  <c r="Z67" i="13" s="1"/>
  <c r="AA67" i="13" s="1"/>
  <c r="E60" i="13"/>
  <c r="F60" i="13" s="1"/>
  <c r="G60" i="13" s="1"/>
  <c r="H60" i="13" s="1"/>
  <c r="I60" i="13" s="1"/>
  <c r="J60" i="13" s="1"/>
  <c r="K60" i="13" s="1"/>
  <c r="L60" i="13" s="1"/>
  <c r="M60" i="13" s="1"/>
  <c r="N60" i="13" s="1"/>
  <c r="O60" i="13" s="1"/>
  <c r="P60" i="13" s="1"/>
  <c r="Q60" i="13" s="1"/>
  <c r="R60" i="13" s="1"/>
  <c r="S60" i="13" s="1"/>
  <c r="T60" i="13" s="1"/>
  <c r="U60" i="13" s="1"/>
  <c r="V60" i="13" s="1"/>
  <c r="W60" i="13" s="1"/>
  <c r="X60" i="13" s="1"/>
  <c r="Y60" i="13" s="1"/>
  <c r="Z60" i="13" s="1"/>
  <c r="AA60" i="13" s="1"/>
  <c r="H93" i="14"/>
  <c r="L93" i="14"/>
  <c r="J93" i="14"/>
  <c r="F47" i="14"/>
  <c r="G47" i="14" s="1"/>
  <c r="H47" i="14" s="1"/>
  <c r="I47" i="14" s="1"/>
  <c r="J47" i="14" s="1"/>
  <c r="K47" i="14" s="1"/>
  <c r="L47" i="14" s="1"/>
  <c r="M47" i="14" s="1"/>
  <c r="N47" i="14" s="1"/>
  <c r="O47" i="14" s="1"/>
  <c r="P47" i="14" s="1"/>
  <c r="Q47" i="14" s="1"/>
  <c r="R47" i="14" s="1"/>
  <c r="S47" i="14" s="1"/>
  <c r="T47" i="14" s="1"/>
  <c r="U47" i="14" s="1"/>
  <c r="V47" i="14" s="1"/>
  <c r="W47" i="14" s="1"/>
  <c r="X47" i="14" s="1"/>
  <c r="Y47" i="14" s="1"/>
  <c r="Z47" i="14" s="1"/>
  <c r="AA47" i="14" s="1"/>
  <c r="O81" i="12"/>
  <c r="O164" i="12" s="1"/>
  <c r="R158" i="12"/>
  <c r="M148" i="13"/>
  <c r="L148" i="13"/>
  <c r="Y156" i="13"/>
  <c r="D30" i="13"/>
  <c r="X93" i="14"/>
  <c r="Q93" i="14"/>
  <c r="AA93" i="14"/>
  <c r="F93" i="14"/>
  <c r="K93" i="14"/>
  <c r="Y93" i="14"/>
  <c r="E33" i="14"/>
  <c r="F33" i="14" s="1"/>
  <c r="G33" i="14" s="1"/>
  <c r="H33" i="14" s="1"/>
  <c r="I33" i="14" s="1"/>
  <c r="J33" i="14" s="1"/>
  <c r="U209" i="11"/>
  <c r="U212" i="11" s="1"/>
  <c r="U217" i="11"/>
  <c r="K154" i="12"/>
  <c r="K157" i="12" s="1"/>
  <c r="AB146" i="12"/>
  <c r="Y163" i="12"/>
  <c r="Y148" i="12"/>
  <c r="L163" i="12"/>
  <c r="L148" i="12"/>
  <c r="I148" i="12"/>
  <c r="I163" i="12"/>
  <c r="F148" i="12"/>
  <c r="F48" i="12"/>
  <c r="G48" i="12" s="1"/>
  <c r="H48" i="12" s="1"/>
  <c r="I48" i="12" s="1"/>
  <c r="J48" i="12" s="1"/>
  <c r="K48" i="12" s="1"/>
  <c r="L48" i="12" s="1"/>
  <c r="M48" i="12" s="1"/>
  <c r="N48" i="12" s="1"/>
  <c r="O48" i="12" s="1"/>
  <c r="P48" i="12" s="1"/>
  <c r="Q48" i="12" s="1"/>
  <c r="R48" i="12" s="1"/>
  <c r="S48" i="12" s="1"/>
  <c r="T48" i="12" s="1"/>
  <c r="U48" i="12" s="1"/>
  <c r="V48" i="12" s="1"/>
  <c r="W48" i="12" s="1"/>
  <c r="X48" i="12" s="1"/>
  <c r="Y48" i="12" s="1"/>
  <c r="Z48" i="12" s="1"/>
  <c r="AA48" i="12" s="1"/>
  <c r="Q122" i="13"/>
  <c r="P157" i="13"/>
  <c r="P130" i="13"/>
  <c r="Q101" i="13"/>
  <c r="P149" i="13"/>
  <c r="R129" i="13"/>
  <c r="R141" i="13"/>
  <c r="U148" i="13"/>
  <c r="U129" i="13"/>
  <c r="G13" i="12"/>
  <c r="G41" i="11"/>
  <c r="H41" i="11" s="1"/>
  <c r="I41" i="11" s="1"/>
  <c r="J41" i="11" s="1"/>
  <c r="K41" i="11" s="1"/>
  <c r="L41" i="11" s="1"/>
  <c r="M41" i="11" s="1"/>
  <c r="N41" i="11" s="1"/>
  <c r="O41" i="11" s="1"/>
  <c r="P41" i="11" s="1"/>
  <c r="Q41" i="11" s="1"/>
  <c r="R41" i="11" s="1"/>
  <c r="S41" i="11" s="1"/>
  <c r="T41" i="11" s="1"/>
  <c r="U41" i="11" s="1"/>
  <c r="V41" i="11" s="1"/>
  <c r="W41" i="11" s="1"/>
  <c r="X41" i="11" s="1"/>
  <c r="Y41" i="11" s="1"/>
  <c r="Z41" i="11" s="1"/>
  <c r="AA41" i="11" s="1"/>
  <c r="E204" i="11"/>
  <c r="X97" i="11"/>
  <c r="Y97" i="11" s="1"/>
  <c r="Z97" i="11" s="1"/>
  <c r="AA97" i="11" s="1"/>
  <c r="X163" i="12"/>
  <c r="G41" i="12"/>
  <c r="H41" i="12" s="1"/>
  <c r="I41" i="12" s="1"/>
  <c r="J41" i="12" s="1"/>
  <c r="K41" i="12" s="1"/>
  <c r="L41" i="12" s="1"/>
  <c r="M41" i="12" s="1"/>
  <c r="N41" i="12" s="1"/>
  <c r="O41" i="12" s="1"/>
  <c r="P41" i="12" s="1"/>
  <c r="Q41" i="12" s="1"/>
  <c r="R41" i="12" s="1"/>
  <c r="S41" i="12" s="1"/>
  <c r="T41" i="12" s="1"/>
  <c r="U41" i="12" s="1"/>
  <c r="V41" i="12" s="1"/>
  <c r="W41" i="12" s="1"/>
  <c r="X41" i="12" s="1"/>
  <c r="Y41" i="12" s="1"/>
  <c r="Z41" i="12" s="1"/>
  <c r="AA41" i="12" s="1"/>
  <c r="R163" i="12"/>
  <c r="R13" i="12"/>
  <c r="D157" i="13"/>
  <c r="AB157" i="13" s="1"/>
  <c r="D142" i="13"/>
  <c r="AB142" i="13" s="1"/>
  <c r="D130" i="13"/>
  <c r="M217" i="11"/>
  <c r="M209" i="11"/>
  <c r="M212" i="11" s="1"/>
  <c r="V163" i="12"/>
  <c r="V148" i="12"/>
  <c r="K148" i="12"/>
  <c r="K163" i="12"/>
  <c r="D97" i="12"/>
  <c r="D148" i="12"/>
  <c r="V129" i="13"/>
  <c r="V141" i="13"/>
  <c r="P109" i="12"/>
  <c r="Q129" i="13"/>
  <c r="K33" i="14"/>
  <c r="L33" i="14" s="1"/>
  <c r="M33" i="14" s="1"/>
  <c r="N33" i="14" s="1"/>
  <c r="O33" i="14" s="1"/>
  <c r="P33" i="14" s="1"/>
  <c r="Q33" i="14" s="1"/>
  <c r="R33" i="14" s="1"/>
  <c r="S33" i="14" s="1"/>
  <c r="T33" i="14" s="1"/>
  <c r="U33" i="14" s="1"/>
  <c r="V33" i="14" s="1"/>
  <c r="W33" i="14" s="1"/>
  <c r="X33" i="14" s="1"/>
  <c r="Y33" i="14" s="1"/>
  <c r="Z33" i="14" s="1"/>
  <c r="AA33" i="14" s="1"/>
  <c r="D163" i="12"/>
  <c r="AB163" i="12" s="1"/>
  <c r="X141" i="13"/>
  <c r="D124" i="13"/>
  <c r="F163" i="12"/>
  <c r="D158" i="13"/>
  <c r="AB158" i="13" s="1"/>
  <c r="M93" i="14"/>
  <c r="G89" i="14"/>
  <c r="K76" i="11"/>
  <c r="L76" i="11" s="1"/>
  <c r="M76" i="11" s="1"/>
  <c r="N76" i="11" s="1"/>
  <c r="O76" i="11" s="1"/>
  <c r="P76" i="11" s="1"/>
  <c r="Q76" i="11" s="1"/>
  <c r="R76" i="11" s="1"/>
  <c r="S76" i="11" s="1"/>
  <c r="T76" i="11" s="1"/>
  <c r="U76" i="11" s="1"/>
  <c r="V76" i="11" s="1"/>
  <c r="W76" i="11" s="1"/>
  <c r="X76" i="11" s="1"/>
  <c r="Y76" i="11" s="1"/>
  <c r="Z76" i="11" s="1"/>
  <c r="AA76" i="11" s="1"/>
  <c r="AA48" i="11"/>
  <c r="Q26" i="14"/>
  <c r="R26" i="14" s="1"/>
  <c r="S26" i="14" s="1"/>
  <c r="T26" i="14" s="1"/>
  <c r="U26" i="14" s="1"/>
  <c r="V26" i="14" s="1"/>
  <c r="W26" i="14" s="1"/>
  <c r="X26" i="14" s="1"/>
  <c r="Y26" i="14" s="1"/>
  <c r="Z26" i="14" s="1"/>
  <c r="AA26" i="14" s="1"/>
  <c r="E97" i="12"/>
  <c r="Y129" i="13"/>
  <c r="P190" i="11"/>
  <c r="Q190" i="11" s="1"/>
  <c r="E190" i="11"/>
  <c r="T157" i="12"/>
  <c r="J157" i="12"/>
  <c r="G157" i="12"/>
  <c r="Q136" i="12"/>
  <c r="R136" i="12" s="1"/>
  <c r="S136" i="12" s="1"/>
  <c r="T136" i="12" s="1"/>
  <c r="U136" i="12" s="1"/>
  <c r="V136" i="12" s="1"/>
  <c r="W136" i="12" s="1"/>
  <c r="X136" i="12" s="1"/>
  <c r="Y136" i="12" s="1"/>
  <c r="Z136" i="12" s="1"/>
  <c r="AA136" i="12" s="1"/>
  <c r="AC78" i="12"/>
  <c r="AC119" i="13"/>
  <c r="AC127" i="13" s="1"/>
  <c r="V148" i="13"/>
  <c r="AB56" i="13"/>
  <c r="AB49" i="13"/>
  <c r="G55" i="12"/>
  <c r="H55" i="12" s="1"/>
  <c r="I55" i="12" s="1"/>
  <c r="J55" i="12" s="1"/>
  <c r="K55" i="12" s="1"/>
  <c r="L55" i="12" s="1"/>
  <c r="M55" i="12" s="1"/>
  <c r="N55" i="12" s="1"/>
  <c r="O55" i="12" s="1"/>
  <c r="P55" i="12" s="1"/>
  <c r="Q55" i="12" s="1"/>
  <c r="R55" i="12" s="1"/>
  <c r="S55" i="12" s="1"/>
  <c r="T55" i="12" s="1"/>
  <c r="U55" i="12" s="1"/>
  <c r="V55" i="12" s="1"/>
  <c r="W55" i="12" s="1"/>
  <c r="X55" i="12" s="1"/>
  <c r="Y55" i="12" s="1"/>
  <c r="Z55" i="12" s="1"/>
  <c r="AA55" i="12" s="1"/>
  <c r="Q141" i="13"/>
  <c r="P203" i="11"/>
  <c r="O111" i="12"/>
  <c r="P111" i="12" s="1"/>
  <c r="Q111" i="12" s="1"/>
  <c r="R111" i="12" s="1"/>
  <c r="S111" i="12" s="1"/>
  <c r="T111" i="12" s="1"/>
  <c r="U111" i="12" s="1"/>
  <c r="V111" i="12" s="1"/>
  <c r="W111" i="12" s="1"/>
  <c r="X111" i="12" s="1"/>
  <c r="Y111" i="12" s="1"/>
  <c r="Z111" i="12" s="1"/>
  <c r="AA111" i="12" s="1"/>
  <c r="Q68" i="13"/>
  <c r="R68" i="13" s="1"/>
  <c r="S68" i="13" s="1"/>
  <c r="T68" i="13" s="1"/>
  <c r="U68" i="13" s="1"/>
  <c r="V68" i="13" s="1"/>
  <c r="W68" i="13" s="1"/>
  <c r="X68" i="13" s="1"/>
  <c r="Y68" i="13" s="1"/>
  <c r="Z68" i="13" s="1"/>
  <c r="AA68" i="13" s="1"/>
  <c r="N154" i="13"/>
  <c r="AC192" i="11"/>
  <c r="E55" i="11"/>
  <c r="F55" i="11" s="1"/>
  <c r="G55" i="11" s="1"/>
  <c r="H55" i="11" s="1"/>
  <c r="I55" i="11" s="1"/>
  <c r="J55" i="11" s="1"/>
  <c r="K55" i="11" s="1"/>
  <c r="L55" i="11" s="1"/>
  <c r="M55" i="11" s="1"/>
  <c r="N55" i="11" s="1"/>
  <c r="O55" i="11" s="1"/>
  <c r="P55" i="11" s="1"/>
  <c r="Q55" i="11" s="1"/>
  <c r="R55" i="11" s="1"/>
  <c r="S55" i="11" s="1"/>
  <c r="T55" i="11" s="1"/>
  <c r="U55" i="11" s="1"/>
  <c r="V55" i="11" s="1"/>
  <c r="W55" i="11" s="1"/>
  <c r="X55" i="11" s="1"/>
  <c r="Y55" i="11" s="1"/>
  <c r="Z55" i="11" s="1"/>
  <c r="AA55" i="11" s="1"/>
  <c r="AB22" i="11"/>
  <c r="AB155" i="12"/>
  <c r="P157" i="12"/>
  <c r="X157" i="12"/>
  <c r="L157" i="12"/>
  <c r="H157" i="12"/>
  <c r="R157" i="12"/>
  <c r="AC138" i="12"/>
  <c r="O157" i="12"/>
  <c r="M157" i="12"/>
  <c r="I157" i="12"/>
  <c r="AB57" i="12"/>
  <c r="AC36" i="12"/>
  <c r="AC144" i="12" s="1"/>
  <c r="AB29" i="12"/>
  <c r="AB144" i="12" s="1"/>
  <c r="AB91" i="13"/>
  <c r="R148" i="13"/>
  <c r="E68" i="14"/>
  <c r="F68" i="14" s="1"/>
  <c r="G68" i="14" s="1"/>
  <c r="H68" i="14" s="1"/>
  <c r="I68" i="14" s="1"/>
  <c r="J68" i="14" s="1"/>
  <c r="K68" i="14" s="1"/>
  <c r="L68" i="14" s="1"/>
  <c r="M68" i="14" s="1"/>
  <c r="N68" i="14" s="1"/>
  <c r="O68" i="14" s="1"/>
  <c r="P68" i="14" s="1"/>
  <c r="Q68" i="14" s="1"/>
  <c r="R68" i="14" s="1"/>
  <c r="S68" i="14" s="1"/>
  <c r="T68" i="14" s="1"/>
  <c r="U68" i="14" s="1"/>
  <c r="V68" i="14" s="1"/>
  <c r="W68" i="14" s="1"/>
  <c r="X68" i="14" s="1"/>
  <c r="Y68" i="14" s="1"/>
  <c r="Z68" i="14" s="1"/>
  <c r="AA68" i="14" s="1"/>
  <c r="L194" i="11"/>
  <c r="M75" i="14"/>
  <c r="O11" i="13"/>
  <c r="P104" i="12"/>
  <c r="M40" i="13"/>
  <c r="AA66" i="13"/>
  <c r="L74" i="14"/>
  <c r="J117" i="12"/>
  <c r="H76" i="12"/>
  <c r="I76" i="12" s="1"/>
  <c r="J76" i="12" s="1"/>
  <c r="K76" i="12" s="1"/>
  <c r="L76" i="12" s="1"/>
  <c r="M76" i="12" s="1"/>
  <c r="N76" i="12" s="1"/>
  <c r="O76" i="12" s="1"/>
  <c r="P76" i="12" s="1"/>
  <c r="Q76" i="12" s="1"/>
  <c r="R76" i="12" s="1"/>
  <c r="S76" i="12" s="1"/>
  <c r="T76" i="12" s="1"/>
  <c r="U76" i="12" s="1"/>
  <c r="V76" i="12" s="1"/>
  <c r="W76" i="12" s="1"/>
  <c r="X76" i="12" s="1"/>
  <c r="Y76" i="12" s="1"/>
  <c r="Z76" i="12" s="1"/>
  <c r="AA76" i="12" s="1"/>
  <c r="I83" i="12"/>
  <c r="O117" i="13"/>
  <c r="Y142" i="12"/>
  <c r="AA194" i="11"/>
  <c r="R94" i="14"/>
  <c r="S87" i="14"/>
  <c r="L12" i="13"/>
  <c r="M12" i="13" s="1"/>
  <c r="N12" i="13" s="1"/>
  <c r="O12" i="13" s="1"/>
  <c r="P12" i="13" s="1"/>
  <c r="Q12" i="13" s="1"/>
  <c r="R12" i="13" s="1"/>
  <c r="S12" i="13" s="1"/>
  <c r="T12" i="13" s="1"/>
  <c r="U12" i="13" s="1"/>
  <c r="V12" i="13" s="1"/>
  <c r="W12" i="13" s="1"/>
  <c r="X12" i="13" s="1"/>
  <c r="Y12" i="13" s="1"/>
  <c r="Z12" i="13" s="1"/>
  <c r="AA12" i="13" s="1"/>
  <c r="U81" i="14"/>
  <c r="L12" i="14"/>
  <c r="M12" i="14" s="1"/>
  <c r="N12" i="14" s="1"/>
  <c r="O12" i="14" s="1"/>
  <c r="P12" i="14" s="1"/>
  <c r="Q12" i="14" s="1"/>
  <c r="R12" i="14" s="1"/>
  <c r="S12" i="14" s="1"/>
  <c r="T12" i="14" s="1"/>
  <c r="C12" i="16"/>
  <c r="E12" i="16" s="1"/>
  <c r="G195" i="11"/>
  <c r="F204" i="11"/>
  <c r="F221" i="11" s="1"/>
  <c r="E182" i="11"/>
  <c r="F103" i="13"/>
  <c r="G68" i="12"/>
  <c r="F150" i="12"/>
  <c r="F196" i="11"/>
  <c r="R39" i="12"/>
  <c r="T102" i="12"/>
  <c r="P93" i="14"/>
  <c r="T10" i="13"/>
  <c r="D205" i="11"/>
  <c r="E110" i="11"/>
  <c r="F110" i="11" s="1"/>
  <c r="G110" i="11" s="1"/>
  <c r="H110" i="11" s="1"/>
  <c r="I110" i="11" s="1"/>
  <c r="J110" i="11" s="1"/>
  <c r="K110" i="11" s="1"/>
  <c r="L110" i="11" s="1"/>
  <c r="M110" i="11" s="1"/>
  <c r="N110" i="11" s="1"/>
  <c r="O110" i="11" s="1"/>
  <c r="P110" i="11" s="1"/>
  <c r="Q110" i="11" s="1"/>
  <c r="R110" i="11" s="1"/>
  <c r="S110" i="11" s="1"/>
  <c r="T110" i="11" s="1"/>
  <c r="U110" i="11" s="1"/>
  <c r="V110" i="11" s="1"/>
  <c r="W110" i="11" s="1"/>
  <c r="X110" i="11" s="1"/>
  <c r="Y110" i="11" s="1"/>
  <c r="Z110" i="11" s="1"/>
  <c r="AA110" i="11" s="1"/>
  <c r="E26" i="11"/>
  <c r="F26" i="11" s="1"/>
  <c r="G26" i="11" s="1"/>
  <c r="H26" i="11" s="1"/>
  <c r="I26" i="11" s="1"/>
  <c r="J26" i="11" s="1"/>
  <c r="K26" i="11" s="1"/>
  <c r="L26" i="11" s="1"/>
  <c r="M26" i="11" s="1"/>
  <c r="N26" i="11" s="1"/>
  <c r="O26" i="11" s="1"/>
  <c r="P26" i="11" s="1"/>
  <c r="Q26" i="11" s="1"/>
  <c r="R26" i="11" s="1"/>
  <c r="S26" i="11" s="1"/>
  <c r="T26" i="11" s="1"/>
  <c r="U26" i="11" s="1"/>
  <c r="V26" i="11" s="1"/>
  <c r="W26" i="11" s="1"/>
  <c r="X26" i="11" s="1"/>
  <c r="Y26" i="11" s="1"/>
  <c r="Z26" i="11" s="1"/>
  <c r="AA26" i="11" s="1"/>
  <c r="F69" i="11"/>
  <c r="G69" i="11" s="1"/>
  <c r="H69" i="11" s="1"/>
  <c r="I69" i="11" s="1"/>
  <c r="J69" i="11" s="1"/>
  <c r="K69" i="11" s="1"/>
  <c r="L69" i="11" s="1"/>
  <c r="M69" i="11" s="1"/>
  <c r="N69" i="11" s="1"/>
  <c r="O69" i="11" s="1"/>
  <c r="P69" i="11" s="1"/>
  <c r="Q69" i="11" s="1"/>
  <c r="R69" i="11" s="1"/>
  <c r="S69" i="11" s="1"/>
  <c r="T69" i="11" s="1"/>
  <c r="U69" i="11" s="1"/>
  <c r="V69" i="11" s="1"/>
  <c r="W69" i="11" s="1"/>
  <c r="X69" i="11" s="1"/>
  <c r="Y69" i="11" s="1"/>
  <c r="Z69" i="11" s="1"/>
  <c r="AA69" i="11" s="1"/>
  <c r="F24" i="11"/>
  <c r="G140" i="12"/>
  <c r="O129" i="13" l="1"/>
  <c r="O141" i="13"/>
  <c r="O148" i="13"/>
  <c r="K129" i="13"/>
  <c r="K141" i="13"/>
  <c r="H156" i="13"/>
  <c r="H129" i="13"/>
  <c r="H141" i="13"/>
  <c r="P94" i="14"/>
  <c r="D204" i="11"/>
  <c r="AB147" i="13"/>
  <c r="AE155" i="13" s="1"/>
  <c r="AB92" i="14"/>
  <c r="E217" i="11"/>
  <c r="E209" i="11"/>
  <c r="E212" i="11" s="1"/>
  <c r="D93" i="14"/>
  <c r="AB93" i="14" s="1"/>
  <c r="U12" i="14"/>
  <c r="V12" i="14" s="1"/>
  <c r="W12" i="14" s="1"/>
  <c r="X12" i="14" s="1"/>
  <c r="Y12" i="14" s="1"/>
  <c r="Z12" i="14" s="1"/>
  <c r="AA12" i="14" s="1"/>
  <c r="E221" i="11"/>
  <c r="D149" i="12"/>
  <c r="D110" i="13"/>
  <c r="D148" i="13"/>
  <c r="AB148" i="13" s="1"/>
  <c r="Y209" i="11"/>
  <c r="Y212" i="11" s="1"/>
  <c r="Y217" i="11"/>
  <c r="I217" i="11"/>
  <c r="I209" i="11"/>
  <c r="I212" i="11" s="1"/>
  <c r="G149" i="12"/>
  <c r="D118" i="11"/>
  <c r="D203" i="11"/>
  <c r="E149" i="12"/>
  <c r="D164" i="12"/>
  <c r="AB164" i="12" s="1"/>
  <c r="C7" i="16"/>
  <c r="E7" i="16" s="1"/>
  <c r="D33" i="13"/>
  <c r="E33" i="13" s="1"/>
  <c r="F33" i="13" s="1"/>
  <c r="G33" i="13" s="1"/>
  <c r="H33" i="13" s="1"/>
  <c r="I33" i="13" s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W33" i="13" s="1"/>
  <c r="X33" i="13" s="1"/>
  <c r="Y33" i="13" s="1"/>
  <c r="Z33" i="13" s="1"/>
  <c r="AA33" i="13" s="1"/>
  <c r="D129" i="13"/>
  <c r="D156" i="13"/>
  <c r="AB156" i="13" s="1"/>
  <c r="O149" i="12"/>
  <c r="P81" i="12"/>
  <c r="Q81" i="12" s="1"/>
  <c r="R81" i="12" s="1"/>
  <c r="S81" i="12" s="1"/>
  <c r="T81" i="12" s="1"/>
  <c r="U81" i="12" s="1"/>
  <c r="V81" i="12" s="1"/>
  <c r="W81" i="12" s="1"/>
  <c r="X81" i="12" s="1"/>
  <c r="Y81" i="12" s="1"/>
  <c r="Z81" i="12" s="1"/>
  <c r="AA81" i="12" s="1"/>
  <c r="E109" i="13"/>
  <c r="D131" i="13"/>
  <c r="D150" i="13"/>
  <c r="D143" i="13"/>
  <c r="AB143" i="13" s="1"/>
  <c r="D141" i="13"/>
  <c r="AB141" i="13" s="1"/>
  <c r="E96" i="14"/>
  <c r="E158" i="13"/>
  <c r="G123" i="13"/>
  <c r="F158" i="13"/>
  <c r="I60" i="14"/>
  <c r="H95" i="14"/>
  <c r="K102" i="13"/>
  <c r="F96" i="14"/>
  <c r="F190" i="11"/>
  <c r="G190" i="11" s="1"/>
  <c r="E203" i="11"/>
  <c r="Q109" i="12"/>
  <c r="D166" i="12"/>
  <c r="AB166" i="12" s="1"/>
  <c r="D151" i="12"/>
  <c r="R101" i="13"/>
  <c r="Q149" i="13"/>
  <c r="AB127" i="13"/>
  <c r="AB138" i="13"/>
  <c r="Q203" i="11"/>
  <c r="R190" i="11"/>
  <c r="F97" i="12"/>
  <c r="E151" i="12"/>
  <c r="E166" i="12"/>
  <c r="H89" i="14"/>
  <c r="G96" i="14"/>
  <c r="D159" i="13"/>
  <c r="AB159" i="13" s="1"/>
  <c r="D144" i="13"/>
  <c r="AB144" i="13" s="1"/>
  <c r="E124" i="13"/>
  <c r="D132" i="13"/>
  <c r="C21" i="16"/>
  <c r="E21" i="16" s="1"/>
  <c r="R122" i="13"/>
  <c r="Q157" i="13"/>
  <c r="Q130" i="13"/>
  <c r="Q142" i="13"/>
  <c r="V135" i="13"/>
  <c r="V136" i="13" s="1"/>
  <c r="O135" i="13"/>
  <c r="O136" i="13" s="1"/>
  <c r="D135" i="13"/>
  <c r="D136" i="13" s="1"/>
  <c r="G135" i="13"/>
  <c r="G136" i="13" s="1"/>
  <c r="N135" i="13"/>
  <c r="N136" i="13" s="1"/>
  <c r="T135" i="13"/>
  <c r="T136" i="13" s="1"/>
  <c r="U135" i="13"/>
  <c r="U136" i="13" s="1"/>
  <c r="M135" i="13"/>
  <c r="M136" i="13" s="1"/>
  <c r="AA135" i="13"/>
  <c r="AA136" i="13" s="1"/>
  <c r="K135" i="13"/>
  <c r="K136" i="13" s="1"/>
  <c r="L135" i="13"/>
  <c r="L136" i="13" s="1"/>
  <c r="J135" i="13"/>
  <c r="J136" i="13" s="1"/>
  <c r="E135" i="13"/>
  <c r="E136" i="13" s="1"/>
  <c r="I135" i="13"/>
  <c r="I136" i="13" s="1"/>
  <c r="F27" i="11"/>
  <c r="G27" i="11" s="1"/>
  <c r="H27" i="11" s="1"/>
  <c r="I27" i="11" s="1"/>
  <c r="J27" i="11" s="1"/>
  <c r="K27" i="11" s="1"/>
  <c r="L27" i="11" s="1"/>
  <c r="M27" i="11" s="1"/>
  <c r="N27" i="11" s="1"/>
  <c r="O27" i="11" s="1"/>
  <c r="P27" i="11" s="1"/>
  <c r="Q27" i="11" s="1"/>
  <c r="R27" i="11" s="1"/>
  <c r="S27" i="11" s="1"/>
  <c r="T27" i="11" s="1"/>
  <c r="U27" i="11" s="1"/>
  <c r="V27" i="11" s="1"/>
  <c r="W27" i="11" s="1"/>
  <c r="X27" i="11" s="1"/>
  <c r="Y27" i="11" s="1"/>
  <c r="Z27" i="11" s="1"/>
  <c r="AA27" i="11" s="1"/>
  <c r="F203" i="11"/>
  <c r="D222" i="11"/>
  <c r="D218" i="11"/>
  <c r="U10" i="13"/>
  <c r="U102" i="12"/>
  <c r="G196" i="11"/>
  <c r="F205" i="11"/>
  <c r="G150" i="12"/>
  <c r="H68" i="12"/>
  <c r="G165" i="12"/>
  <c r="G103" i="13"/>
  <c r="F182" i="11"/>
  <c r="G204" i="11"/>
  <c r="G221" i="11" s="1"/>
  <c r="H195" i="11"/>
  <c r="V81" i="14"/>
  <c r="T87" i="14"/>
  <c r="S94" i="14"/>
  <c r="Z142" i="12"/>
  <c r="P117" i="13"/>
  <c r="M74" i="14"/>
  <c r="Q104" i="12"/>
  <c r="P11" i="13"/>
  <c r="N75" i="14"/>
  <c r="M194" i="11"/>
  <c r="S135" i="13"/>
  <c r="S136" i="13" s="1"/>
  <c r="AA99" i="14"/>
  <c r="AA100" i="14" s="1"/>
  <c r="Z135" i="13"/>
  <c r="Z136" i="13" s="1"/>
  <c r="F135" i="13"/>
  <c r="F136" i="13" s="1"/>
  <c r="H135" i="13"/>
  <c r="H136" i="13" s="1"/>
  <c r="G148" i="12"/>
  <c r="AB148" i="12" s="1"/>
  <c r="G143" i="12"/>
  <c r="S39" i="12"/>
  <c r="J83" i="12"/>
  <c r="K117" i="12"/>
  <c r="M90" i="12"/>
  <c r="N40" i="13"/>
  <c r="E205" i="11"/>
  <c r="P149" i="12" l="1"/>
  <c r="D221" i="11"/>
  <c r="D217" i="11"/>
  <c r="AB217" i="11" s="1"/>
  <c r="P164" i="12"/>
  <c r="E110" i="13"/>
  <c r="D151" i="13"/>
  <c r="D220" i="11"/>
  <c r="E118" i="11"/>
  <c r="D206" i="11"/>
  <c r="D219" i="11" s="1"/>
  <c r="E220" i="11"/>
  <c r="L102" i="13"/>
  <c r="M102" i="13" s="1"/>
  <c r="N102" i="13" s="1"/>
  <c r="O102" i="13" s="1"/>
  <c r="I95" i="14"/>
  <c r="J60" i="14"/>
  <c r="H123" i="13"/>
  <c r="G158" i="13"/>
  <c r="F109" i="13"/>
  <c r="E150" i="13"/>
  <c r="E143" i="13"/>
  <c r="E131" i="13"/>
  <c r="G97" i="12"/>
  <c r="G151" i="12" s="1"/>
  <c r="F166" i="12"/>
  <c r="F151" i="12"/>
  <c r="R109" i="12"/>
  <c r="Q164" i="12"/>
  <c r="Q149" i="12"/>
  <c r="H190" i="11"/>
  <c r="G203" i="11"/>
  <c r="S122" i="13"/>
  <c r="R157" i="13"/>
  <c r="R142" i="13"/>
  <c r="R130" i="13"/>
  <c r="E132" i="13"/>
  <c r="E159" i="13"/>
  <c r="F124" i="13"/>
  <c r="E144" i="13"/>
  <c r="I89" i="14"/>
  <c r="H96" i="14"/>
  <c r="S190" i="11"/>
  <c r="R203" i="11"/>
  <c r="S101" i="13"/>
  <c r="R149" i="13"/>
  <c r="C13" i="16"/>
  <c r="E13" i="16" s="1"/>
  <c r="O40" i="13"/>
  <c r="L117" i="12"/>
  <c r="E222" i="11"/>
  <c r="E218" i="11"/>
  <c r="N90" i="12"/>
  <c r="K83" i="12"/>
  <c r="P102" i="13"/>
  <c r="R104" i="12"/>
  <c r="N74" i="14"/>
  <c r="Q117" i="13"/>
  <c r="H204" i="11"/>
  <c r="H221" i="11" s="1"/>
  <c r="I195" i="11"/>
  <c r="H103" i="13"/>
  <c r="H196" i="11"/>
  <c r="G205" i="11"/>
  <c r="V102" i="12"/>
  <c r="T39" i="12"/>
  <c r="H143" i="12"/>
  <c r="N194" i="11"/>
  <c r="O75" i="14"/>
  <c r="Q11" i="13"/>
  <c r="AA142" i="12"/>
  <c r="U87" i="14"/>
  <c r="T94" i="14"/>
  <c r="W81" i="14"/>
  <c r="G182" i="11"/>
  <c r="I68" i="12"/>
  <c r="H165" i="12"/>
  <c r="H150" i="12"/>
  <c r="F218" i="11"/>
  <c r="F222" i="11"/>
  <c r="V10" i="13"/>
  <c r="C8" i="16"/>
  <c r="F110" i="13" l="1"/>
  <c r="E151" i="13"/>
  <c r="F118" i="11"/>
  <c r="E206" i="11"/>
  <c r="E219" i="11" s="1"/>
  <c r="G109" i="13"/>
  <c r="F150" i="13"/>
  <c r="F131" i="13"/>
  <c r="F143" i="13"/>
  <c r="K60" i="14"/>
  <c r="J95" i="14"/>
  <c r="I123" i="13"/>
  <c r="H158" i="13"/>
  <c r="T101" i="13"/>
  <c r="S149" i="13"/>
  <c r="T190" i="11"/>
  <c r="S203" i="11"/>
  <c r="J89" i="14"/>
  <c r="I96" i="14"/>
  <c r="G124" i="13"/>
  <c r="F159" i="13"/>
  <c r="F144" i="13"/>
  <c r="F132" i="13"/>
  <c r="T122" i="13"/>
  <c r="S157" i="13"/>
  <c r="S142" i="13"/>
  <c r="S130" i="13"/>
  <c r="I190" i="11"/>
  <c r="H203" i="11"/>
  <c r="H97" i="12"/>
  <c r="G166" i="12"/>
  <c r="S109" i="12"/>
  <c r="R164" i="12"/>
  <c r="R149" i="12"/>
  <c r="J68" i="12"/>
  <c r="I150" i="12"/>
  <c r="I165" i="12"/>
  <c r="H182" i="11"/>
  <c r="X81" i="14"/>
  <c r="U94" i="14"/>
  <c r="V87" i="14"/>
  <c r="G218" i="11"/>
  <c r="G222" i="11"/>
  <c r="H205" i="11"/>
  <c r="I196" i="11"/>
  <c r="I103" i="13"/>
  <c r="R117" i="13"/>
  <c r="S104" i="12"/>
  <c r="Q102" i="13"/>
  <c r="L83" i="12"/>
  <c r="O90" i="12"/>
  <c r="C9" i="16"/>
  <c r="E9" i="16" s="1"/>
  <c r="E8" i="16"/>
  <c r="W10" i="13"/>
  <c r="R11" i="13"/>
  <c r="P75" i="14"/>
  <c r="H151" i="12"/>
  <c r="I143" i="12"/>
  <c r="U39" i="12"/>
  <c r="W102" i="12"/>
  <c r="J195" i="11"/>
  <c r="I204" i="11"/>
  <c r="I221" i="11" s="1"/>
  <c r="O74" i="14"/>
  <c r="M117" i="12"/>
  <c r="P40" i="13"/>
  <c r="G110" i="13" l="1"/>
  <c r="F151" i="13"/>
  <c r="G118" i="11"/>
  <c r="F220" i="11"/>
  <c r="F206" i="11"/>
  <c r="F219" i="11" s="1"/>
  <c r="J123" i="13"/>
  <c r="I158" i="13"/>
  <c r="K95" i="14"/>
  <c r="L60" i="14"/>
  <c r="H109" i="13"/>
  <c r="G150" i="13"/>
  <c r="G143" i="13"/>
  <c r="G131" i="13"/>
  <c r="I97" i="12"/>
  <c r="H166" i="12"/>
  <c r="J190" i="11"/>
  <c r="I203" i="11"/>
  <c r="U122" i="13"/>
  <c r="T157" i="13"/>
  <c r="T130" i="13"/>
  <c r="T142" i="13"/>
  <c r="H124" i="13"/>
  <c r="G159" i="13"/>
  <c r="G144" i="13"/>
  <c r="G132" i="13"/>
  <c r="K89" i="14"/>
  <c r="J96" i="14"/>
  <c r="U190" i="11"/>
  <c r="T203" i="11"/>
  <c r="U101" i="13"/>
  <c r="T149" i="13"/>
  <c r="T109" i="12"/>
  <c r="S164" i="12"/>
  <c r="S149" i="12"/>
  <c r="K195" i="11"/>
  <c r="J204" i="11"/>
  <c r="J221" i="11" s="1"/>
  <c r="Q40" i="13"/>
  <c r="N117" i="12"/>
  <c r="P74" i="14"/>
  <c r="V39" i="12"/>
  <c r="Q75" i="14"/>
  <c r="S11" i="13"/>
  <c r="X10" i="13"/>
  <c r="T104" i="12"/>
  <c r="S117" i="13"/>
  <c r="J196" i="11"/>
  <c r="I205" i="11"/>
  <c r="W87" i="14"/>
  <c r="V94" i="14"/>
  <c r="K68" i="12"/>
  <c r="J165" i="12"/>
  <c r="J150" i="12"/>
  <c r="X102" i="12"/>
  <c r="I151" i="12"/>
  <c r="J143" i="12"/>
  <c r="P90" i="12"/>
  <c r="M83" i="12"/>
  <c r="R102" i="13"/>
  <c r="J103" i="13"/>
  <c r="H222" i="11"/>
  <c r="H218" i="11"/>
  <c r="Y81" i="14"/>
  <c r="I182" i="11"/>
  <c r="H110" i="13" l="1"/>
  <c r="G151" i="13"/>
  <c r="H118" i="11"/>
  <c r="G220" i="11"/>
  <c r="G206" i="11"/>
  <c r="G219" i="11" s="1"/>
  <c r="I109" i="13"/>
  <c r="H150" i="13"/>
  <c r="H143" i="13"/>
  <c r="H131" i="13"/>
  <c r="K123" i="13"/>
  <c r="J158" i="13"/>
  <c r="M60" i="14"/>
  <c r="L95" i="14"/>
  <c r="U109" i="12"/>
  <c r="T164" i="12"/>
  <c r="T149" i="12"/>
  <c r="V101" i="13"/>
  <c r="U149" i="13"/>
  <c r="V190" i="11"/>
  <c r="U203" i="11"/>
  <c r="L89" i="14"/>
  <c r="K96" i="14"/>
  <c r="I124" i="13"/>
  <c r="H159" i="13"/>
  <c r="H132" i="13"/>
  <c r="H144" i="13"/>
  <c r="V122" i="13"/>
  <c r="U130" i="13"/>
  <c r="U142" i="13"/>
  <c r="U157" i="13"/>
  <c r="K190" i="11"/>
  <c r="J203" i="11"/>
  <c r="J97" i="12"/>
  <c r="J151" i="12" s="1"/>
  <c r="I166" i="12"/>
  <c r="K103" i="13"/>
  <c r="K143" i="12"/>
  <c r="J205" i="11"/>
  <c r="K196" i="11"/>
  <c r="T117" i="13"/>
  <c r="U104" i="12"/>
  <c r="Y10" i="13"/>
  <c r="T11" i="13"/>
  <c r="R75" i="14"/>
  <c r="W39" i="12"/>
  <c r="Q74" i="14"/>
  <c r="Z81" i="14"/>
  <c r="J182" i="11"/>
  <c r="S102" i="13"/>
  <c r="N83" i="12"/>
  <c r="Q90" i="12"/>
  <c r="Y102" i="12"/>
  <c r="L68" i="12"/>
  <c r="K150" i="12"/>
  <c r="K165" i="12"/>
  <c r="W94" i="14"/>
  <c r="X87" i="14"/>
  <c r="I218" i="11"/>
  <c r="I222" i="11"/>
  <c r="O117" i="12"/>
  <c r="R40" i="13"/>
  <c r="L195" i="11"/>
  <c r="K204" i="11"/>
  <c r="K221" i="11" s="1"/>
  <c r="I110" i="13" l="1"/>
  <c r="H151" i="13"/>
  <c r="I118" i="11"/>
  <c r="H220" i="11"/>
  <c r="H206" i="11"/>
  <c r="H219" i="11" s="1"/>
  <c r="N60" i="14"/>
  <c r="M95" i="14"/>
  <c r="L123" i="13"/>
  <c r="K158" i="13"/>
  <c r="J109" i="13"/>
  <c r="I150" i="13"/>
  <c r="I131" i="13"/>
  <c r="I143" i="13"/>
  <c r="V109" i="12"/>
  <c r="U164" i="12"/>
  <c r="U149" i="12"/>
  <c r="K97" i="12"/>
  <c r="K151" i="12" s="1"/>
  <c r="J166" i="12"/>
  <c r="L190" i="11"/>
  <c r="K203" i="11"/>
  <c r="W122" i="13"/>
  <c r="V157" i="13"/>
  <c r="V142" i="13"/>
  <c r="V130" i="13"/>
  <c r="J124" i="13"/>
  <c r="I159" i="13"/>
  <c r="I144" i="13"/>
  <c r="I132" i="13"/>
  <c r="M89" i="14"/>
  <c r="L96" i="14"/>
  <c r="W190" i="11"/>
  <c r="V203" i="11"/>
  <c r="W101" i="13"/>
  <c r="V149" i="13"/>
  <c r="L204" i="11"/>
  <c r="L221" i="11" s="1"/>
  <c r="M195" i="11"/>
  <c r="S40" i="13"/>
  <c r="Y87" i="14"/>
  <c r="X94" i="14"/>
  <c r="M68" i="12"/>
  <c r="L150" i="12"/>
  <c r="L165" i="12"/>
  <c r="AA81" i="14"/>
  <c r="X39" i="12"/>
  <c r="S75" i="14"/>
  <c r="V104" i="12"/>
  <c r="K205" i="11"/>
  <c r="L196" i="11"/>
  <c r="P117" i="12"/>
  <c r="Z102" i="12"/>
  <c r="R90" i="12"/>
  <c r="O83" i="12"/>
  <c r="T102" i="13"/>
  <c r="K182" i="11"/>
  <c r="R74" i="14"/>
  <c r="U11" i="13"/>
  <c r="Z10" i="13"/>
  <c r="U117" i="13"/>
  <c r="J218" i="11"/>
  <c r="J222" i="11"/>
  <c r="L143" i="12"/>
  <c r="L103" i="13"/>
  <c r="J110" i="13" l="1"/>
  <c r="I151" i="13"/>
  <c r="J118" i="11"/>
  <c r="I220" i="11"/>
  <c r="I206" i="11"/>
  <c r="I219" i="11" s="1"/>
  <c r="K109" i="13"/>
  <c r="J150" i="13"/>
  <c r="J131" i="13"/>
  <c r="J143" i="13"/>
  <c r="M123" i="13"/>
  <c r="L158" i="13"/>
  <c r="O60" i="14"/>
  <c r="N95" i="14"/>
  <c r="W109" i="12"/>
  <c r="V164" i="12"/>
  <c r="V149" i="12"/>
  <c r="X101" i="13"/>
  <c r="W149" i="13"/>
  <c r="X190" i="11"/>
  <c r="W203" i="11"/>
  <c r="N89" i="14"/>
  <c r="M96" i="14"/>
  <c r="K124" i="13"/>
  <c r="J159" i="13"/>
  <c r="J132" i="13"/>
  <c r="J144" i="13"/>
  <c r="X122" i="13"/>
  <c r="W157" i="13"/>
  <c r="W130" i="13"/>
  <c r="W142" i="13"/>
  <c r="M190" i="11"/>
  <c r="L203" i="11"/>
  <c r="L97" i="12"/>
  <c r="K166" i="12"/>
  <c r="V117" i="13"/>
  <c r="AA102" i="12"/>
  <c r="M196" i="11"/>
  <c r="L205" i="11"/>
  <c r="N68" i="12"/>
  <c r="M150" i="12"/>
  <c r="M165" i="12"/>
  <c r="Z87" i="14"/>
  <c r="Y94" i="14"/>
  <c r="T40" i="13"/>
  <c r="M103" i="13"/>
  <c r="M143" i="12"/>
  <c r="L151" i="12"/>
  <c r="AA10" i="13"/>
  <c r="V11" i="13"/>
  <c r="S74" i="14"/>
  <c r="L182" i="11"/>
  <c r="U102" i="13"/>
  <c r="P83" i="12"/>
  <c r="S90" i="12"/>
  <c r="Q117" i="12"/>
  <c r="K218" i="11"/>
  <c r="K222" i="11"/>
  <c r="W104" i="12"/>
  <c r="T75" i="14"/>
  <c r="Y39" i="12"/>
  <c r="M204" i="11"/>
  <c r="M221" i="11" s="1"/>
  <c r="N195" i="11"/>
  <c r="K110" i="13" l="1"/>
  <c r="J151" i="13"/>
  <c r="K118" i="11"/>
  <c r="J220" i="11"/>
  <c r="J206" i="11"/>
  <c r="J219" i="11" s="1"/>
  <c r="O95" i="14"/>
  <c r="P60" i="14"/>
  <c r="N123" i="13"/>
  <c r="M158" i="13"/>
  <c r="L109" i="13"/>
  <c r="K150" i="13"/>
  <c r="K131" i="13"/>
  <c r="K143" i="13"/>
  <c r="M97" i="12"/>
  <c r="L166" i="12"/>
  <c r="N190" i="11"/>
  <c r="N203" i="11" s="1"/>
  <c r="M203" i="11"/>
  <c r="Y122" i="13"/>
  <c r="X142" i="13"/>
  <c r="X157" i="13"/>
  <c r="X130" i="13"/>
  <c r="L124" i="13"/>
  <c r="K159" i="13"/>
  <c r="K132" i="13"/>
  <c r="K144" i="13"/>
  <c r="O89" i="14"/>
  <c r="N96" i="14"/>
  <c r="Y190" i="11"/>
  <c r="X203" i="11"/>
  <c r="Y101" i="13"/>
  <c r="X149" i="13"/>
  <c r="X109" i="12"/>
  <c r="W164" i="12"/>
  <c r="W149" i="12"/>
  <c r="O195" i="11"/>
  <c r="N204" i="11"/>
  <c r="N221" i="11" s="1"/>
  <c r="R117" i="12"/>
  <c r="T90" i="12"/>
  <c r="Q83" i="12"/>
  <c r="Z39" i="12"/>
  <c r="U75" i="14"/>
  <c r="X104" i="12"/>
  <c r="M182" i="11"/>
  <c r="O68" i="12"/>
  <c r="N165" i="12"/>
  <c r="N150" i="12"/>
  <c r="L222" i="11"/>
  <c r="L218" i="11"/>
  <c r="W117" i="13"/>
  <c r="V102" i="13"/>
  <c r="T74" i="14"/>
  <c r="W11" i="13"/>
  <c r="M151" i="12"/>
  <c r="N143" i="12"/>
  <c r="N103" i="13"/>
  <c r="U40" i="13"/>
  <c r="AA87" i="14"/>
  <c r="AA94" i="14" s="1"/>
  <c r="Z94" i="14"/>
  <c r="M205" i="11"/>
  <c r="N196" i="11"/>
  <c r="L110" i="13" l="1"/>
  <c r="K151" i="13"/>
  <c r="L118" i="11"/>
  <c r="K220" i="11"/>
  <c r="K206" i="11"/>
  <c r="K219" i="11" s="1"/>
  <c r="M109" i="13"/>
  <c r="L150" i="13"/>
  <c r="L131" i="13"/>
  <c r="L143" i="13"/>
  <c r="O123" i="13"/>
  <c r="N158" i="13"/>
  <c r="D22" i="16"/>
  <c r="P95" i="14"/>
  <c r="Q60" i="14"/>
  <c r="Y109" i="12"/>
  <c r="X164" i="12"/>
  <c r="X149" i="12"/>
  <c r="Z101" i="13"/>
  <c r="Y149" i="13"/>
  <c r="Z190" i="11"/>
  <c r="Y203" i="11"/>
  <c r="P89" i="14"/>
  <c r="O96" i="14"/>
  <c r="M124" i="13"/>
  <c r="L159" i="13"/>
  <c r="L144" i="13"/>
  <c r="L132" i="13"/>
  <c r="Z122" i="13"/>
  <c r="Y157" i="13"/>
  <c r="Y130" i="13"/>
  <c r="Y142" i="13"/>
  <c r="N97" i="12"/>
  <c r="N151" i="12" s="1"/>
  <c r="M166" i="12"/>
  <c r="AB94" i="14"/>
  <c r="M218" i="11"/>
  <c r="M222" i="11"/>
  <c r="V40" i="13"/>
  <c r="X11" i="13"/>
  <c r="O196" i="11"/>
  <c r="N205" i="11"/>
  <c r="O143" i="12"/>
  <c r="U74" i="14"/>
  <c r="W102" i="13"/>
  <c r="X117" i="13"/>
  <c r="Y104" i="12"/>
  <c r="O204" i="11"/>
  <c r="O221" i="11" s="1"/>
  <c r="P195" i="11"/>
  <c r="O103" i="13"/>
  <c r="P68" i="12"/>
  <c r="O165" i="12"/>
  <c r="O150" i="12"/>
  <c r="N182" i="11"/>
  <c r="V75" i="14"/>
  <c r="AA39" i="12"/>
  <c r="R83" i="12"/>
  <c r="U90" i="12"/>
  <c r="S117" i="12"/>
  <c r="M110" i="13" l="1"/>
  <c r="L151" i="13"/>
  <c r="M118" i="11"/>
  <c r="L220" i="11"/>
  <c r="L206" i="11"/>
  <c r="L219" i="11" s="1"/>
  <c r="P123" i="13"/>
  <c r="O158" i="13"/>
  <c r="N109" i="13"/>
  <c r="M150" i="13"/>
  <c r="M131" i="13"/>
  <c r="M143" i="13"/>
  <c r="Q95" i="14"/>
  <c r="R60" i="14"/>
  <c r="Z109" i="12"/>
  <c r="Y164" i="12"/>
  <c r="Y149" i="12"/>
  <c r="O97" i="12"/>
  <c r="O151" i="12" s="1"/>
  <c r="N166" i="12"/>
  <c r="AA122" i="13"/>
  <c r="Z142" i="13"/>
  <c r="Z157" i="13"/>
  <c r="Z130" i="13"/>
  <c r="N124" i="13"/>
  <c r="M159" i="13"/>
  <c r="M144" i="13"/>
  <c r="M132" i="13"/>
  <c r="Q89" i="14"/>
  <c r="P96" i="14"/>
  <c r="AA190" i="11"/>
  <c r="AA203" i="11" s="1"/>
  <c r="Z203" i="11"/>
  <c r="AA101" i="13"/>
  <c r="AA149" i="13" s="1"/>
  <c r="Z149" i="13"/>
  <c r="Q68" i="12"/>
  <c r="P150" i="12"/>
  <c r="P165" i="12"/>
  <c r="P103" i="13"/>
  <c r="T117" i="12"/>
  <c r="V90" i="12"/>
  <c r="S83" i="12"/>
  <c r="W75" i="14"/>
  <c r="O182" i="11"/>
  <c r="D21" i="16"/>
  <c r="P204" i="11"/>
  <c r="P221" i="11" s="1"/>
  <c r="Q195" i="11"/>
  <c r="Z104" i="12"/>
  <c r="P196" i="11"/>
  <c r="O205" i="11"/>
  <c r="W40" i="13"/>
  <c r="Y117" i="13"/>
  <c r="X102" i="13"/>
  <c r="V74" i="14"/>
  <c r="P143" i="12"/>
  <c r="N222" i="11"/>
  <c r="N218" i="11"/>
  <c r="Y11" i="13"/>
  <c r="N110" i="13" l="1"/>
  <c r="M151" i="13"/>
  <c r="N118" i="11"/>
  <c r="M220" i="11"/>
  <c r="M206" i="11"/>
  <c r="M219" i="11" s="1"/>
  <c r="O109" i="13"/>
  <c r="N150" i="13"/>
  <c r="N131" i="13"/>
  <c r="N143" i="13"/>
  <c r="Q123" i="13"/>
  <c r="P158" i="13"/>
  <c r="R95" i="14"/>
  <c r="S60" i="14"/>
  <c r="R89" i="14"/>
  <c r="Q96" i="14"/>
  <c r="O124" i="13"/>
  <c r="N159" i="13"/>
  <c r="N132" i="13"/>
  <c r="N144" i="13"/>
  <c r="AA130" i="13"/>
  <c r="AA157" i="13"/>
  <c r="AA142" i="13"/>
  <c r="P97" i="12"/>
  <c r="P151" i="12" s="1"/>
  <c r="O166" i="12"/>
  <c r="AA109" i="12"/>
  <c r="Z164" i="12"/>
  <c r="Z149" i="12"/>
  <c r="AB149" i="13"/>
  <c r="Q196" i="11"/>
  <c r="P205" i="11"/>
  <c r="Q204" i="11"/>
  <c r="Q221" i="11" s="1"/>
  <c r="R195" i="11"/>
  <c r="Z11" i="13"/>
  <c r="Q143" i="12"/>
  <c r="W74" i="14"/>
  <c r="Y102" i="13"/>
  <c r="Z117" i="13"/>
  <c r="O218" i="11"/>
  <c r="O222" i="11"/>
  <c r="AA104" i="12"/>
  <c r="P182" i="11"/>
  <c r="X75" i="14"/>
  <c r="T83" i="12"/>
  <c r="W90" i="12"/>
  <c r="R68" i="12"/>
  <c r="Q150" i="12"/>
  <c r="Q165" i="12"/>
  <c r="X40" i="13"/>
  <c r="U117" i="12"/>
  <c r="Q103" i="13"/>
  <c r="O110" i="13" l="1"/>
  <c r="N151" i="13"/>
  <c r="O118" i="11"/>
  <c r="N220" i="11"/>
  <c r="N206" i="11"/>
  <c r="N219" i="11" s="1"/>
  <c r="R123" i="13"/>
  <c r="Q158" i="13"/>
  <c r="P109" i="13"/>
  <c r="O150" i="13"/>
  <c r="O143" i="13"/>
  <c r="O131" i="13"/>
  <c r="T60" i="14"/>
  <c r="S95" i="14"/>
  <c r="P124" i="13"/>
  <c r="O159" i="13"/>
  <c r="O132" i="13"/>
  <c r="O144" i="13"/>
  <c r="S89" i="14"/>
  <c r="R96" i="14"/>
  <c r="AA164" i="12"/>
  <c r="AA149" i="12"/>
  <c r="AB149" i="12" s="1"/>
  <c r="Q97" i="12"/>
  <c r="Q151" i="12" s="1"/>
  <c r="P166" i="12"/>
  <c r="R103" i="13"/>
  <c r="R143" i="12"/>
  <c r="R204" i="11"/>
  <c r="R221" i="11" s="1"/>
  <c r="S195" i="11"/>
  <c r="Q205" i="11"/>
  <c r="R196" i="11"/>
  <c r="V117" i="12"/>
  <c r="Y40" i="13"/>
  <c r="S68" i="12"/>
  <c r="R165" i="12"/>
  <c r="R150" i="12"/>
  <c r="X90" i="12"/>
  <c r="U83" i="12"/>
  <c r="Y75" i="14"/>
  <c r="Q182" i="11"/>
  <c r="AA117" i="13"/>
  <c r="Z102" i="13"/>
  <c r="X74" i="14"/>
  <c r="AA11" i="13"/>
  <c r="P218" i="11"/>
  <c r="P222" i="11"/>
  <c r="P110" i="13" l="1"/>
  <c r="O151" i="13"/>
  <c r="P118" i="11"/>
  <c r="O220" i="11"/>
  <c r="O206" i="11"/>
  <c r="O219" i="11" s="1"/>
  <c r="U60" i="14"/>
  <c r="T95" i="14"/>
  <c r="Q109" i="13"/>
  <c r="P150" i="13"/>
  <c r="P131" i="13"/>
  <c r="P143" i="13"/>
  <c r="S123" i="13"/>
  <c r="R158" i="13"/>
  <c r="R97" i="12"/>
  <c r="R151" i="12" s="1"/>
  <c r="Q166" i="12"/>
  <c r="T89" i="14"/>
  <c r="S96" i="14"/>
  <c r="Q124" i="13"/>
  <c r="P159" i="13"/>
  <c r="P144" i="13"/>
  <c r="P132" i="13"/>
  <c r="Y74" i="14"/>
  <c r="AA102" i="13"/>
  <c r="R182" i="11"/>
  <c r="Z75" i="14"/>
  <c r="V83" i="12"/>
  <c r="Y90" i="12"/>
  <c r="S196" i="11"/>
  <c r="R205" i="11"/>
  <c r="Q222" i="11"/>
  <c r="Q218" i="11"/>
  <c r="S143" i="12"/>
  <c r="S103" i="13"/>
  <c r="T68" i="12"/>
  <c r="S150" i="12"/>
  <c r="S165" i="12"/>
  <c r="Z40" i="13"/>
  <c r="W117" i="12"/>
  <c r="S204" i="11"/>
  <c r="S221" i="11" s="1"/>
  <c r="T195" i="11"/>
  <c r="Q110" i="13" l="1"/>
  <c r="P151" i="13"/>
  <c r="Q118" i="11"/>
  <c r="P220" i="11"/>
  <c r="P206" i="11"/>
  <c r="P219" i="11" s="1"/>
  <c r="T123" i="13"/>
  <c r="S158" i="13"/>
  <c r="R109" i="13"/>
  <c r="Q150" i="13"/>
  <c r="Q131" i="13"/>
  <c r="Q143" i="13"/>
  <c r="V60" i="14"/>
  <c r="U95" i="14"/>
  <c r="R124" i="13"/>
  <c r="Q159" i="13"/>
  <c r="Q132" i="13"/>
  <c r="Q144" i="13"/>
  <c r="U89" i="14"/>
  <c r="T96" i="14"/>
  <c r="S97" i="12"/>
  <c r="R166" i="12"/>
  <c r="U68" i="12"/>
  <c r="T150" i="12"/>
  <c r="T165" i="12"/>
  <c r="T103" i="13"/>
  <c r="T143" i="12"/>
  <c r="S151" i="12"/>
  <c r="R222" i="11"/>
  <c r="R218" i="11"/>
  <c r="Z74" i="14"/>
  <c r="T204" i="11"/>
  <c r="T221" i="11" s="1"/>
  <c r="U195" i="11"/>
  <c r="X117" i="12"/>
  <c r="AA40" i="13"/>
  <c r="T196" i="11"/>
  <c r="S205" i="11"/>
  <c r="Z90" i="12"/>
  <c r="W83" i="12"/>
  <c r="AA75" i="14"/>
  <c r="S182" i="11"/>
  <c r="R110" i="13" l="1"/>
  <c r="Q151" i="13"/>
  <c r="R118" i="11"/>
  <c r="Q220" i="11"/>
  <c r="Q206" i="11"/>
  <c r="Q219" i="11" s="1"/>
  <c r="W60" i="14"/>
  <c r="V95" i="14"/>
  <c r="S109" i="13"/>
  <c r="R150" i="13"/>
  <c r="R131" i="13"/>
  <c r="R143" i="13"/>
  <c r="U123" i="13"/>
  <c r="T158" i="13"/>
  <c r="T97" i="12"/>
  <c r="S166" i="12"/>
  <c r="V89" i="14"/>
  <c r="U96" i="14"/>
  <c r="S124" i="13"/>
  <c r="R159" i="13"/>
  <c r="R132" i="13"/>
  <c r="R144" i="13"/>
  <c r="T182" i="11"/>
  <c r="S218" i="11"/>
  <c r="S222" i="11"/>
  <c r="U196" i="11"/>
  <c r="T205" i="11"/>
  <c r="X83" i="12"/>
  <c r="AA90" i="12"/>
  <c r="Y117" i="12"/>
  <c r="AA74" i="14"/>
  <c r="U103" i="13"/>
  <c r="V68" i="12"/>
  <c r="U150" i="12"/>
  <c r="U165" i="12"/>
  <c r="U204" i="11"/>
  <c r="U221" i="11" s="1"/>
  <c r="V195" i="11"/>
  <c r="T151" i="12"/>
  <c r="U143" i="12"/>
  <c r="S110" i="13" l="1"/>
  <c r="R151" i="13"/>
  <c r="S118" i="11"/>
  <c r="R220" i="11"/>
  <c r="R206" i="11"/>
  <c r="R219" i="11" s="1"/>
  <c r="V123" i="13"/>
  <c r="U158" i="13"/>
  <c r="T109" i="13"/>
  <c r="S150" i="13"/>
  <c r="S131" i="13"/>
  <c r="S143" i="13"/>
  <c r="X60" i="14"/>
  <c r="W95" i="14"/>
  <c r="T124" i="13"/>
  <c r="S159" i="13"/>
  <c r="S144" i="13"/>
  <c r="S132" i="13"/>
  <c r="W89" i="14"/>
  <c r="V96" i="14"/>
  <c r="U97" i="12"/>
  <c r="T166" i="12"/>
  <c r="V204" i="11"/>
  <c r="V221" i="11" s="1"/>
  <c r="W195" i="11"/>
  <c r="W68" i="12"/>
  <c r="V150" i="12"/>
  <c r="V165" i="12"/>
  <c r="V103" i="13"/>
  <c r="Z117" i="12"/>
  <c r="T222" i="11"/>
  <c r="T218" i="11"/>
  <c r="V196" i="11"/>
  <c r="U205" i="11"/>
  <c r="U182" i="11"/>
  <c r="V143" i="12"/>
  <c r="U151" i="12"/>
  <c r="Y83" i="12"/>
  <c r="T110" i="13" l="1"/>
  <c r="S151" i="13"/>
  <c r="T118" i="11"/>
  <c r="S220" i="11"/>
  <c r="S206" i="11"/>
  <c r="S219" i="11" s="1"/>
  <c r="X95" i="14"/>
  <c r="Y60" i="14"/>
  <c r="U109" i="13"/>
  <c r="T150" i="13"/>
  <c r="T143" i="13"/>
  <c r="T131" i="13"/>
  <c r="W123" i="13"/>
  <c r="V158" i="13"/>
  <c r="V97" i="12"/>
  <c r="V151" i="12" s="1"/>
  <c r="U166" i="12"/>
  <c r="X89" i="14"/>
  <c r="W96" i="14"/>
  <c r="U124" i="13"/>
  <c r="T159" i="13"/>
  <c r="T132" i="13"/>
  <c r="T144" i="13"/>
  <c r="Z83" i="12"/>
  <c r="W143" i="12"/>
  <c r="U222" i="11"/>
  <c r="U218" i="11"/>
  <c r="AA117" i="12"/>
  <c r="X68" i="12"/>
  <c r="W150" i="12"/>
  <c r="W165" i="12"/>
  <c r="V182" i="11"/>
  <c r="V205" i="11"/>
  <c r="W196" i="11"/>
  <c r="W103" i="13"/>
  <c r="W204" i="11"/>
  <c r="W221" i="11" s="1"/>
  <c r="X195" i="11"/>
  <c r="U110" i="13" l="1"/>
  <c r="T151" i="13"/>
  <c r="U118" i="11"/>
  <c r="T220" i="11"/>
  <c r="T206" i="11"/>
  <c r="T219" i="11" s="1"/>
  <c r="X123" i="13"/>
  <c r="W158" i="13"/>
  <c r="V109" i="13"/>
  <c r="U150" i="13"/>
  <c r="U131" i="13"/>
  <c r="U143" i="13"/>
  <c r="Z60" i="14"/>
  <c r="Y95" i="14"/>
  <c r="V124" i="13"/>
  <c r="U159" i="13"/>
  <c r="U144" i="13"/>
  <c r="U132" i="13"/>
  <c r="Y89" i="14"/>
  <c r="X96" i="14"/>
  <c r="W97" i="12"/>
  <c r="W151" i="12" s="1"/>
  <c r="V166" i="12"/>
  <c r="X103" i="13"/>
  <c r="X204" i="11"/>
  <c r="X221" i="11" s="1"/>
  <c r="Y195" i="11"/>
  <c r="X196" i="11"/>
  <c r="W205" i="11"/>
  <c r="V222" i="11"/>
  <c r="V218" i="11"/>
  <c r="W182" i="11"/>
  <c r="AA83" i="12"/>
  <c r="Y68" i="12"/>
  <c r="X150" i="12"/>
  <c r="X165" i="12"/>
  <c r="X143" i="12"/>
  <c r="V110" i="13" l="1"/>
  <c r="U151" i="13"/>
  <c r="V118" i="11"/>
  <c r="U220" i="11"/>
  <c r="U206" i="11"/>
  <c r="U219" i="11" s="1"/>
  <c r="AA60" i="14"/>
  <c r="AA95" i="14" s="1"/>
  <c r="Z95" i="14"/>
  <c r="W109" i="13"/>
  <c r="V150" i="13"/>
  <c r="V131" i="13"/>
  <c r="V143" i="13"/>
  <c r="Y123" i="13"/>
  <c r="X158" i="13"/>
  <c r="X97" i="12"/>
  <c r="X151" i="12" s="1"/>
  <c r="W166" i="12"/>
  <c r="Z89" i="14"/>
  <c r="Y96" i="14"/>
  <c r="W124" i="13"/>
  <c r="V159" i="13"/>
  <c r="V132" i="13"/>
  <c r="V144" i="13"/>
  <c r="W218" i="11"/>
  <c r="W222" i="11"/>
  <c r="X205" i="11"/>
  <c r="Y196" i="11"/>
  <c r="Y103" i="13"/>
  <c r="Y143" i="12"/>
  <c r="Z68" i="12"/>
  <c r="Y165" i="12"/>
  <c r="Y150" i="12"/>
  <c r="X182" i="11"/>
  <c r="Y204" i="11"/>
  <c r="Y221" i="11" s="1"/>
  <c r="Z195" i="11"/>
  <c r="W110" i="13" l="1"/>
  <c r="V151" i="13"/>
  <c r="W118" i="11"/>
  <c r="V220" i="11"/>
  <c r="V206" i="11"/>
  <c r="V219" i="11" s="1"/>
  <c r="Z123" i="13"/>
  <c r="Y158" i="13"/>
  <c r="X109" i="13"/>
  <c r="W150" i="13"/>
  <c r="W143" i="13"/>
  <c r="W131" i="13"/>
  <c r="AB95" i="14"/>
  <c r="X124" i="13"/>
  <c r="W159" i="13"/>
  <c r="W132" i="13"/>
  <c r="W144" i="13"/>
  <c r="AA89" i="14"/>
  <c r="AA96" i="14" s="1"/>
  <c r="Z96" i="14"/>
  <c r="Y97" i="12"/>
  <c r="Y151" i="12" s="1"/>
  <c r="X166" i="12"/>
  <c r="Z143" i="12"/>
  <c r="Z196" i="11"/>
  <c r="Y205" i="11"/>
  <c r="X222" i="11"/>
  <c r="X218" i="11"/>
  <c r="AA195" i="11"/>
  <c r="AA204" i="11" s="1"/>
  <c r="AA221" i="11" s="1"/>
  <c r="Z204" i="11"/>
  <c r="Z221" i="11" s="1"/>
  <c r="Y182" i="11"/>
  <c r="AA68" i="12"/>
  <c r="Z165" i="12"/>
  <c r="Z150" i="12"/>
  <c r="Z103" i="13"/>
  <c r="X110" i="13" l="1"/>
  <c r="W151" i="13"/>
  <c r="X118" i="11"/>
  <c r="W220" i="11"/>
  <c r="W206" i="11"/>
  <c r="W219" i="11" s="1"/>
  <c r="Y109" i="13"/>
  <c r="X150" i="13"/>
  <c r="X131" i="13"/>
  <c r="X143" i="13"/>
  <c r="AA123" i="13"/>
  <c r="Z158" i="13"/>
  <c r="Z97" i="12"/>
  <c r="Z151" i="12" s="1"/>
  <c r="Y166" i="12"/>
  <c r="Y124" i="13"/>
  <c r="X159" i="13"/>
  <c r="X144" i="13"/>
  <c r="X132" i="13"/>
  <c r="AB96" i="14"/>
  <c r="AA103" i="13"/>
  <c r="Z205" i="11"/>
  <c r="AA196" i="11"/>
  <c r="AA143" i="12"/>
  <c r="AA150" i="12"/>
  <c r="AB150" i="12" s="1"/>
  <c r="AA165" i="12"/>
  <c r="Z182" i="11"/>
  <c r="Y222" i="11"/>
  <c r="Y218" i="11"/>
  <c r="Y110" i="13" l="1"/>
  <c r="X151" i="13"/>
  <c r="Y118" i="11"/>
  <c r="X220" i="11"/>
  <c r="X206" i="11"/>
  <c r="X219" i="11" s="1"/>
  <c r="AA158" i="13"/>
  <c r="Z109" i="13"/>
  <c r="Y150" i="13"/>
  <c r="Y131" i="13"/>
  <c r="Y143" i="13"/>
  <c r="Z124" i="13"/>
  <c r="Y159" i="13"/>
  <c r="Y132" i="13"/>
  <c r="Y144" i="13"/>
  <c r="AA97" i="12"/>
  <c r="AA166" i="12" s="1"/>
  <c r="Z166" i="12"/>
  <c r="AA151" i="12"/>
  <c r="AB151" i="12" s="1"/>
  <c r="Z218" i="11"/>
  <c r="Z222" i="11"/>
  <c r="AA182" i="11"/>
  <c r="AA205" i="11"/>
  <c r="Z110" i="13" l="1"/>
  <c r="Y151" i="13"/>
  <c r="Z118" i="11"/>
  <c r="Y220" i="11"/>
  <c r="Y206" i="11"/>
  <c r="Y219" i="11" s="1"/>
  <c r="AA109" i="13"/>
  <c r="Z150" i="13"/>
  <c r="Z131" i="13"/>
  <c r="Z143" i="13"/>
  <c r="AA124" i="13"/>
  <c r="Z159" i="13"/>
  <c r="Z144" i="13"/>
  <c r="Z132" i="13"/>
  <c r="AA218" i="11"/>
  <c r="AA222" i="11"/>
  <c r="AA110" i="13" l="1"/>
  <c r="AA151" i="13" s="1"/>
  <c r="AB151" i="13" s="1"/>
  <c r="Z151" i="13"/>
  <c r="AA118" i="11"/>
  <c r="Z220" i="11"/>
  <c r="Z206" i="11"/>
  <c r="Z219" i="11" s="1"/>
  <c r="AA150" i="13"/>
  <c r="AB150" i="13" s="1"/>
  <c r="AA143" i="13"/>
  <c r="AA131" i="13"/>
  <c r="AA159" i="13"/>
  <c r="AA132" i="13"/>
  <c r="AA144" i="13"/>
  <c r="AA220" i="11" l="1"/>
  <c r="AA206" i="11"/>
  <c r="AA219" i="11" s="1"/>
</calcChain>
</file>

<file path=xl/comments1.xml><?xml version="1.0" encoding="utf-8"?>
<comments xmlns="http://schemas.openxmlformats.org/spreadsheetml/2006/main">
  <authors>
    <author>kaharr</author>
  </authors>
  <commentList>
    <comment ref="C26" authorId="0" shapeId="0">
      <text>
        <r>
          <rPr>
            <sz val="8"/>
            <color indexed="81"/>
            <rFont val="Tahoma"/>
            <family val="2"/>
          </rPr>
          <t xml:space="preserve">
Monthly amount only…is not cumulative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kaharr:</t>
        </r>
        <r>
          <rPr>
            <sz val="8"/>
            <color indexed="81"/>
            <rFont val="Tahoma"/>
            <family val="2"/>
          </rPr>
          <t xml:space="preserve">
2006 Budget Amount</t>
        </r>
      </text>
    </comment>
  </commentList>
</comments>
</file>

<file path=xl/sharedStrings.xml><?xml version="1.0" encoding="utf-8"?>
<sst xmlns="http://schemas.openxmlformats.org/spreadsheetml/2006/main" count="1820" uniqueCount="420">
  <si>
    <t>Actual</t>
  </si>
  <si>
    <t>Target</t>
  </si>
  <si>
    <t>Forecast</t>
  </si>
  <si>
    <t>LED Traffic Signals</t>
  </si>
  <si>
    <t>E214</t>
  </si>
  <si>
    <t>E257</t>
  </si>
  <si>
    <t>E255</t>
  </si>
  <si>
    <t>E260</t>
  </si>
  <si>
    <t>E200</t>
  </si>
  <si>
    <t>E250</t>
  </si>
  <si>
    <t>E251</t>
  </si>
  <si>
    <t>E258</t>
  </si>
  <si>
    <t>E253</t>
  </si>
  <si>
    <t>E254</t>
  </si>
  <si>
    <t>E270</t>
  </si>
  <si>
    <t>E202</t>
  </si>
  <si>
    <t>Energy Education</t>
  </si>
  <si>
    <t>E201</t>
  </si>
  <si>
    <t>G206</t>
  </si>
  <si>
    <t>G270</t>
  </si>
  <si>
    <t>G205</t>
  </si>
  <si>
    <t>G251</t>
  </si>
  <si>
    <t>G208</t>
  </si>
  <si>
    <t>G207</t>
  </si>
  <si>
    <t>G203</t>
  </si>
  <si>
    <t>G209</t>
  </si>
  <si>
    <t>G214</t>
  </si>
  <si>
    <t>G260</t>
  </si>
  <si>
    <t>Variance</t>
  </si>
  <si>
    <t>Net Metering</t>
  </si>
  <si>
    <t>Gas Conservation Costs</t>
  </si>
  <si>
    <t>SAP P.10284 Total</t>
  </si>
  <si>
    <t>SAP P.10278 Total</t>
  </si>
  <si>
    <t>SAP P.10285 Total</t>
  </si>
  <si>
    <t>SAP P.10277 Total</t>
  </si>
  <si>
    <t>Program Support</t>
  </si>
  <si>
    <t>E150</t>
  </si>
  <si>
    <t>C/I Retrofit</t>
  </si>
  <si>
    <t>C/I New Construction</t>
  </si>
  <si>
    <t>RCM</t>
  </si>
  <si>
    <t>CON</t>
  </si>
  <si>
    <t>ALL</t>
  </si>
  <si>
    <t>P.10285 + P.10277</t>
  </si>
  <si>
    <t>Electric Conservation &amp; C&amp;RD Program Costs</t>
  </si>
  <si>
    <t>Actual Total</t>
  </si>
  <si>
    <t>Reporting Month and Year</t>
  </si>
  <si>
    <t>NW Energy Efficiency Alliance</t>
  </si>
  <si>
    <t>All</t>
  </si>
  <si>
    <t>Gas EES Total</t>
  </si>
  <si>
    <t>Check from Gas Cost Data Entry sheet</t>
  </si>
  <si>
    <t>Total from kWh Data Entry sheet</t>
  </si>
  <si>
    <t>Check from Elec Cost Data Entry sheet</t>
  </si>
  <si>
    <t>Total from Therms Data Entry sheet</t>
  </si>
  <si>
    <t>EE Pgms</t>
  </si>
  <si>
    <t>Energy Efficiency Programs</t>
  </si>
  <si>
    <t>C&amp;RD Pgms</t>
  </si>
  <si>
    <t>C&amp;RD Programs</t>
  </si>
  <si>
    <t>Gas Program Totals</t>
  </si>
  <si>
    <t>YTD Actuals</t>
  </si>
  <si>
    <t>Planned (for year)</t>
  </si>
  <si>
    <t>12 months:</t>
  </si>
  <si>
    <t>Gas Costs:</t>
  </si>
  <si>
    <t>Therm Savings:</t>
  </si>
  <si>
    <t>Electric Costs:</t>
  </si>
  <si>
    <t>KWh Savings:</t>
  </si>
  <si>
    <t>12 mo. Actual</t>
  </si>
  <si>
    <t>Tariff Only</t>
  </si>
  <si>
    <t>(No C&amp;RD or O&amp;M)</t>
  </si>
  <si>
    <t>Tariff Only (No O&amp;M)</t>
  </si>
  <si>
    <t>n/a</t>
  </si>
  <si>
    <t>(100% of year)</t>
  </si>
  <si>
    <t>E249</t>
  </si>
  <si>
    <t>E261</t>
  </si>
  <si>
    <t>Residential Energy Efficiency Information</t>
  </si>
  <si>
    <t>Resource Conservation Manager (RCM)</t>
  </si>
  <si>
    <t>Small Business Lighting Rebate</t>
  </si>
  <si>
    <t>Commercial Energy Efficiency Information</t>
  </si>
  <si>
    <t>E262</t>
  </si>
  <si>
    <t>Commercial Rebates</t>
  </si>
  <si>
    <t>Local Infrastructure, Mkt Transformation</t>
  </si>
  <si>
    <t>G249</t>
  </si>
  <si>
    <t>G261</t>
  </si>
  <si>
    <t>G262</t>
  </si>
  <si>
    <t>Local Infrustructure, Mkt Transformation</t>
  </si>
  <si>
    <t>Electric Conservation &amp; C&amp;RD KWh. Savings</t>
  </si>
  <si>
    <t>Gas Conservation Therm Savings</t>
  </si>
  <si>
    <t>Electric Efficiency RFP</t>
  </si>
  <si>
    <t>Budget</t>
  </si>
  <si>
    <t xml:space="preserve"> # of Customers:</t>
  </si>
  <si>
    <t>Revenue:</t>
  </si>
  <si>
    <t>Total Mwh's:</t>
  </si>
  <si>
    <t>Projects in Progress</t>
  </si>
  <si>
    <t>kWh Savings:</t>
  </si>
  <si>
    <t>Net Revenue:</t>
  </si>
  <si>
    <t>Projects:</t>
  </si>
  <si>
    <t>Completed YTD</t>
  </si>
  <si>
    <t>GAS CONSERVATION:</t>
  </si>
  <si>
    <t>ELECTRIC CONSERVATION:</t>
  </si>
  <si>
    <t>% Goal</t>
  </si>
  <si>
    <t>GREEN POWER:</t>
  </si>
  <si>
    <t xml:space="preserve">Overall Rating:     </t>
  </si>
  <si>
    <t xml:space="preserve">Comm/Industrial Feedback: </t>
  </si>
  <si>
    <t>ENERGY SERVICES:</t>
  </si>
  <si>
    <t># of Respondents:</t>
  </si>
  <si>
    <t>PTD Actuals</t>
  </si>
  <si>
    <t>24 Months:</t>
  </si>
  <si>
    <t>2 year</t>
  </si>
  <si>
    <t>Program Evaluation and Research - Gas</t>
  </si>
  <si>
    <t>Program Evaluation and Research-Elec</t>
  </si>
  <si>
    <t>of 2 year time frame</t>
  </si>
  <si>
    <t>Small Business Ltg Feedback</t>
  </si>
  <si>
    <t>Energy Advisor Feedback:</t>
  </si>
  <si>
    <t>E215</t>
  </si>
  <si>
    <t>E217</t>
  </si>
  <si>
    <t>G215</t>
  </si>
  <si>
    <t>YTD 2006-2007 Budget</t>
  </si>
  <si>
    <t>YTD 2006-2007 Actual</t>
  </si>
  <si>
    <t>YTD 2006-2007 Forecast</t>
  </si>
  <si>
    <t>Large Power User- Self Directed</t>
  </si>
  <si>
    <t>Energy Effic. Tech. Eval.</t>
  </si>
  <si>
    <t>Energy Eff. Tech.  Evaluation</t>
  </si>
  <si>
    <t>P.10285</t>
  </si>
  <si>
    <t>Net Revenue (Target):</t>
  </si>
  <si>
    <t>G217</t>
  </si>
  <si>
    <t>CUST SATISFACTION INDEX:
(High Customer Satisfaction)</t>
  </si>
  <si>
    <t>aMW Savings:</t>
  </si>
  <si>
    <t xml:space="preserve">Conservation Market Research </t>
  </si>
  <si>
    <t>24 month act.</t>
  </si>
  <si>
    <t>LIW - Electric Rider</t>
  </si>
  <si>
    <t>LIW - Gas Tracker</t>
  </si>
  <si>
    <t>Energy Education Feedback:</t>
  </si>
  <si>
    <t>Demand Response Pilot Programs</t>
  </si>
  <si>
    <t>January 2008 - December 2009</t>
  </si>
  <si>
    <t>2008 YTD</t>
  </si>
  <si>
    <t>Single Family New Construction</t>
  </si>
  <si>
    <t>Multi Family Existing</t>
  </si>
  <si>
    <t>Pilots</t>
  </si>
  <si>
    <t>Single Family Existing</t>
  </si>
  <si>
    <t>Multi Family New Construction</t>
  </si>
  <si>
    <t>E218</t>
  </si>
  <si>
    <t>G218</t>
  </si>
  <si>
    <t>Energy Education- Gas</t>
  </si>
  <si>
    <t>Low Income</t>
  </si>
  <si>
    <t>Small Scale Renewables</t>
  </si>
  <si>
    <t>Mainstreaming Green</t>
  </si>
  <si>
    <t>2008 Actuals</t>
  </si>
  <si>
    <t>1 year (2008)</t>
  </si>
  <si>
    <t>January 2008- December 2009</t>
  </si>
  <si>
    <t>08-09 Target</t>
  </si>
  <si>
    <t>Multi-Family Existing</t>
  </si>
  <si>
    <t>Multi-Family New Construction</t>
  </si>
  <si>
    <t>Market Research- Elec</t>
  </si>
  <si>
    <t>YTD 2007-2008 Actual</t>
  </si>
  <si>
    <t>YTD 2007-2008 Budget</t>
  </si>
  <si>
    <t>YTD 2007-2008 Forecast</t>
  </si>
  <si>
    <t>Conservation Programs Totals</t>
  </si>
  <si>
    <t>January 2007- December 2008</t>
  </si>
  <si>
    <t>YTD 2008-2009 Actual</t>
  </si>
  <si>
    <t>YTD 2008-2009 Target</t>
  </si>
  <si>
    <t>YTD 2008-2009 Forecast</t>
  </si>
  <si>
    <t>YTD 2008-2009 Budget</t>
  </si>
  <si>
    <t xml:space="preserve"> Low Income Retrofit</t>
  </si>
  <si>
    <t>Res Information Services</t>
  </si>
  <si>
    <t>Res. Low Income Customers (BTL- O&amp;M)</t>
  </si>
  <si>
    <t>2009 Actuals</t>
  </si>
  <si>
    <t>YTD/PTD Actuals</t>
  </si>
  <si>
    <t>YTD?PTD Actuals</t>
  </si>
  <si>
    <t>C/I Load Control Pilot</t>
  </si>
  <si>
    <t>C&amp;RD Limited Category</t>
  </si>
  <si>
    <t>EES Market Integration - Elec</t>
  </si>
  <si>
    <t>EES Market Integration - Gas</t>
  </si>
  <si>
    <t>Commercial Industrial Feedback Survey: 4 &amp; 5 on a 5 pt. Scale
Small Business Ltg Feedback Survey: 4 &amp; 5 on a 5 pt Scale
Powerful Choices Teacher Feedback Survey: 4 &amp; 5 on a 5 pt. Scale
Energy Advisor Feedback Survey: 4 &amp; 5 on a 5 pt. Scale</t>
  </si>
  <si>
    <t>Gas Water Heater Program UG-930287</t>
  </si>
  <si>
    <t>Sch G260-Commercial Energy Inf Svc-Gas</t>
  </si>
  <si>
    <t>4430-Energy Efficient Manufactu Home-Gas</t>
  </si>
  <si>
    <t>4430-High Efficiency Gas Furnaces - Gas</t>
  </si>
  <si>
    <t>Sch 206 Residential Energy Inf Svc-Gas</t>
  </si>
  <si>
    <t>4430 - Online Tools- Gas</t>
  </si>
  <si>
    <t>4430 - Ecos Home Energy Audit - Gas</t>
  </si>
  <si>
    <t>1370 - Conservation Market Research -Gas</t>
  </si>
  <si>
    <t>Powerful Choices for  Environment -Gas</t>
  </si>
  <si>
    <t>4430 - Cool School Challenge Pilot - Gas</t>
  </si>
  <si>
    <t>4430 - Multifamily New Construction- Gas</t>
  </si>
  <si>
    <t>4430 - Single Fam Tankless Water htr-Gas</t>
  </si>
  <si>
    <t>4430 -Information Services Outreach -Gas</t>
  </si>
  <si>
    <t>4430-Residential New Construct G215-Gas</t>
  </si>
  <si>
    <t>4430-Residential Brochures-Gas</t>
  </si>
  <si>
    <t>4430-Residential E-Newsletter- Gas</t>
  </si>
  <si>
    <t>Sch 208 Gas Resource Conservation Manag</t>
  </si>
  <si>
    <t>4440-G262 Low Flow Spray Head - Gas</t>
  </si>
  <si>
    <t>4440 - Sch 262- Gas Premium Service HVAC</t>
  </si>
  <si>
    <t>4440-Energy Efficient Technology Eval.</t>
  </si>
  <si>
    <t>4430-Gas Single Family Weatherization Pi</t>
  </si>
  <si>
    <t>4440-Commercial Rebates- Gas</t>
  </si>
  <si>
    <t>4420-Local Infrastructure, Mkt Transform</t>
  </si>
  <si>
    <t>4420-Program Evaluation and Research-Gas</t>
  </si>
  <si>
    <t>4430 - Residential Showerheads - Gas</t>
  </si>
  <si>
    <t>4420 - Conservation Supply Curves - Gas</t>
  </si>
  <si>
    <t>4430 - Energy Advisors - Gas</t>
  </si>
  <si>
    <t>Sch 251 Gas C/I New Construction</t>
  </si>
  <si>
    <t>4440-Gas Boiler Tune-up</t>
  </si>
  <si>
    <t>Sch 205 Gas C/I Energy Efficiency</t>
  </si>
  <si>
    <t>4430 - Multi-Family Retrofit- Gas</t>
  </si>
  <si>
    <t>4400 - Mainstreaming Green - Gas</t>
  </si>
  <si>
    <t>4430 - Positive Energy Behav Modif - Gas</t>
  </si>
  <si>
    <t>4430 - Residential CMS - Gas</t>
  </si>
  <si>
    <t>P.10284</t>
  </si>
  <si>
    <t>Sch. 150 - Net Metering</t>
  </si>
  <si>
    <t>4430-Residential New Construct(E215)-Ele</t>
  </si>
  <si>
    <t>4430-Energy Star Heat Pump Rebate (E214)</t>
  </si>
  <si>
    <t>4430-Multi-Family Retrofit - (E217)-Elec</t>
  </si>
  <si>
    <t>4400 - Mainstreaming Green - Electric</t>
  </si>
  <si>
    <t>4430 - Ecos Home Energy Audit - Electric</t>
  </si>
  <si>
    <t>4430 - Northwest Energy Efficiency Allia</t>
  </si>
  <si>
    <t>Sch E260-Commercial Energy Inf Svc-Elec</t>
  </si>
  <si>
    <t>Refrigerator Decommission Pilot -E Rider</t>
  </si>
  <si>
    <t>Energy Star Cert Manufact Homes -E Rider</t>
  </si>
  <si>
    <t>Energy Star Appliances - Elec Rider</t>
  </si>
  <si>
    <t>Residential Showerheads - Elec Rider</t>
  </si>
  <si>
    <t>Energy Star Dishwashers - Elec Rider</t>
  </si>
  <si>
    <t>1370 - Conservation Market Research-Elec</t>
  </si>
  <si>
    <t>4445-C/I Load Control Pilot-Elec</t>
  </si>
  <si>
    <t>4445-Demand Response Pilot Programs-Elec</t>
  </si>
  <si>
    <t>4430-Engery Efficient Lighting Svc-Elec</t>
  </si>
  <si>
    <t>4440-Commercial Rebates- Electric</t>
  </si>
  <si>
    <t>4440-E262 Low Flow Spray Head - Elec</t>
  </si>
  <si>
    <t>4430 Positive Energy Behav Modif - Elec</t>
  </si>
  <si>
    <t>4430 - Single Family Windows - Elec</t>
  </si>
  <si>
    <t>4430 - Ductless Heat Pump - Electric</t>
  </si>
  <si>
    <t>4430-Residential Brochures-Electric</t>
  </si>
  <si>
    <t>4430-Residential E-Newsletter- Electric</t>
  </si>
  <si>
    <t>4430 - Multifamily New Construction- Ele</t>
  </si>
  <si>
    <t>4430 -Information Services Outreach-Elec</t>
  </si>
  <si>
    <t>4430-Single Family Electric Weatherizati</t>
  </si>
  <si>
    <t>3545 - Renewable Generation Incentives-E</t>
  </si>
  <si>
    <t>4420 - Electric Efficiency RFP</t>
  </si>
  <si>
    <t>4430-Multi Family Electric UCONS-Electri</t>
  </si>
  <si>
    <t>4430 - Residential CMS - Electric</t>
  </si>
  <si>
    <t>4430 - ITSCOOL - Electric</t>
  </si>
  <si>
    <t>Sch 200 Residential  Energy Inf Svc-Elec</t>
  </si>
  <si>
    <t>4430 - Online Tools- Electric</t>
  </si>
  <si>
    <t>4430 - Energy Advisors - Electric</t>
  </si>
  <si>
    <t>4430 - Cool School Challenge Pilot - Ele</t>
  </si>
  <si>
    <t>4430 - Komo Kulshan Outdoor School - Ele</t>
  </si>
  <si>
    <t>Powerful Choices for the Environment- El</t>
  </si>
  <si>
    <t>4430-E203- Manufactured Housing Eng Eff</t>
  </si>
  <si>
    <t>Sch 250 Elec C/I Energy Efficiency</t>
  </si>
  <si>
    <t>Sch 251 Elec C/I Energy Efficiency</t>
  </si>
  <si>
    <t>Sch 253 Elec Resource Conservation Mana</t>
  </si>
  <si>
    <t>Sch 255 Small Bus Energy Efficiency, Ele</t>
  </si>
  <si>
    <t>Sch 257 LED Traffic Lights</t>
  </si>
  <si>
    <t>Sch 258 High Voltage Pilot</t>
  </si>
  <si>
    <t>Sch 270 Local Infrastructure/Mkt Transfo</t>
  </si>
  <si>
    <t>4420-Program Evaluation and Research-El</t>
  </si>
  <si>
    <t>4420 - Conservation Supply Curves - Elec</t>
  </si>
  <si>
    <t>4420-Program Support-Conservation Electr</t>
  </si>
  <si>
    <t>High Voltage</t>
  </si>
  <si>
    <t>November</t>
  </si>
  <si>
    <t>4430 - In Home Display - Electric</t>
  </si>
  <si>
    <t>4430 Community Resource Conserv Mgr - El</t>
  </si>
  <si>
    <t>Total aMW Savings</t>
  </si>
  <si>
    <t>4430 - Elec to Gas Fuel Conv Rebate Prog</t>
  </si>
  <si>
    <t>Difference</t>
  </si>
  <si>
    <t>4423 - EES Market Integration - Gas</t>
  </si>
  <si>
    <t>4423 - EES Market Integration - Electric</t>
  </si>
  <si>
    <t>Act/COCurr.</t>
  </si>
  <si>
    <t>Ord</t>
  </si>
  <si>
    <t>er List</t>
  </si>
  <si>
    <t>WBS</t>
  </si>
  <si>
    <t>Gas deferred conservation</t>
  </si>
  <si>
    <t>ORD</t>
  </si>
  <si>
    <t>4430 - SF Prescriptive Duct Sealing -Gas</t>
  </si>
  <si>
    <t>4430 - Single Family Window - Gas</t>
  </si>
  <si>
    <t>PRJ</t>
  </si>
  <si>
    <t>Electric deferred conservation</t>
  </si>
  <si>
    <t>4430 - SF Prescriptive Duct Sealing- Ele</t>
  </si>
  <si>
    <t>4430 - Energy Star Appliances - Elec</t>
  </si>
  <si>
    <t>S.00857</t>
  </si>
  <si>
    <t>BPA Conservation - Deferred</t>
  </si>
  <si>
    <t>TIE OUT</t>
  </si>
  <si>
    <t>4430 - Ductless Mini Split Heat Pump - E</t>
  </si>
  <si>
    <t>4430-Consumers Electronics NEEA-Retail</t>
  </si>
  <si>
    <t>4430 - HomePrint - Gas</t>
  </si>
  <si>
    <t>4430 - SF Existing Water Heat - Gas</t>
  </si>
  <si>
    <t>4430 - SF Existing Wx - Gas</t>
  </si>
  <si>
    <t>4430 - SF Existing Space Heat - Gas</t>
  </si>
  <si>
    <t>4430 - SF Existing Pilots - Gas</t>
  </si>
  <si>
    <t>3545 - Energy Efficient Communities Gas</t>
  </si>
  <si>
    <t>4430 - HomePrint - Electric</t>
  </si>
  <si>
    <t>4430 - SF Existing Water Heat - Electric</t>
  </si>
  <si>
    <t>4430 - SF Existing Wx - Electric</t>
  </si>
  <si>
    <t>4430 - SF Existing Space Heat - Electric</t>
  </si>
  <si>
    <t>4430 - SF Existing Pilots - Electric</t>
  </si>
  <si>
    <t>3545 - Energy Efficient Communities Elec</t>
  </si>
  <si>
    <t>Jan. '10- Dec. '11</t>
  </si>
  <si>
    <t>2010-2011 Energy Efficiency PTD Summary</t>
  </si>
  <si>
    <r>
      <t xml:space="preserve">1 yr. </t>
    </r>
    <r>
      <rPr>
        <b/>
        <sz val="11"/>
        <color indexed="12"/>
        <rFont val="Arial"/>
        <family val="2"/>
      </rPr>
      <t>EES Goal</t>
    </r>
  </si>
  <si>
    <r>
      <t xml:space="preserve">2 yr. EES Budget/ </t>
    </r>
    <r>
      <rPr>
        <b/>
        <sz val="11"/>
        <color indexed="12"/>
        <rFont val="Arial"/>
        <family val="2"/>
      </rPr>
      <t>EES Goal</t>
    </r>
  </si>
  <si>
    <t>Electric</t>
  </si>
  <si>
    <t>Gas</t>
  </si>
  <si>
    <t>GRAND TOTAL  ENERGY EFFICIENCY</t>
  </si>
  <si>
    <t xml:space="preserve">Low Income Weatherization </t>
  </si>
  <si>
    <t>Through June 2011</t>
  </si>
  <si>
    <t>Key Measure Type</t>
  </si>
  <si>
    <t xml:space="preserve">Residential EE Lighting Rebate </t>
  </si>
  <si>
    <t xml:space="preserve">Space Heat </t>
  </si>
  <si>
    <t xml:space="preserve">Water Heat </t>
  </si>
  <si>
    <t xml:space="preserve">Single Family Existing </t>
  </si>
  <si>
    <t xml:space="preserve">Multi Family New Construction </t>
  </si>
  <si>
    <t xml:space="preserve">C/I Retrofit </t>
  </si>
  <si>
    <t xml:space="preserve">C/I New Construction </t>
  </si>
  <si>
    <t xml:space="preserve">Business Rebates </t>
  </si>
  <si>
    <t xml:space="preserve">Large Power User - Self Directed </t>
  </si>
  <si>
    <t>Programs</t>
  </si>
  <si>
    <t>Other Electric Programs</t>
  </si>
  <si>
    <t>Furnaces</t>
  </si>
  <si>
    <t>Clothes Washers</t>
  </si>
  <si>
    <t>Showerheads</t>
  </si>
  <si>
    <t>Home Energy Reports</t>
  </si>
  <si>
    <t>Units</t>
  </si>
  <si>
    <t>Projects</t>
  </si>
  <si>
    <t>Projects with electric AND gas</t>
  </si>
  <si>
    <t>Projects with Both Electric &amp; Gas Measures</t>
  </si>
  <si>
    <t>Dwelling units receiving both gas and electric measures</t>
  </si>
  <si>
    <t>Shareholder funded units</t>
  </si>
  <si>
    <t>Dwelling units receiving electric measures</t>
  </si>
  <si>
    <t xml:space="preserve"> LIW Shareholder Funding</t>
  </si>
  <si>
    <t>Dwelling units receiving gas measures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</si>
  <si>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It is important to note that "Dwelling units receiving measures" figures represent homes, apartments, condominiums, mobile homes, etc. that reported *some* energy efficiency measure.</t>
    </r>
  </si>
  <si>
    <t>(Excluded from the electric-only or gas-only counts)</t>
  </si>
  <si>
    <t>Portfolio Support</t>
  </si>
  <si>
    <t xml:space="preserve">Home Appliances </t>
  </si>
  <si>
    <t>Events</t>
  </si>
  <si>
    <t>Customer Engagement &amp; Education</t>
  </si>
  <si>
    <t>Brochures</t>
  </si>
  <si>
    <t>Customer Web Experience</t>
  </si>
  <si>
    <t>Customer Online Experience</t>
  </si>
  <si>
    <t>Number of customer phone calls</t>
  </si>
  <si>
    <t>Number of event participation</t>
  </si>
  <si>
    <t xml:space="preserve">Exhibit 1 Supplement 4 </t>
  </si>
  <si>
    <t>Business Energy Management</t>
  </si>
  <si>
    <t>Residential Enery Management</t>
  </si>
  <si>
    <t>LED Lamps</t>
  </si>
  <si>
    <t>Fireplaces</t>
  </si>
  <si>
    <t>"Savings and Energy Center" visits</t>
  </si>
  <si>
    <t>Commercial Kitchens</t>
  </si>
  <si>
    <t>Homes assessed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</si>
  <si>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Key counts below may represent either customers, projects, dwellings, or measures reported.  </t>
    </r>
  </si>
  <si>
    <t>Research &amp; Compliance</t>
  </si>
  <si>
    <t>This section is omitted; there are no measures or services provided directly to customers.</t>
  </si>
  <si>
    <t>E/G 201</t>
  </si>
  <si>
    <t>E/G 214</t>
  </si>
  <si>
    <t>E/G 217</t>
  </si>
  <si>
    <t>E/G 218</t>
  </si>
  <si>
    <t>E/G 250</t>
  </si>
  <si>
    <t>E/G 251</t>
  </si>
  <si>
    <t>E/G 253</t>
  </si>
  <si>
    <t>E 258</t>
  </si>
  <si>
    <t>E/G 262</t>
  </si>
  <si>
    <t>Schedule</t>
  </si>
  <si>
    <t>Number of efficiency measures</t>
  </si>
  <si>
    <t>Small Business Direct Install</t>
  </si>
  <si>
    <t>LED lamps</t>
  </si>
  <si>
    <t xml:space="preserve">• In some cases "measure count" only represents the measure name, rather than each individual measure installed.  For instance, "LED lamp" in Commercial Lighting may represent a single lamp </t>
  </si>
  <si>
    <t xml:space="preserve">   or 100 of the same lamp.  </t>
  </si>
  <si>
    <t>EE projects receiving at least one electric measure</t>
  </si>
  <si>
    <t>EE projects receiving at least one gas measure</t>
  </si>
  <si>
    <t>Advanced Power Strips</t>
  </si>
  <si>
    <t>Energy Advisors</t>
  </si>
  <si>
    <t>Fryers</t>
  </si>
  <si>
    <t>Ovens</t>
  </si>
  <si>
    <t>Dishwashers</t>
  </si>
  <si>
    <t>Contractor Referral Service visits</t>
  </si>
  <si>
    <t>LED Fixtures &amp; Retrofits</t>
  </si>
  <si>
    <t>Heat Pump Water Heaters</t>
  </si>
  <si>
    <t>Home Energy Assessments</t>
  </si>
  <si>
    <t>Custom Lighting Grants</t>
  </si>
  <si>
    <t>Projects, including street lighting</t>
  </si>
  <si>
    <t>Showerheads, sprayheads, aerators</t>
  </si>
  <si>
    <t>Lodging Direct Install</t>
  </si>
  <si>
    <t>Lighting to Go</t>
  </si>
  <si>
    <t>TLEDs</t>
  </si>
  <si>
    <t>myPSE account Energy Center tools visits</t>
  </si>
  <si>
    <t>LED Fixtures</t>
  </si>
  <si>
    <t>Custom Lighting Measure Types</t>
  </si>
  <si>
    <t>HVAC Measure Types</t>
  </si>
  <si>
    <t>NOTE: Measure Types may include an array of individual measures.</t>
  </si>
  <si>
    <t>There is usually an array of different measure types associated with projects.</t>
  </si>
  <si>
    <t>(Cumulative Customer Count)</t>
  </si>
  <si>
    <t>Weatherization
(Homes heated with:)</t>
  </si>
  <si>
    <t>Electricity, receiving an insulation/sealing measure:
Electricity, receiving a window measure:</t>
  </si>
  <si>
    <t>Natural gas, receiving an insulation/sealing measure:
Natural gas, receiving a window measure:</t>
  </si>
  <si>
    <t>Customers receiving reports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</si>
  <si>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All figures are intended to provide a perspective of scale and program scope; most are rounded.  They aren't intended to be a precise measure count.</t>
    </r>
  </si>
  <si>
    <t>2018 Significant Counts by Program and Fuel Type</t>
  </si>
  <si>
    <t>1,350: 8 projects</t>
  </si>
  <si>
    <t>880: 7 projects</t>
  </si>
  <si>
    <t>2,480: 13 projects</t>
  </si>
  <si>
    <t>(Excludes Thank You kits. Other Channels also install LED lamps.  Those details are presented in each program discussion.)</t>
  </si>
  <si>
    <t>Air-Source Heat Pumps</t>
  </si>
  <si>
    <t>Ductless Heat Pumps</t>
  </si>
  <si>
    <t>Tankless Water Heater</t>
  </si>
  <si>
    <t>Homes Assessed</t>
  </si>
  <si>
    <t>PSE retired APSs early in 2018 in all Residential programs.</t>
  </si>
  <si>
    <t>Refridgerators</t>
  </si>
  <si>
    <t>Freezers</t>
  </si>
  <si>
    <t>Electric showerheads</t>
  </si>
  <si>
    <t>Natural gas showerheads</t>
  </si>
  <si>
    <t>Commercial Strategic Energy Management</t>
  </si>
  <si>
    <t>Linear fixtures</t>
  </si>
  <si>
    <t>Number of brochures mailed</t>
  </si>
  <si>
    <t>Number of brochures downloaded from PSE.com</t>
  </si>
  <si>
    <t>2 million</t>
  </si>
  <si>
    <t xml:space="preserve">Multi Family Retrofit </t>
  </si>
  <si>
    <t>29,300: 945 projects</t>
  </si>
  <si>
    <t>2,400: 35 projects</t>
  </si>
  <si>
    <t>1,300: 75 projects</t>
  </si>
  <si>
    <t>797/Wx
61/Windows</t>
  </si>
  <si>
    <t>4,500/Wx
130/Windows</t>
  </si>
  <si>
    <r>
      <rPr>
        <sz val="10"/>
        <color rgb="FF0000FF"/>
        <rFont val="Calibri"/>
        <family val="2"/>
      </rPr>
      <t>•</t>
    </r>
    <r>
      <rPr>
        <sz val="10"/>
        <color rgb="FF0000FF"/>
        <rFont val="Tahoma"/>
        <family val="2"/>
      </rPr>
      <t xml:space="preserve"> Since it isn't possible to provide a representation of every measure in this format, selected representative measures are indicated. PSE provides more comprehensive measures counts in the Annual Report program discussions.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</si>
</sst>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mmmm\-yy"/>
    <numFmt numFmtId="168" formatCode="###.0\ &quot;aMW&quot;"/>
    <numFmt numFmtId="169" formatCode="###.#\ &quot;aMW&quot;"/>
    <numFmt numFmtId="170" formatCode="##.#\ &quot;aMW&quot;"/>
    <numFmt numFmtId="171" formatCode="#,##0\ &quot;MWh&quot;"/>
    <numFmt numFmtId="172" formatCode="#,###\ \ &quot;Therms&quot;"/>
  </numFmts>
  <fonts count="41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1"/>
      <color indexed="12"/>
      <name val="Arial"/>
      <family val="2"/>
    </font>
    <font>
      <sz val="8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11"/>
      <name val="Tahoma"/>
      <family val="2"/>
    </font>
    <font>
      <b/>
      <sz val="13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color rgb="FF0000FF"/>
      <name val="Tahoma"/>
      <family val="2"/>
    </font>
    <font>
      <sz val="10"/>
      <color rgb="FF0000FF"/>
      <name val="Calibri"/>
      <family val="2"/>
    </font>
    <font>
      <sz val="9"/>
      <color rgb="FF000000"/>
      <name val="Arial"/>
      <family val="2"/>
    </font>
    <font>
      <b/>
      <sz val="20"/>
      <color rgb="FF006A71"/>
      <name val="Arial"/>
      <family val="2"/>
    </font>
    <font>
      <i/>
      <sz val="9"/>
      <name val="Tahoma"/>
      <family val="2"/>
    </font>
    <font>
      <sz val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</cellStyleXfs>
  <cellXfs count="547">
    <xf numFmtId="0" fontId="0" fillId="0" borderId="0" xfId="0"/>
    <xf numFmtId="164" fontId="0" fillId="0" borderId="0" xfId="2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3" fillId="0" borderId="0" xfId="2" applyNumberFormat="1" applyFont="1"/>
    <xf numFmtId="0" fontId="3" fillId="0" borderId="0" xfId="0" applyFont="1"/>
    <xf numFmtId="164" fontId="3" fillId="2" borderId="0" xfId="2" applyNumberFormat="1" applyFont="1" applyFill="1"/>
    <xf numFmtId="164" fontId="0" fillId="2" borderId="0" xfId="2" applyNumberFormat="1" applyFont="1" applyFill="1"/>
    <xf numFmtId="164" fontId="3" fillId="3" borderId="0" xfId="2" applyNumberFormat="1" applyFont="1" applyFill="1"/>
    <xf numFmtId="164" fontId="0" fillId="3" borderId="0" xfId="2" applyNumberFormat="1" applyFont="1" applyFill="1"/>
    <xf numFmtId="164" fontId="3" fillId="0" borderId="0" xfId="2" applyNumberFormat="1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1" fillId="0" borderId="0" xfId="2" applyNumberFormat="1"/>
    <xf numFmtId="164" fontId="1" fillId="0" borderId="0" xfId="2" applyNumberFormat="1" applyAlignment="1">
      <alignment horizontal="center"/>
    </xf>
    <xf numFmtId="164" fontId="1" fillId="3" borderId="0" xfId="2" applyNumberFormat="1" applyFill="1"/>
    <xf numFmtId="164" fontId="1" fillId="2" borderId="0" xfId="2" applyNumberFormat="1" applyFill="1"/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NumberFormat="1" applyFont="1" applyFill="1"/>
    <xf numFmtId="164" fontId="1" fillId="0" borderId="0" xfId="2" applyNumberFormat="1" applyFill="1"/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1" fillId="0" borderId="0" xfId="1" applyNumberFormat="1"/>
    <xf numFmtId="165" fontId="0" fillId="0" borderId="0" xfId="1" applyNumberFormat="1" applyFont="1"/>
    <xf numFmtId="165" fontId="0" fillId="0" borderId="0" xfId="1" applyNumberFormat="1" applyFont="1" applyFill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4" fontId="0" fillId="0" borderId="0" xfId="0" applyNumberFormat="1" applyFill="1"/>
    <xf numFmtId="16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0" xfId="2" applyNumberFormat="1" applyAlignment="1">
      <alignment wrapText="1"/>
    </xf>
    <xf numFmtId="164" fontId="0" fillId="0" borderId="0" xfId="2" applyNumberFormat="1" applyFont="1" applyFill="1"/>
    <xf numFmtId="164" fontId="0" fillId="0" borderId="0" xfId="2" applyNumberFormat="1" applyFont="1" applyAlignment="1">
      <alignment wrapText="1"/>
    </xf>
    <xf numFmtId="164" fontId="3" fillId="0" borderId="0" xfId="2" applyNumberFormat="1" applyFont="1" applyAlignment="1"/>
    <xf numFmtId="164" fontId="1" fillId="3" borderId="0" xfId="2" applyNumberFormat="1" applyFill="1" applyProtection="1">
      <protection locked="0"/>
    </xf>
    <xf numFmtId="17" fontId="3" fillId="0" borderId="0" xfId="0" applyNumberFormat="1" applyFont="1" applyFill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0" fillId="3" borderId="0" xfId="2" applyNumberFormat="1" applyFont="1" applyFill="1" applyProtection="1">
      <protection locked="0"/>
    </xf>
    <xf numFmtId="165" fontId="1" fillId="0" borderId="0" xfId="1" applyNumberFormat="1" applyFill="1" applyProtection="1">
      <protection locked="0"/>
    </xf>
    <xf numFmtId="165" fontId="0" fillId="3" borderId="0" xfId="1" applyNumberFormat="1" applyFont="1" applyFill="1"/>
    <xf numFmtId="165" fontId="1" fillId="3" borderId="0" xfId="1" applyNumberFormat="1" applyFill="1" applyProtection="1">
      <protection locked="0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wrapText="1"/>
    </xf>
    <xf numFmtId="0" fontId="0" fillId="0" borderId="0" xfId="0" applyFill="1" applyBorder="1" applyAlignment="1">
      <alignment horizontal="center"/>
    </xf>
    <xf numFmtId="164" fontId="0" fillId="4" borderId="0" xfId="0" applyNumberFormat="1" applyFill="1"/>
    <xf numFmtId="165" fontId="1" fillId="2" borderId="0" xfId="1" applyNumberFormat="1" applyFill="1" applyProtection="1">
      <protection locked="0"/>
    </xf>
    <xf numFmtId="165" fontId="0" fillId="2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4" fontId="1" fillId="0" borderId="0" xfId="2" applyNumberFormat="1" applyFill="1" applyProtection="1">
      <protection locked="0"/>
    </xf>
    <xf numFmtId="165" fontId="3" fillId="0" borderId="0" xfId="1" applyNumberFormat="1" applyFont="1" applyFill="1"/>
    <xf numFmtId="164" fontId="3" fillId="5" borderId="0" xfId="2" applyNumberFormat="1" applyFont="1" applyFill="1"/>
    <xf numFmtId="165" fontId="1" fillId="5" borderId="0" xfId="1" applyNumberFormat="1" applyFill="1" applyProtection="1">
      <protection locked="0"/>
    </xf>
    <xf numFmtId="164" fontId="3" fillId="6" borderId="0" xfId="2" applyNumberFormat="1" applyFont="1" applyFill="1"/>
    <xf numFmtId="0" fontId="0" fillId="0" borderId="0" xfId="0" applyFill="1" applyAlignment="1">
      <alignment horizontal="center"/>
    </xf>
    <xf numFmtId="164" fontId="0" fillId="0" borderId="0" xfId="2" applyNumberFormat="1" applyFont="1" applyFill="1" applyProtection="1">
      <protection locked="0"/>
    </xf>
    <xf numFmtId="164" fontId="0" fillId="0" borderId="0" xfId="2" applyNumberFormat="1" applyFont="1" applyFill="1" applyAlignment="1">
      <alignment wrapText="1"/>
    </xf>
    <xf numFmtId="164" fontId="1" fillId="0" borderId="0" xfId="2" applyNumberFormat="1" applyFont="1"/>
    <xf numFmtId="3" fontId="0" fillId="0" borderId="0" xfId="1" applyNumberFormat="1" applyFont="1" applyFill="1"/>
    <xf numFmtId="3" fontId="0" fillId="0" borderId="0" xfId="1" applyNumberFormat="1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0" fillId="0" borderId="0" xfId="2" applyNumberFormat="1" applyFont="1" applyFill="1" applyProtection="1">
      <protection locked="0"/>
    </xf>
    <xf numFmtId="3" fontId="1" fillId="3" borderId="0" xfId="1" applyNumberFormat="1" applyFill="1" applyProtection="1">
      <protection locked="0"/>
    </xf>
    <xf numFmtId="3" fontId="1" fillId="2" borderId="0" xfId="1" applyNumberFormat="1" applyFill="1" applyProtection="1">
      <protection locked="0"/>
    </xf>
    <xf numFmtId="3" fontId="0" fillId="0" borderId="0" xfId="0" applyNumberFormat="1"/>
    <xf numFmtId="3" fontId="0" fillId="0" borderId="0" xfId="2" applyNumberFormat="1" applyFont="1"/>
    <xf numFmtId="3" fontId="0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/>
    </xf>
    <xf numFmtId="3" fontId="0" fillId="0" borderId="0" xfId="2" applyNumberFormat="1" applyFont="1" applyFill="1"/>
    <xf numFmtId="3" fontId="0" fillId="3" borderId="0" xfId="2" applyNumberFormat="1" applyFont="1" applyFill="1" applyProtection="1">
      <protection locked="0"/>
    </xf>
    <xf numFmtId="3" fontId="0" fillId="3" borderId="0" xfId="2" applyNumberFormat="1" applyFont="1" applyFill="1"/>
    <xf numFmtId="3" fontId="0" fillId="2" borderId="0" xfId="2" applyNumberFormat="1" applyFont="1" applyFill="1"/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1" fillId="0" borderId="0" xfId="2" applyNumberFormat="1"/>
    <xf numFmtId="3" fontId="1" fillId="0" borderId="0" xfId="1" applyNumberFormat="1"/>
    <xf numFmtId="3" fontId="1" fillId="3" borderId="0" xfId="2" applyNumberFormat="1" applyFill="1" applyProtection="1">
      <protection locked="0"/>
    </xf>
    <xf numFmtId="3" fontId="1" fillId="0" borderId="0" xfId="2" applyNumberFormat="1" applyFill="1" applyProtection="1">
      <protection locked="0"/>
    </xf>
    <xf numFmtId="3" fontId="1" fillId="3" borderId="0" xfId="2" applyNumberFormat="1" applyFill="1"/>
    <xf numFmtId="3" fontId="1" fillId="2" borderId="0" xfId="2" applyNumberFormat="1" applyFill="1"/>
    <xf numFmtId="3" fontId="1" fillId="0" borderId="0" xfId="1" applyNumberFormat="1" applyFill="1" applyProtection="1">
      <protection locked="0"/>
    </xf>
    <xf numFmtId="3" fontId="0" fillId="0" borderId="0" xfId="0" applyNumberFormat="1" applyAlignment="1">
      <alignment wrapText="1"/>
    </xf>
    <xf numFmtId="3" fontId="0" fillId="0" borderId="0" xfId="1" applyNumberFormat="1" applyFont="1" applyFill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Font="1"/>
    <xf numFmtId="1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3" fillId="0" borderId="0" xfId="1" applyNumberFormat="1" applyFont="1"/>
    <xf numFmtId="165" fontId="0" fillId="0" borderId="0" xfId="0" applyNumberFormat="1"/>
    <xf numFmtId="165" fontId="0" fillId="3" borderId="0" xfId="2" applyNumberFormat="1" applyFont="1" applyFill="1"/>
    <xf numFmtId="165" fontId="1" fillId="3" borderId="0" xfId="2" applyNumberFormat="1" applyFill="1"/>
    <xf numFmtId="3" fontId="0" fillId="4" borderId="0" xfId="2" applyNumberFormat="1" applyFont="1" applyFill="1"/>
    <xf numFmtId="3" fontId="0" fillId="4" borderId="0" xfId="2" applyNumberFormat="1" applyFont="1" applyFill="1" applyProtection="1">
      <protection locked="0"/>
    </xf>
    <xf numFmtId="164" fontId="1" fillId="4" borderId="0" xfId="2" applyNumberFormat="1" applyFill="1" applyProtection="1">
      <protection locked="0"/>
    </xf>
    <xf numFmtId="164" fontId="0" fillId="4" borderId="0" xfId="2" applyNumberFormat="1" applyFont="1" applyFill="1"/>
    <xf numFmtId="3" fontId="3" fillId="0" borderId="0" xfId="2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164" fontId="3" fillId="4" borderId="0" xfId="2" applyNumberFormat="1" applyFont="1" applyFill="1"/>
    <xf numFmtId="164" fontId="17" fillId="0" borderId="0" xfId="2" applyNumberFormat="1" applyFont="1" applyAlignment="1">
      <alignment wrapText="1"/>
    </xf>
    <xf numFmtId="1" fontId="3" fillId="0" borderId="0" xfId="2" applyNumberFormat="1" applyFont="1" applyFill="1" applyAlignment="1">
      <alignment horizontal="right"/>
    </xf>
    <xf numFmtId="165" fontId="1" fillId="7" borderId="0" xfId="1" applyNumberFormat="1" applyFill="1" applyProtection="1">
      <protection locked="0"/>
    </xf>
    <xf numFmtId="164" fontId="0" fillId="7" borderId="0" xfId="2" applyNumberFormat="1" applyFont="1" applyFill="1"/>
    <xf numFmtId="3" fontId="0" fillId="3" borderId="0" xfId="0" applyNumberFormat="1" applyFill="1"/>
    <xf numFmtId="3" fontId="3" fillId="4" borderId="0" xfId="2" applyNumberFormat="1" applyFont="1" applyFill="1" applyProtection="1">
      <protection locked="0"/>
    </xf>
    <xf numFmtId="164" fontId="0" fillId="4" borderId="0" xfId="2" applyNumberFormat="1" applyFont="1" applyFill="1" applyProtection="1">
      <protection locked="0"/>
    </xf>
    <xf numFmtId="164" fontId="3" fillId="4" borderId="0" xfId="2" applyNumberFormat="1" applyFont="1" applyFill="1" applyProtection="1">
      <protection locked="0"/>
    </xf>
    <xf numFmtId="3" fontId="3" fillId="4" borderId="0" xfId="1" applyNumberFormat="1" applyFont="1" applyFill="1" applyAlignment="1">
      <alignment horizontal="center"/>
    </xf>
    <xf numFmtId="3" fontId="3" fillId="4" borderId="0" xfId="1" applyNumberFormat="1" applyFont="1" applyFill="1" applyAlignment="1" applyProtection="1">
      <alignment horizontal="center"/>
      <protection locked="0"/>
    </xf>
    <xf numFmtId="164" fontId="1" fillId="2" borderId="0" xfId="2" applyNumberFormat="1" applyFill="1" applyProtection="1">
      <protection locked="0"/>
    </xf>
    <xf numFmtId="3" fontId="3" fillId="0" borderId="0" xfId="2" applyNumberFormat="1" applyFont="1" applyFill="1" applyAlignment="1" applyProtection="1">
      <protection locked="0"/>
    </xf>
    <xf numFmtId="164" fontId="1" fillId="8" borderId="0" xfId="2" applyNumberFormat="1" applyFill="1"/>
    <xf numFmtId="3" fontId="3" fillId="0" borderId="0" xfId="0" applyNumberFormat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164" fontId="3" fillId="7" borderId="0" xfId="2" applyNumberFormat="1" applyFont="1" applyFill="1"/>
    <xf numFmtId="164" fontId="0" fillId="7" borderId="0" xfId="0" applyNumberFormat="1" applyFill="1"/>
    <xf numFmtId="165" fontId="0" fillId="7" borderId="0" xfId="1" applyNumberFormat="1" applyFont="1" applyFill="1"/>
    <xf numFmtId="165" fontId="0" fillId="7" borderId="0" xfId="0" applyNumberFormat="1" applyFill="1"/>
    <xf numFmtId="0" fontId="0" fillId="7" borderId="0" xfId="0" applyFill="1" applyAlignment="1">
      <alignment wrapText="1"/>
    </xf>
    <xf numFmtId="165" fontId="1" fillId="9" borderId="0" xfId="1" applyNumberFormat="1" applyFont="1" applyFill="1" applyProtection="1">
      <protection locked="0"/>
    </xf>
    <xf numFmtId="165" fontId="13" fillId="0" borderId="0" xfId="1" applyNumberFormat="1" applyFont="1" applyBorder="1" applyAlignment="1">
      <alignment horizontal="left"/>
    </xf>
    <xf numFmtId="164" fontId="1" fillId="5" borderId="0" xfId="2" applyNumberFormat="1" applyFill="1" applyProtection="1">
      <protection locked="0"/>
    </xf>
    <xf numFmtId="0" fontId="0" fillId="10" borderId="0" xfId="0" applyFill="1" applyBorder="1"/>
    <xf numFmtId="0" fontId="0" fillId="10" borderId="0" xfId="0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3" fontId="12" fillId="10" borderId="0" xfId="2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164" fontId="0" fillId="10" borderId="0" xfId="2" applyNumberFormat="1" applyFont="1" applyFill="1" applyBorder="1"/>
    <xf numFmtId="0" fontId="11" fillId="10" borderId="0" xfId="0" applyFont="1" applyFill="1" applyBorder="1" applyAlignment="1">
      <alignment horizontal="right"/>
    </xf>
    <xf numFmtId="165" fontId="0" fillId="10" borderId="0" xfId="1" applyNumberFormat="1" applyFont="1" applyFill="1" applyBorder="1" applyAlignment="1">
      <alignment horizontal="center"/>
    </xf>
    <xf numFmtId="164" fontId="0" fillId="10" borderId="0" xfId="2" applyNumberFormat="1" applyFont="1" applyFill="1" applyBorder="1" applyAlignment="1">
      <alignment horizontal="center"/>
    </xf>
    <xf numFmtId="164" fontId="0" fillId="10" borderId="0" xfId="0" applyNumberFormat="1" applyFill="1" applyBorder="1"/>
    <xf numFmtId="9" fontId="4" fillId="10" borderId="0" xfId="4" applyNumberFormat="1" applyFont="1" applyFill="1" applyBorder="1" applyAlignment="1">
      <alignment horizontal="center"/>
    </xf>
    <xf numFmtId="3" fontId="9" fillId="10" borderId="0" xfId="2" applyNumberFormat="1" applyFont="1" applyFill="1" applyBorder="1"/>
    <xf numFmtId="0" fontId="10" fillId="10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right"/>
    </xf>
    <xf numFmtId="0" fontId="7" fillId="10" borderId="0" xfId="0" applyFont="1" applyFill="1" applyBorder="1" applyAlignment="1">
      <alignment horizontal="centerContinuous"/>
    </xf>
    <xf numFmtId="0" fontId="0" fillId="10" borderId="0" xfId="0" applyFill="1" applyBorder="1" applyAlignment="1">
      <alignment horizontal="centerContinuous"/>
    </xf>
    <xf numFmtId="0" fontId="7" fillId="1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9" fontId="3" fillId="10" borderId="0" xfId="4" applyFont="1" applyFill="1" applyBorder="1"/>
    <xf numFmtId="0" fontId="12" fillId="10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 vertical="center" wrapText="1"/>
    </xf>
    <xf numFmtId="167" fontId="12" fillId="10" borderId="0" xfId="0" applyNumberFormat="1" applyFont="1" applyFill="1" applyBorder="1" applyAlignment="1">
      <alignment horizontal="center" vertical="center"/>
    </xf>
    <xf numFmtId="9" fontId="12" fillId="10" borderId="0" xfId="4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right" wrapText="1"/>
    </xf>
    <xf numFmtId="9" fontId="14" fillId="10" borderId="0" xfId="4" applyFont="1" applyFill="1" applyBorder="1"/>
    <xf numFmtId="165" fontId="18" fillId="10" borderId="0" xfId="1" applyNumberFormat="1" applyFont="1" applyFill="1" applyBorder="1"/>
    <xf numFmtId="9" fontId="20" fillId="10" borderId="0" xfId="4" applyFont="1" applyFill="1" applyBorder="1"/>
    <xf numFmtId="9" fontId="14" fillId="10" borderId="0" xfId="4" applyFont="1" applyFill="1" applyBorder="1" applyAlignment="1">
      <alignment horizontal="right"/>
    </xf>
    <xf numFmtId="9" fontId="12" fillId="10" borderId="0" xfId="1" applyNumberFormat="1" applyFont="1" applyFill="1" applyBorder="1" applyAlignment="1">
      <alignment horizontal="right"/>
    </xf>
    <xf numFmtId="9" fontId="14" fillId="10" borderId="0" xfId="1" applyNumberFormat="1" applyFont="1" applyFill="1" applyBorder="1" applyAlignment="1">
      <alignment horizontal="right"/>
    </xf>
    <xf numFmtId="9" fontId="14" fillId="10" borderId="0" xfId="1" applyNumberFormat="1" applyFont="1" applyFill="1" applyBorder="1"/>
    <xf numFmtId="0" fontId="11" fillId="10" borderId="0" xfId="2" applyNumberFormat="1" applyFont="1" applyFill="1" applyBorder="1" applyAlignment="1">
      <alignment horizontal="centerContinuous" wrapText="1"/>
    </xf>
    <xf numFmtId="0" fontId="0" fillId="10" borderId="0" xfId="0" applyNumberFormat="1" applyFill="1" applyBorder="1" applyAlignment="1">
      <alignment horizontal="centerContinuous" wrapText="1"/>
    </xf>
    <xf numFmtId="0" fontId="11" fillId="5" borderId="2" xfId="0" applyFont="1" applyFill="1" applyBorder="1" applyAlignment="1">
      <alignment horizontal="center"/>
    </xf>
    <xf numFmtId="166" fontId="9" fillId="5" borderId="1" xfId="4" applyNumberFormat="1" applyFont="1" applyFill="1" applyBorder="1" applyAlignment="1">
      <alignment horizontal="center"/>
    </xf>
    <xf numFmtId="0" fontId="0" fillId="5" borderId="3" xfId="0" applyFill="1" applyBorder="1"/>
    <xf numFmtId="0" fontId="12" fillId="10" borderId="4" xfId="0" applyFont="1" applyFill="1" applyBorder="1" applyAlignment="1">
      <alignment horizontal="right"/>
    </xf>
    <xf numFmtId="164" fontId="4" fillId="10" borderId="5" xfId="2" applyNumberFormat="1" applyFont="1" applyFill="1" applyBorder="1" applyAlignment="1">
      <alignment horizontal="center"/>
    </xf>
    <xf numFmtId="164" fontId="4" fillId="10" borderId="5" xfId="2" applyNumberFormat="1" applyFont="1" applyFill="1" applyBorder="1"/>
    <xf numFmtId="166" fontId="4" fillId="10" borderId="5" xfId="4" applyNumberFormat="1" applyFont="1" applyFill="1" applyBorder="1" applyAlignment="1">
      <alignment horizontal="center"/>
    </xf>
    <xf numFmtId="164" fontId="15" fillId="10" borderId="6" xfId="0" applyNumberFormat="1" applyFont="1" applyFill="1" applyBorder="1"/>
    <xf numFmtId="3" fontId="4" fillId="10" borderId="5" xfId="2" applyNumberFormat="1" applyFont="1" applyFill="1" applyBorder="1"/>
    <xf numFmtId="165" fontId="4" fillId="10" borderId="5" xfId="1" applyNumberFormat="1" applyFont="1" applyFill="1" applyBorder="1" applyAlignment="1">
      <alignment horizontal="center"/>
    </xf>
    <xf numFmtId="0" fontId="0" fillId="10" borderId="9" xfId="0" applyFill="1" applyBorder="1"/>
    <xf numFmtId="164" fontId="4" fillId="10" borderId="5" xfId="2" applyNumberFormat="1" applyFont="1" applyFill="1" applyBorder="1" applyAlignment="1"/>
    <xf numFmtId="164" fontId="0" fillId="10" borderId="6" xfId="0" applyNumberFormat="1" applyFill="1" applyBorder="1"/>
    <xf numFmtId="0" fontId="0" fillId="10" borderId="6" xfId="0" applyFill="1" applyBorder="1"/>
    <xf numFmtId="165" fontId="4" fillId="10" borderId="5" xfId="1" applyNumberFormat="1" applyFont="1" applyFill="1" applyBorder="1"/>
    <xf numFmtId="164" fontId="10" fillId="10" borderId="5" xfId="2" applyNumberFormat="1" applyFont="1" applyFill="1" applyBorder="1"/>
    <xf numFmtId="9" fontId="4" fillId="10" borderId="5" xfId="4" applyNumberFormat="1" applyFont="1" applyFill="1" applyBorder="1" applyAlignment="1">
      <alignment horizontal="center"/>
    </xf>
    <xf numFmtId="0" fontId="12" fillId="10" borderId="7" xfId="0" applyFont="1" applyFill="1" applyBorder="1" applyAlignment="1">
      <alignment horizontal="right"/>
    </xf>
    <xf numFmtId="3" fontId="4" fillId="10" borderId="8" xfId="2" applyNumberFormat="1" applyFont="1" applyFill="1" applyBorder="1"/>
    <xf numFmtId="9" fontId="3" fillId="10" borderId="8" xfId="4" applyFont="1" applyFill="1" applyBorder="1"/>
    <xf numFmtId="165" fontId="10" fillId="10" borderId="5" xfId="1" applyNumberFormat="1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64" fontId="4" fillId="10" borderId="5" xfId="2" applyNumberFormat="1" applyFont="1" applyFill="1" applyBorder="1" applyAlignment="1">
      <alignment horizontal="right"/>
    </xf>
    <xf numFmtId="0" fontId="0" fillId="10" borderId="8" xfId="0" applyFill="1" applyBorder="1"/>
    <xf numFmtId="0" fontId="0" fillId="10" borderId="8" xfId="0" applyFill="1" applyBorder="1" applyAlignment="1">
      <alignment horizontal="center"/>
    </xf>
    <xf numFmtId="166" fontId="10" fillId="4" borderId="10" xfId="4" applyNumberFormat="1" applyFont="1" applyFill="1" applyBorder="1" applyAlignment="1">
      <alignment horizontal="center" vertical="center" wrapText="1"/>
    </xf>
    <xf numFmtId="166" fontId="10" fillId="11" borderId="10" xfId="4" applyNumberFormat="1" applyFont="1" applyFill="1" applyBorder="1" applyAlignment="1">
      <alignment horizontal="center" vertical="center" wrapText="1"/>
    </xf>
    <xf numFmtId="0" fontId="0" fillId="11" borderId="11" xfId="0" applyFill="1" applyBorder="1"/>
    <xf numFmtId="166" fontId="10" fillId="2" borderId="10" xfId="4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166" fontId="10" fillId="3" borderId="10" xfId="4" applyNumberFormat="1" applyFont="1" applyFill="1" applyBorder="1" applyAlignment="1">
      <alignment horizontal="center" vertical="center" wrapText="1"/>
    </xf>
    <xf numFmtId="0" fontId="0" fillId="3" borderId="11" xfId="0" applyFill="1" applyBorder="1"/>
    <xf numFmtId="9" fontId="0" fillId="10" borderId="0" xfId="4" applyFont="1" applyFill="1" applyBorder="1"/>
    <xf numFmtId="0" fontId="21" fillId="10" borderId="0" xfId="0" applyFont="1" applyFill="1" applyBorder="1"/>
    <xf numFmtId="165" fontId="8" fillId="10" borderId="0" xfId="0" applyNumberFormat="1" applyFont="1" applyFill="1" applyBorder="1"/>
    <xf numFmtId="43" fontId="8" fillId="10" borderId="0" xfId="0" applyNumberFormat="1" applyFont="1" applyFill="1" applyBorder="1"/>
    <xf numFmtId="3" fontId="9" fillId="10" borderId="0" xfId="2" applyNumberFormat="1" applyFont="1" applyFill="1" applyBorder="1" applyAlignment="1">
      <alignment horizontal="center"/>
    </xf>
    <xf numFmtId="14" fontId="0" fillId="10" borderId="0" xfId="0" applyNumberFormat="1" applyFill="1" applyBorder="1"/>
    <xf numFmtId="3" fontId="8" fillId="10" borderId="0" xfId="0" applyNumberFormat="1" applyFont="1" applyFill="1" applyBorder="1"/>
    <xf numFmtId="3" fontId="0" fillId="10" borderId="0" xfId="2" applyNumberFormat="1" applyFont="1" applyFill="1" applyBorder="1"/>
    <xf numFmtId="0" fontId="10" fillId="5" borderId="12" xfId="0" applyFont="1" applyFill="1" applyBorder="1" applyAlignment="1">
      <alignment horizontal="right"/>
    </xf>
    <xf numFmtId="165" fontId="3" fillId="5" borderId="13" xfId="1" applyNumberFormat="1" applyFont="1" applyFill="1" applyBorder="1" applyAlignment="1">
      <alignment horizontal="left"/>
    </xf>
    <xf numFmtId="0" fontId="9" fillId="5" borderId="13" xfId="0" applyFont="1" applyFill="1" applyBorder="1" applyAlignment="1">
      <alignment horizontal="center"/>
    </xf>
    <xf numFmtId="0" fontId="0" fillId="5" borderId="14" xfId="0" applyFill="1" applyBorder="1"/>
    <xf numFmtId="1" fontId="3" fillId="10" borderId="6" xfId="0" applyNumberFormat="1" applyFont="1" applyFill="1" applyBorder="1"/>
    <xf numFmtId="166" fontId="4" fillId="10" borderId="8" xfId="4" applyNumberFormat="1" applyFont="1" applyFill="1" applyBorder="1" applyAlignment="1">
      <alignment horizontal="center"/>
    </xf>
    <xf numFmtId="1" fontId="3" fillId="10" borderId="9" xfId="0" applyNumberFormat="1" applyFont="1" applyFill="1" applyBorder="1"/>
    <xf numFmtId="164" fontId="0" fillId="4" borderId="11" xfId="0" applyNumberFormat="1" applyFill="1" applyBorder="1"/>
    <xf numFmtId="169" fontId="4" fillId="10" borderId="8" xfId="2" applyNumberFormat="1" applyFont="1" applyFill="1" applyBorder="1"/>
    <xf numFmtId="3" fontId="4" fillId="10" borderId="5" xfId="4" applyNumberFormat="1" applyFont="1" applyFill="1" applyBorder="1" applyAlignment="1">
      <alignment horizontal="right"/>
    </xf>
    <xf numFmtId="3" fontId="4" fillId="10" borderId="8" xfId="2" applyNumberFormat="1" applyFont="1" applyFill="1" applyBorder="1" applyAlignment="1">
      <alignment horizontal="right"/>
    </xf>
    <xf numFmtId="0" fontId="0" fillId="4" borderId="0" xfId="0" applyFill="1"/>
    <xf numFmtId="164" fontId="22" fillId="0" borderId="0" xfId="2" applyNumberFormat="1" applyFont="1"/>
    <xf numFmtId="164" fontId="22" fillId="4" borderId="0" xfId="2" applyNumberFormat="1" applyFont="1" applyFill="1"/>
    <xf numFmtId="0" fontId="22" fillId="0" borderId="0" xfId="3"/>
    <xf numFmtId="0" fontId="22" fillId="4" borderId="0" xfId="3" applyFill="1"/>
    <xf numFmtId="0" fontId="22" fillId="4" borderId="0" xfId="3" applyFont="1" applyFill="1"/>
    <xf numFmtId="0" fontId="3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3" fontId="10" fillId="2" borderId="10" xfId="2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9" fontId="10" fillId="3" borderId="10" xfId="4" applyFont="1" applyFill="1" applyBorder="1" applyAlignment="1">
      <alignment horizontal="center"/>
    </xf>
    <xf numFmtId="0" fontId="26" fillId="10" borderId="0" xfId="0" applyFont="1" applyFill="1" applyBorder="1" applyAlignment="1">
      <alignment horizontal="center"/>
    </xf>
    <xf numFmtId="0" fontId="26" fillId="10" borderId="0" xfId="0" applyFont="1" applyFill="1" applyBorder="1"/>
    <xf numFmtId="0" fontId="26" fillId="10" borderId="0" xfId="0" applyFont="1" applyFill="1"/>
    <xf numFmtId="0" fontId="26" fillId="0" borderId="0" xfId="0" applyFont="1" applyFill="1"/>
    <xf numFmtId="165" fontId="27" fillId="0" borderId="0" xfId="1" applyNumberFormat="1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165" fontId="27" fillId="0" borderId="0" xfId="1" applyNumberFormat="1" applyFont="1" applyFill="1" applyAlignment="1">
      <alignment vertical="center" wrapText="1"/>
    </xf>
    <xf numFmtId="0" fontId="27" fillId="10" borderId="0" xfId="0" applyFont="1" applyFill="1" applyAlignment="1">
      <alignment vertical="center" wrapText="1"/>
    </xf>
    <xf numFmtId="165" fontId="27" fillId="0" borderId="0" xfId="1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164" fontId="26" fillId="10" borderId="0" xfId="2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26" fillId="10" borderId="0" xfId="0" applyFont="1" applyFill="1" applyBorder="1" applyAlignment="1">
      <alignment horizontal="right"/>
    </xf>
    <xf numFmtId="0" fontId="26" fillId="0" borderId="0" xfId="0" applyFont="1" applyFill="1" applyBorder="1"/>
    <xf numFmtId="0" fontId="26" fillId="10" borderId="0" xfId="0" applyFont="1" applyFill="1" applyAlignment="1">
      <alignment horizont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25" fillId="10" borderId="0" xfId="0" applyNumberFormat="1" applyFont="1" applyFill="1" applyAlignment="1">
      <alignment horizontal="centerContinuous"/>
    </xf>
    <xf numFmtId="0" fontId="25" fillId="0" borderId="0" xfId="0" applyNumberFormat="1" applyFont="1" applyFill="1" applyBorder="1" applyAlignment="1">
      <alignment horizontal="centerContinuous"/>
    </xf>
    <xf numFmtId="0" fontId="25" fillId="10" borderId="0" xfId="1" applyNumberFormat="1" applyFont="1" applyFill="1" applyAlignment="1">
      <alignment horizontal="centerContinuous"/>
    </xf>
    <xf numFmtId="0" fontId="25" fillId="0" borderId="0" xfId="1" applyNumberFormat="1" applyFont="1" applyFill="1" applyAlignment="1">
      <alignment horizontal="centerContinuous"/>
    </xf>
    <xf numFmtId="0" fontId="25" fillId="10" borderId="0" xfId="0" applyNumberFormat="1" applyFont="1" applyFill="1" applyAlignment="1">
      <alignment horizontal="center"/>
    </xf>
    <xf numFmtId="0" fontId="25" fillId="10" borderId="0" xfId="0" applyNumberFormat="1" applyFont="1" applyFill="1"/>
    <xf numFmtId="0" fontId="26" fillId="10" borderId="0" xfId="0" applyNumberFormat="1" applyFont="1" applyFill="1" applyBorder="1" applyAlignment="1">
      <alignment horizontal="center"/>
    </xf>
    <xf numFmtId="0" fontId="26" fillId="10" borderId="0" xfId="0" applyNumberFormat="1" applyFont="1" applyFill="1" applyBorder="1"/>
    <xf numFmtId="0" fontId="25" fillId="10" borderId="0" xfId="0" applyNumberFormat="1" applyFont="1" applyFill="1" applyBorder="1" applyAlignment="1">
      <alignment horizontal="center"/>
    </xf>
    <xf numFmtId="0" fontId="25" fillId="10" borderId="0" xfId="1" applyNumberFormat="1" applyFont="1" applyFill="1" applyBorder="1" applyAlignment="1">
      <alignment horizontal="centerContinuous"/>
    </xf>
    <xf numFmtId="0" fontId="25" fillId="10" borderId="0" xfId="0" applyNumberFormat="1" applyFont="1" applyFill="1" applyBorder="1" applyAlignment="1">
      <alignment horizontal="centerContinuous"/>
    </xf>
    <xf numFmtId="0" fontId="25" fillId="0" borderId="24" xfId="0" applyFont="1" applyFill="1" applyBorder="1" applyAlignment="1">
      <alignment horizontal="center" vertical="center" wrapText="1"/>
    </xf>
    <xf numFmtId="9" fontId="16" fillId="5" borderId="13" xfId="0" applyNumberFormat="1" applyFont="1" applyFill="1" applyBorder="1" applyAlignment="1">
      <alignment horizontal="center"/>
    </xf>
    <xf numFmtId="0" fontId="3" fillId="5" borderId="1" xfId="0" applyFont="1" applyFill="1" applyBorder="1"/>
    <xf numFmtId="167" fontId="3" fillId="5" borderId="1" xfId="0" applyNumberFormat="1" applyFont="1" applyFill="1" applyBorder="1" applyAlignment="1">
      <alignment horizontal="center"/>
    </xf>
    <xf numFmtId="9" fontId="26" fillId="10" borderId="0" xfId="4" applyFont="1" applyFill="1"/>
    <xf numFmtId="0" fontId="33" fillId="10" borderId="0" xfId="0" applyFont="1" applyFill="1"/>
    <xf numFmtId="0" fontId="34" fillId="10" borderId="0" xfId="0" applyFont="1" applyFill="1"/>
    <xf numFmtId="0" fontId="34" fillId="0" borderId="0" xfId="0" applyFont="1" applyFill="1" applyBorder="1"/>
    <xf numFmtId="0" fontId="34" fillId="0" borderId="0" xfId="0" applyFont="1" applyFill="1"/>
    <xf numFmtId="9" fontId="27" fillId="10" borderId="15" xfId="4" applyFont="1" applyFill="1" applyBorder="1" applyAlignment="1">
      <alignment horizontal="center" vertical="center" wrapText="1"/>
    </xf>
    <xf numFmtId="0" fontId="27" fillId="10" borderId="16" xfId="0" applyFont="1" applyFill="1" applyBorder="1" applyAlignment="1">
      <alignment vertical="center" wrapText="1"/>
    </xf>
    <xf numFmtId="0" fontId="25" fillId="10" borderId="19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vertical="center" wrapText="1"/>
    </xf>
    <xf numFmtId="165" fontId="25" fillId="0" borderId="0" xfId="1" applyNumberFormat="1" applyFont="1" applyFill="1" applyAlignment="1">
      <alignment horizontal="centerContinuous" vertical="center" wrapText="1"/>
    </xf>
    <xf numFmtId="0" fontId="34" fillId="10" borderId="0" xfId="0" applyFont="1" applyFill="1" applyAlignment="1">
      <alignment horizontal="right"/>
    </xf>
    <xf numFmtId="0" fontId="26" fillId="10" borderId="0" xfId="0" applyFont="1" applyFill="1" applyAlignment="1">
      <alignment horizontal="right"/>
    </xf>
    <xf numFmtId="164" fontId="27" fillId="10" borderId="15" xfId="2" applyNumberFormat="1" applyFont="1" applyFill="1" applyBorder="1" applyAlignment="1">
      <alignment horizontal="right" vertical="center"/>
    </xf>
    <xf numFmtId="0" fontId="25" fillId="10" borderId="0" xfId="2" applyNumberFormat="1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5" fillId="0" borderId="0" xfId="1" applyNumberFormat="1" applyFont="1" applyFill="1" applyAlignment="1">
      <alignment horizontal="right"/>
    </xf>
    <xf numFmtId="164" fontId="26" fillId="10" borderId="0" xfId="2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right" vertical="center"/>
    </xf>
    <xf numFmtId="0" fontId="26" fillId="10" borderId="21" xfId="2" applyNumberFormat="1" applyFont="1" applyFill="1" applyBorder="1" applyAlignment="1">
      <alignment vertical="center"/>
    </xf>
    <xf numFmtId="0" fontId="26" fillId="10" borderId="21" xfId="0" applyFont="1" applyFill="1" applyBorder="1" applyAlignment="1">
      <alignment vertical="center"/>
    </xf>
    <xf numFmtId="164" fontId="26" fillId="10" borderId="2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164" fontId="26" fillId="10" borderId="20" xfId="2" applyNumberFormat="1" applyFont="1" applyFill="1" applyBorder="1" applyAlignment="1">
      <alignment horizontal="right" vertical="center"/>
    </xf>
    <xf numFmtId="3" fontId="26" fillId="10" borderId="21" xfId="1" applyNumberFormat="1" applyFont="1" applyFill="1" applyBorder="1" applyAlignment="1">
      <alignment horizontal="right" vertical="center"/>
    </xf>
    <xf numFmtId="3" fontId="26" fillId="0" borderId="0" xfId="1" applyNumberFormat="1" applyFont="1" applyFill="1" applyBorder="1" applyAlignment="1">
      <alignment horizontal="right" vertical="center"/>
    </xf>
    <xf numFmtId="164" fontId="26" fillId="10" borderId="0" xfId="2" applyNumberFormat="1" applyFont="1" applyFill="1" applyBorder="1" applyAlignment="1">
      <alignment horizontal="right" vertical="center"/>
    </xf>
    <xf numFmtId="165" fontId="26" fillId="10" borderId="21" xfId="1" applyNumberFormat="1" applyFont="1" applyFill="1" applyBorder="1" applyAlignment="1">
      <alignment horizontal="right" vertical="center"/>
    </xf>
    <xf numFmtId="0" fontId="26" fillId="10" borderId="0" xfId="0" applyFont="1" applyFill="1" applyBorder="1" applyAlignment="1">
      <alignment vertical="center"/>
    </xf>
    <xf numFmtId="0" fontId="6" fillId="0" borderId="21" xfId="0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horizontal="left" vertical="center"/>
    </xf>
    <xf numFmtId="164" fontId="26" fillId="10" borderId="20" xfId="2" applyNumberFormat="1" applyFont="1" applyFill="1" applyBorder="1" applyAlignment="1">
      <alignment horizontal="right" vertical="center" wrapText="1"/>
    </xf>
    <xf numFmtId="0" fontId="26" fillId="0" borderId="0" xfId="2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10" borderId="21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6" fillId="10" borderId="0" xfId="0" applyFont="1" applyFill="1" applyBorder="1" applyAlignment="1">
      <alignment horizontal="right" vertical="center"/>
    </xf>
    <xf numFmtId="0" fontId="27" fillId="10" borderId="21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171" fontId="27" fillId="0" borderId="0" xfId="2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65" fontId="27" fillId="0" borderId="0" xfId="1" applyNumberFormat="1" applyFont="1" applyFill="1" applyBorder="1" applyAlignment="1">
      <alignment horizontal="right" vertical="center" wrapText="1"/>
    </xf>
    <xf numFmtId="0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30" fillId="10" borderId="0" xfId="0" applyFont="1" applyFill="1" applyBorder="1" applyAlignment="1">
      <alignment vertical="center"/>
    </xf>
    <xf numFmtId="165" fontId="26" fillId="0" borderId="0" xfId="1" applyNumberFormat="1" applyFont="1" applyFill="1" applyBorder="1" applyAlignment="1">
      <alignment horizontal="right" vertical="center"/>
    </xf>
    <xf numFmtId="3" fontId="26" fillId="10" borderId="0" xfId="2" applyNumberFormat="1" applyFont="1" applyFill="1" applyBorder="1" applyAlignment="1">
      <alignment horizontal="center" vertical="center"/>
    </xf>
    <xf numFmtId="170" fontId="26" fillId="10" borderId="0" xfId="0" applyNumberFormat="1" applyFont="1" applyFill="1" applyBorder="1" applyAlignment="1">
      <alignment vertical="center"/>
    </xf>
    <xf numFmtId="0" fontId="29" fillId="10" borderId="0" xfId="0" applyFont="1" applyFill="1" applyBorder="1" applyAlignment="1">
      <alignment vertical="center"/>
    </xf>
    <xf numFmtId="0" fontId="26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vertical="center"/>
    </xf>
    <xf numFmtId="164" fontId="26" fillId="14" borderId="20" xfId="2" applyNumberFormat="1" applyFont="1" applyFill="1" applyBorder="1" applyAlignment="1">
      <alignment horizontal="right" vertical="center"/>
    </xf>
    <xf numFmtId="3" fontId="26" fillId="14" borderId="0" xfId="2" applyNumberFormat="1" applyFont="1" applyFill="1" applyBorder="1" applyAlignment="1">
      <alignment horizontal="right" vertical="center"/>
    </xf>
    <xf numFmtId="165" fontId="26" fillId="14" borderId="21" xfId="1" applyNumberFormat="1" applyFont="1" applyFill="1" applyBorder="1" applyAlignment="1">
      <alignment horizontal="right" vertical="center"/>
    </xf>
    <xf numFmtId="3" fontId="26" fillId="14" borderId="0" xfId="2" applyNumberFormat="1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10" borderId="2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3" fontId="30" fillId="0" borderId="0" xfId="2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26" fillId="5" borderId="20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164" fontId="25" fillId="5" borderId="20" xfId="2" applyNumberFormat="1" applyFont="1" applyFill="1" applyBorder="1" applyAlignment="1">
      <alignment horizontal="right" vertical="center"/>
    </xf>
    <xf numFmtId="171" fontId="25" fillId="0" borderId="0" xfId="1" applyNumberFormat="1" applyFont="1" applyFill="1" applyBorder="1" applyAlignment="1">
      <alignment horizontal="right" vertical="center"/>
    </xf>
    <xf numFmtId="172" fontId="25" fillId="5" borderId="0" xfId="1" applyNumberFormat="1" applyFont="1" applyFill="1" applyBorder="1" applyAlignment="1">
      <alignment horizontal="right" vertical="center"/>
    </xf>
    <xf numFmtId="172" fontId="25" fillId="5" borderId="21" xfId="1" applyNumberFormat="1" applyFont="1" applyFill="1" applyBorder="1" applyAlignment="1">
      <alignment horizontal="right" vertical="center"/>
    </xf>
    <xf numFmtId="172" fontId="25" fillId="5" borderId="0" xfId="1" applyNumberFormat="1" applyFont="1" applyFill="1" applyBorder="1" applyAlignment="1">
      <alignment horizontal="center" vertical="center"/>
    </xf>
    <xf numFmtId="165" fontId="26" fillId="10" borderId="0" xfId="0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vertical="center"/>
    </xf>
    <xf numFmtId="166" fontId="27" fillId="10" borderId="20" xfId="4" applyNumberFormat="1" applyFont="1" applyFill="1" applyBorder="1" applyAlignment="1">
      <alignment horizontal="right" vertical="center"/>
    </xf>
    <xf numFmtId="168" fontId="27" fillId="10" borderId="0" xfId="1" applyNumberFormat="1" applyFont="1" applyFill="1" applyBorder="1" applyAlignment="1">
      <alignment horizontal="right" vertical="center"/>
    </xf>
    <xf numFmtId="168" fontId="27" fillId="10" borderId="21" xfId="1" applyNumberFormat="1" applyFont="1" applyFill="1" applyBorder="1" applyAlignment="1">
      <alignment horizontal="right" vertical="center"/>
    </xf>
    <xf numFmtId="168" fontId="27" fillId="0" borderId="0" xfId="1" applyNumberFormat="1" applyFont="1" applyFill="1" applyBorder="1" applyAlignment="1">
      <alignment horizontal="right" vertical="center"/>
    </xf>
    <xf numFmtId="168" fontId="27" fillId="10" borderId="0" xfId="1" applyNumberFormat="1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28" fillId="10" borderId="21" xfId="0" applyNumberFormat="1" applyFont="1" applyFill="1" applyBorder="1" applyAlignment="1">
      <alignment horizontal="right" vertical="center"/>
    </xf>
    <xf numFmtId="0" fontId="28" fillId="0" borderId="0" xfId="0" applyNumberFormat="1" applyFont="1" applyFill="1" applyBorder="1" applyAlignment="1">
      <alignment horizontal="right" vertical="center"/>
    </xf>
    <xf numFmtId="166" fontId="28" fillId="10" borderId="20" xfId="4" applyNumberFormat="1" applyFont="1" applyFill="1" applyBorder="1" applyAlignment="1">
      <alignment horizontal="right" vertical="center"/>
    </xf>
    <xf numFmtId="9" fontId="28" fillId="10" borderId="21" xfId="4" applyFont="1" applyFill="1" applyBorder="1" applyAlignment="1">
      <alignment horizontal="center" vertical="center"/>
    </xf>
    <xf numFmtId="9" fontId="28" fillId="0" borderId="0" xfId="4" applyFont="1" applyFill="1" applyBorder="1" applyAlignment="1">
      <alignment horizontal="center" vertical="center"/>
    </xf>
    <xf numFmtId="166" fontId="28" fillId="10" borderId="0" xfId="4" applyNumberFormat="1" applyFont="1" applyFill="1" applyBorder="1" applyAlignment="1">
      <alignment horizontal="right" vertical="center"/>
    </xf>
    <xf numFmtId="166" fontId="28" fillId="10" borderId="0" xfId="4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165" fontId="31" fillId="10" borderId="0" xfId="0" applyNumberFormat="1" applyFont="1" applyFill="1" applyBorder="1" applyAlignment="1">
      <alignment vertical="center"/>
    </xf>
    <xf numFmtId="0" fontId="26" fillId="10" borderId="20" xfId="0" applyFont="1" applyFill="1" applyBorder="1" applyAlignment="1">
      <alignment horizontal="right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2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164" fontId="26" fillId="10" borderId="17" xfId="2" applyNumberFormat="1" applyFont="1" applyFill="1" applyBorder="1" applyAlignment="1">
      <alignment horizontal="right" vertical="center"/>
    </xf>
    <xf numFmtId="171" fontId="26" fillId="10" borderId="18" xfId="2" applyNumberFormat="1" applyFont="1" applyFill="1" applyBorder="1" applyAlignment="1">
      <alignment horizontal="right" vertical="center"/>
    </xf>
    <xf numFmtId="171" fontId="26" fillId="10" borderId="22" xfId="2" applyNumberFormat="1" applyFont="1" applyFill="1" applyBorder="1" applyAlignment="1">
      <alignment horizontal="right" vertical="center"/>
    </xf>
    <xf numFmtId="171" fontId="26" fillId="0" borderId="0" xfId="2" applyNumberFormat="1" applyFont="1" applyFill="1" applyBorder="1" applyAlignment="1">
      <alignment horizontal="right" vertical="center"/>
    </xf>
    <xf numFmtId="171" fontId="26" fillId="10" borderId="18" xfId="2" applyNumberFormat="1" applyFont="1" applyFill="1" applyBorder="1" applyAlignment="1">
      <alignment horizontal="center" vertical="center"/>
    </xf>
    <xf numFmtId="3" fontId="26" fillId="0" borderId="21" xfId="1" applyNumberFormat="1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6" fillId="12" borderId="5" xfId="0" applyFont="1" applyFill="1" applyBorder="1" applyAlignment="1">
      <alignment horizontal="center"/>
    </xf>
    <xf numFmtId="0" fontId="27" fillId="12" borderId="29" xfId="0" applyFont="1" applyFill="1" applyBorder="1" applyAlignment="1">
      <alignment horizontal="left"/>
    </xf>
    <xf numFmtId="164" fontId="27" fillId="10" borderId="30" xfId="2" applyNumberFormat="1" applyFont="1" applyFill="1" applyBorder="1" applyAlignment="1">
      <alignment horizontal="right" vertical="center" wrapText="1"/>
    </xf>
    <xf numFmtId="164" fontId="27" fillId="10" borderId="31" xfId="2" applyNumberFormat="1" applyFont="1" applyFill="1" applyBorder="1" applyAlignment="1">
      <alignment horizontal="center" vertical="center" wrapText="1"/>
    </xf>
    <xf numFmtId="165" fontId="27" fillId="10" borderId="32" xfId="1" applyNumberFormat="1" applyFont="1" applyFill="1" applyBorder="1" applyAlignment="1">
      <alignment vertical="center" wrapText="1"/>
    </xf>
    <xf numFmtId="164" fontId="27" fillId="12" borderId="28" xfId="2" applyNumberFormat="1" applyFont="1" applyFill="1" applyBorder="1" applyAlignment="1">
      <alignment horizontal="right" wrapText="1"/>
    </xf>
    <xf numFmtId="165" fontId="27" fillId="12" borderId="5" xfId="1" applyNumberFormat="1" applyFont="1" applyFill="1" applyBorder="1" applyAlignment="1">
      <alignment horizontal="center" wrapText="1"/>
    </xf>
    <xf numFmtId="165" fontId="27" fillId="12" borderId="29" xfId="1" applyNumberFormat="1" applyFont="1" applyFill="1" applyBorder="1" applyAlignment="1">
      <alignment horizontal="center" wrapText="1"/>
    </xf>
    <xf numFmtId="165" fontId="27" fillId="10" borderId="32" xfId="1" applyNumberFormat="1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vertical="center"/>
    </xf>
    <xf numFmtId="0" fontId="35" fillId="10" borderId="0" xfId="0" applyFont="1" applyFill="1" applyAlignment="1"/>
    <xf numFmtId="164" fontId="26" fillId="10" borderId="0" xfId="2" applyNumberFormat="1" applyFont="1" applyFill="1" applyBorder="1" applyAlignment="1">
      <alignment horizontal="center" vertical="center"/>
    </xf>
    <xf numFmtId="44" fontId="30" fillId="13" borderId="28" xfId="2" applyFont="1" applyFill="1" applyBorder="1" applyAlignment="1">
      <alignment horizontal="right" vertical="center"/>
    </xf>
    <xf numFmtId="165" fontId="30" fillId="13" borderId="5" xfId="0" applyNumberFormat="1" applyFont="1" applyFill="1" applyBorder="1" applyAlignment="1">
      <alignment horizontal="right" vertical="center"/>
    </xf>
    <xf numFmtId="165" fontId="30" fillId="13" borderId="5" xfId="0" applyNumberFormat="1" applyFont="1" applyFill="1" applyBorder="1" applyAlignment="1">
      <alignment horizontal="center" vertical="center"/>
    </xf>
    <xf numFmtId="165" fontId="30" fillId="13" borderId="29" xfId="1" applyNumberFormat="1" applyFont="1" applyFill="1" applyBorder="1" applyAlignment="1">
      <alignment horizontal="right" vertical="center"/>
    </xf>
    <xf numFmtId="164" fontId="26" fillId="8" borderId="25" xfId="2" applyNumberFormat="1" applyFont="1" applyFill="1" applyBorder="1" applyAlignment="1">
      <alignment horizontal="right" vertical="center"/>
    </xf>
    <xf numFmtId="3" fontId="26" fillId="8" borderId="26" xfId="2" applyNumberFormat="1" applyFont="1" applyFill="1" applyBorder="1" applyAlignment="1">
      <alignment horizontal="right" vertical="center"/>
    </xf>
    <xf numFmtId="165" fontId="26" fillId="8" borderId="27" xfId="1" applyNumberFormat="1" applyFont="1" applyFill="1" applyBorder="1" applyAlignment="1">
      <alignment horizontal="right" vertical="center"/>
    </xf>
    <xf numFmtId="0" fontId="29" fillId="10" borderId="20" xfId="0" applyFont="1" applyFill="1" applyBorder="1" applyAlignment="1">
      <alignment vertical="center"/>
    </xf>
    <xf numFmtId="44" fontId="30" fillId="13" borderId="5" xfId="2" applyFont="1" applyFill="1" applyBorder="1" applyAlignment="1">
      <alignment horizontal="right" vertical="center"/>
    </xf>
    <xf numFmtId="0" fontId="30" fillId="0" borderId="21" xfId="0" applyFont="1" applyFill="1" applyBorder="1" applyAlignment="1">
      <alignment horizontal="right" vertical="center"/>
    </xf>
    <xf numFmtId="0" fontId="30" fillId="10" borderId="21" xfId="0" applyFont="1" applyFill="1" applyBorder="1" applyAlignment="1">
      <alignment vertical="center"/>
    </xf>
    <xf numFmtId="0" fontId="37" fillId="0" borderId="0" xfId="0" applyFont="1"/>
    <xf numFmtId="0" fontId="27" fillId="12" borderId="28" xfId="0" applyFont="1" applyFill="1" applyBorder="1" applyAlignment="1">
      <alignment horizontal="left"/>
    </xf>
    <xf numFmtId="3" fontId="26" fillId="0" borderId="0" xfId="2" applyNumberFormat="1" applyFont="1" applyFill="1" applyBorder="1" applyAlignment="1">
      <alignment horizontal="right" vertical="center"/>
    </xf>
    <xf numFmtId="0" fontId="26" fillId="0" borderId="33" xfId="0" applyNumberFormat="1" applyFont="1" applyFill="1" applyBorder="1" applyAlignment="1">
      <alignment vertical="center"/>
    </xf>
    <xf numFmtId="0" fontId="26" fillId="0" borderId="33" xfId="2" applyNumberFormat="1" applyFont="1" applyFill="1" applyBorder="1" applyAlignment="1">
      <alignment vertical="center"/>
    </xf>
    <xf numFmtId="0" fontId="27" fillId="13" borderId="26" xfId="0" applyFont="1" applyFill="1" applyBorder="1" applyAlignment="1">
      <alignment vertical="center"/>
    </xf>
    <xf numFmtId="0" fontId="30" fillId="13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vertical="center"/>
    </xf>
    <xf numFmtId="44" fontId="30" fillId="13" borderId="25" xfId="2" applyFont="1" applyFill="1" applyBorder="1" applyAlignment="1">
      <alignment horizontal="right" vertical="center"/>
    </xf>
    <xf numFmtId="0" fontId="30" fillId="13" borderId="26" xfId="0" applyFont="1" applyFill="1" applyBorder="1" applyAlignment="1">
      <alignment horizontal="right" vertical="center"/>
    </xf>
    <xf numFmtId="0" fontId="30" fillId="13" borderId="27" xfId="0" applyFont="1" applyFill="1" applyBorder="1" applyAlignment="1">
      <alignment horizontal="right" vertical="center"/>
    </xf>
    <xf numFmtId="164" fontId="26" fillId="10" borderId="0" xfId="2" applyNumberFormat="1" applyFont="1" applyFill="1" applyBorder="1" applyAlignment="1">
      <alignment horizontal="right" vertical="center" wrapText="1"/>
    </xf>
    <xf numFmtId="0" fontId="27" fillId="10" borderId="2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/>
    </xf>
    <xf numFmtId="0" fontId="27" fillId="10" borderId="21" xfId="0" applyNumberFormat="1" applyFont="1" applyFill="1" applyBorder="1" applyAlignment="1">
      <alignment vertical="center"/>
    </xf>
    <xf numFmtId="164" fontId="27" fillId="10" borderId="20" xfId="2" applyNumberFormat="1" applyFont="1" applyFill="1" applyBorder="1" applyAlignment="1">
      <alignment horizontal="center" vertical="center"/>
    </xf>
    <xf numFmtId="164" fontId="27" fillId="10" borderId="0" xfId="2" applyNumberFormat="1" applyFont="1" applyFill="1" applyBorder="1" applyAlignment="1">
      <alignment horizontal="center" vertical="center"/>
    </xf>
    <xf numFmtId="0" fontId="27" fillId="10" borderId="21" xfId="2" applyNumberFormat="1" applyFont="1" applyFill="1" applyBorder="1" applyAlignment="1">
      <alignment vertical="center"/>
    </xf>
    <xf numFmtId="0" fontId="27" fillId="10" borderId="21" xfId="0" applyNumberFormat="1" applyFont="1" applyFill="1" applyBorder="1" applyAlignment="1">
      <alignment horizontal="left" vertical="center"/>
    </xf>
    <xf numFmtId="0" fontId="27" fillId="10" borderId="21" xfId="0" applyFont="1" applyFill="1" applyBorder="1" applyAlignment="1">
      <alignment vertical="center"/>
    </xf>
    <xf numFmtId="0" fontId="27" fillId="10" borderId="21" xfId="0" applyFont="1" applyFill="1" applyBorder="1" applyAlignment="1">
      <alignment horizontal="left" vertical="center" wrapText="1"/>
    </xf>
    <xf numFmtId="0" fontId="27" fillId="10" borderId="0" xfId="0" applyFont="1" applyFill="1" applyBorder="1" applyAlignment="1">
      <alignment horizontal="left" vertical="center"/>
    </xf>
    <xf numFmtId="0" fontId="27" fillId="10" borderId="22" xfId="0" applyFont="1" applyFill="1" applyBorder="1" applyAlignment="1">
      <alignment horizontal="right" vertical="center"/>
    </xf>
    <xf numFmtId="164" fontId="27" fillId="10" borderId="17" xfId="2" applyNumberFormat="1" applyFont="1" applyFill="1" applyBorder="1" applyAlignment="1">
      <alignment horizontal="right" vertical="center"/>
    </xf>
    <xf numFmtId="171" fontId="27" fillId="10" borderId="18" xfId="2" applyNumberFormat="1" applyFont="1" applyFill="1" applyBorder="1" applyAlignment="1">
      <alignment horizontal="right" vertical="center"/>
    </xf>
    <xf numFmtId="171" fontId="27" fillId="10" borderId="22" xfId="2" applyNumberFormat="1" applyFont="1" applyFill="1" applyBorder="1" applyAlignment="1">
      <alignment horizontal="right" vertical="center"/>
    </xf>
    <xf numFmtId="165" fontId="27" fillId="10" borderId="18" xfId="1" applyNumberFormat="1" applyFont="1" applyFill="1" applyBorder="1" applyAlignment="1">
      <alignment horizontal="right" vertical="center"/>
    </xf>
    <xf numFmtId="172" fontId="27" fillId="10" borderId="22" xfId="1" applyNumberFormat="1" applyFont="1" applyFill="1" applyBorder="1" applyAlignment="1">
      <alignment horizontal="right" vertical="center"/>
    </xf>
    <xf numFmtId="165" fontId="27" fillId="10" borderId="0" xfId="1" applyNumberFormat="1" applyFont="1" applyFill="1" applyBorder="1" applyAlignment="1">
      <alignment horizontal="right" vertical="center"/>
    </xf>
    <xf numFmtId="0" fontId="26" fillId="0" borderId="33" xfId="0" applyFont="1" applyFill="1" applyBorder="1" applyAlignment="1">
      <alignment horizontal="left" vertical="center" wrapText="1"/>
    </xf>
    <xf numFmtId="0" fontId="26" fillId="10" borderId="22" xfId="0" applyFont="1" applyFill="1" applyBorder="1" applyAlignment="1">
      <alignment vertical="center"/>
    </xf>
    <xf numFmtId="3" fontId="26" fillId="10" borderId="18" xfId="2" applyNumberFormat="1" applyFont="1" applyFill="1" applyBorder="1" applyAlignment="1">
      <alignment horizontal="right" vertical="center"/>
    </xf>
    <xf numFmtId="165" fontId="26" fillId="10" borderId="22" xfId="1" applyNumberFormat="1" applyFont="1" applyFill="1" applyBorder="1" applyAlignment="1">
      <alignment horizontal="right" vertical="center"/>
    </xf>
    <xf numFmtId="3" fontId="26" fillId="10" borderId="18" xfId="2" applyNumberFormat="1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right" vertical="center"/>
    </xf>
    <xf numFmtId="0" fontId="26" fillId="10" borderId="22" xfId="0" applyFont="1" applyFill="1" applyBorder="1" applyAlignment="1">
      <alignment horizontal="right" vertical="center"/>
    </xf>
    <xf numFmtId="0" fontId="30" fillId="8" borderId="27" xfId="0" applyFont="1" applyFill="1" applyBorder="1" applyAlignment="1">
      <alignment vertical="center"/>
    </xf>
    <xf numFmtId="0" fontId="29" fillId="10" borderId="16" xfId="0" applyFont="1" applyFill="1" applyBorder="1" applyAlignment="1">
      <alignment horizontal="center" vertical="center"/>
    </xf>
    <xf numFmtId="0" fontId="30" fillId="10" borderId="16" xfId="0" applyFont="1" applyFill="1" applyBorder="1" applyAlignment="1">
      <alignment horizontal="right" vertical="center"/>
    </xf>
    <xf numFmtId="164" fontId="30" fillId="10" borderId="16" xfId="2" applyNumberFormat="1" applyFont="1" applyFill="1" applyBorder="1" applyAlignment="1">
      <alignment horizontal="right" vertical="center"/>
    </xf>
    <xf numFmtId="3" fontId="30" fillId="10" borderId="16" xfId="2" applyNumberFormat="1" applyFont="1" applyFill="1" applyBorder="1" applyAlignment="1">
      <alignment horizontal="right" vertical="center"/>
    </xf>
    <xf numFmtId="165" fontId="30" fillId="10" borderId="16" xfId="1" applyNumberFormat="1" applyFont="1" applyFill="1" applyBorder="1" applyAlignment="1">
      <alignment horizontal="right" vertical="center"/>
    </xf>
    <xf numFmtId="3" fontId="26" fillId="8" borderId="26" xfId="2" applyNumberFormat="1" applyFont="1" applyFill="1" applyBorder="1" applyAlignment="1">
      <alignment horizontal="center" vertical="center"/>
    </xf>
    <xf numFmtId="3" fontId="30" fillId="10" borderId="16" xfId="2" applyNumberFormat="1" applyFont="1" applyFill="1" applyBorder="1" applyAlignment="1">
      <alignment horizontal="center" vertical="center"/>
    </xf>
    <xf numFmtId="0" fontId="38" fillId="10" borderId="0" xfId="0" applyFont="1" applyFill="1"/>
    <xf numFmtId="0" fontId="26" fillId="10" borderId="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right" vertical="center"/>
    </xf>
    <xf numFmtId="164" fontId="27" fillId="10" borderId="0" xfId="2" applyNumberFormat="1" applyFont="1" applyFill="1" applyBorder="1" applyAlignment="1">
      <alignment horizontal="right" vertical="center"/>
    </xf>
    <xf numFmtId="171" fontId="27" fillId="10" borderId="0" xfId="2" applyNumberFormat="1" applyFont="1" applyFill="1" applyBorder="1" applyAlignment="1">
      <alignment horizontal="right" vertical="center"/>
    </xf>
    <xf numFmtId="172" fontId="27" fillId="10" borderId="0" xfId="1" applyNumberFormat="1" applyFont="1" applyFill="1" applyBorder="1" applyAlignment="1">
      <alignment horizontal="right" vertical="center"/>
    </xf>
    <xf numFmtId="165" fontId="26" fillId="10" borderId="0" xfId="1" applyNumberFormat="1" applyFont="1" applyFill="1" applyBorder="1" applyAlignment="1">
      <alignment horizontal="right" vertical="center"/>
    </xf>
    <xf numFmtId="164" fontId="27" fillId="10" borderId="34" xfId="2" applyNumberFormat="1" applyFont="1" applyFill="1" applyBorder="1" applyAlignment="1">
      <alignment horizontal="right" vertical="center"/>
    </xf>
    <xf numFmtId="0" fontId="26" fillId="10" borderId="34" xfId="0" applyFont="1" applyFill="1" applyBorder="1" applyAlignment="1">
      <alignment horizontal="center" vertical="center"/>
    </xf>
    <xf numFmtId="0" fontId="26" fillId="10" borderId="34" xfId="0" applyFont="1" applyFill="1" applyBorder="1" applyAlignment="1">
      <alignment vertical="center"/>
    </xf>
    <xf numFmtId="164" fontId="26" fillId="10" borderId="34" xfId="2" applyNumberFormat="1" applyFont="1" applyFill="1" applyBorder="1" applyAlignment="1">
      <alignment horizontal="right" vertical="center"/>
    </xf>
    <xf numFmtId="3" fontId="26" fillId="10" borderId="34" xfId="2" applyNumberFormat="1" applyFont="1" applyFill="1" applyBorder="1" applyAlignment="1">
      <alignment horizontal="right" vertical="center"/>
    </xf>
    <xf numFmtId="165" fontId="26" fillId="10" borderId="34" xfId="1" applyNumberFormat="1" applyFont="1" applyFill="1" applyBorder="1" applyAlignment="1">
      <alignment horizontal="right" vertical="center"/>
    </xf>
    <xf numFmtId="3" fontId="26" fillId="10" borderId="34" xfId="2" applyNumberFormat="1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left" vertical="center"/>
    </xf>
    <xf numFmtId="0" fontId="27" fillId="7" borderId="27" xfId="0" applyFont="1" applyFill="1" applyBorder="1" applyAlignment="1">
      <alignment horizontal="left" vertical="center"/>
    </xf>
    <xf numFmtId="0" fontId="27" fillId="10" borderId="18" xfId="0" applyFont="1" applyFill="1" applyBorder="1" applyAlignment="1">
      <alignment horizontal="right" vertical="center"/>
    </xf>
    <xf numFmtId="164" fontId="27" fillId="7" borderId="25" xfId="2" applyNumberFormat="1" applyFont="1" applyFill="1" applyBorder="1" applyAlignment="1">
      <alignment horizontal="right" vertical="center" wrapText="1"/>
    </xf>
    <xf numFmtId="165" fontId="27" fillId="7" borderId="26" xfId="1" applyNumberFormat="1" applyFont="1" applyFill="1" applyBorder="1" applyAlignment="1">
      <alignment horizontal="right" vertical="center" wrapText="1"/>
    </xf>
    <xf numFmtId="165" fontId="27" fillId="7" borderId="27" xfId="1" applyNumberFormat="1" applyFont="1" applyFill="1" applyBorder="1" applyAlignment="1">
      <alignment horizontal="right" vertical="center" wrapText="1"/>
    </xf>
    <xf numFmtId="164" fontId="27" fillId="10" borderId="18" xfId="2" applyNumberFormat="1" applyFont="1" applyFill="1" applyBorder="1" applyAlignment="1">
      <alignment horizontal="right" vertical="center"/>
    </xf>
    <xf numFmtId="172" fontId="27" fillId="10" borderId="18" xfId="1" applyNumberFormat="1" applyFont="1" applyFill="1" applyBorder="1" applyAlignment="1">
      <alignment horizontal="right" vertical="center"/>
    </xf>
    <xf numFmtId="0" fontId="26" fillId="10" borderId="18" xfId="0" applyFont="1" applyFill="1" applyBorder="1" applyAlignment="1">
      <alignment vertical="center"/>
    </xf>
    <xf numFmtId="164" fontId="26" fillId="10" borderId="18" xfId="2" applyNumberFormat="1" applyFont="1" applyFill="1" applyBorder="1" applyAlignment="1">
      <alignment horizontal="right" vertical="center"/>
    </xf>
    <xf numFmtId="165" fontId="26" fillId="10" borderId="18" xfId="1" applyNumberFormat="1" applyFont="1" applyFill="1" applyBorder="1" applyAlignment="1">
      <alignment horizontal="right" vertical="center"/>
    </xf>
    <xf numFmtId="165" fontId="26" fillId="14" borderId="35" xfId="1" applyNumberFormat="1" applyFont="1" applyFill="1" applyBorder="1" applyAlignment="1">
      <alignment horizontal="right" vertical="center"/>
    </xf>
    <xf numFmtId="0" fontId="25" fillId="10" borderId="21" xfId="0" applyFont="1" applyFill="1" applyBorder="1" applyAlignment="1">
      <alignment vertical="center" wrapText="1"/>
    </xf>
    <xf numFmtId="0" fontId="27" fillId="10" borderId="21" xfId="0" applyFont="1" applyFill="1" applyBorder="1" applyAlignment="1">
      <alignment vertical="center" wrapText="1"/>
    </xf>
    <xf numFmtId="0" fontId="26" fillId="10" borderId="21" xfId="0" applyFont="1" applyFill="1" applyBorder="1"/>
    <xf numFmtId="0" fontId="26" fillId="7" borderId="30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vertical="center"/>
    </xf>
    <xf numFmtId="0" fontId="27" fillId="8" borderId="25" xfId="0" applyFont="1" applyFill="1" applyBorder="1" applyAlignment="1">
      <alignment vertical="center"/>
    </xf>
    <xf numFmtId="0" fontId="26" fillId="8" borderId="30" xfId="0" applyFont="1" applyFill="1" applyBorder="1" applyAlignment="1">
      <alignment horizontal="center" vertical="center"/>
    </xf>
    <xf numFmtId="165" fontId="26" fillId="10" borderId="21" xfId="1" applyNumberFormat="1" applyFont="1" applyFill="1" applyBorder="1" applyAlignment="1">
      <alignment horizontal="right" vertical="top"/>
    </xf>
    <xf numFmtId="3" fontId="22" fillId="10" borderId="0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right" vertical="center"/>
    </xf>
    <xf numFmtId="3" fontId="22" fillId="10" borderId="0" xfId="2" applyNumberFormat="1" applyFont="1" applyFill="1" applyBorder="1" applyAlignment="1">
      <alignment horizontal="center" vertical="center"/>
    </xf>
    <xf numFmtId="3" fontId="22" fillId="10" borderId="18" xfId="2" applyNumberFormat="1" applyFont="1" applyFill="1" applyBorder="1" applyAlignment="1">
      <alignment horizontal="center" vertical="center"/>
    </xf>
    <xf numFmtId="164" fontId="26" fillId="0" borderId="20" xfId="2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top"/>
    </xf>
    <xf numFmtId="3" fontId="26" fillId="15" borderId="0" xfId="2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right" vertical="center" wrapText="1"/>
    </xf>
    <xf numFmtId="3" fontId="26" fillId="0" borderId="33" xfId="1" applyNumberFormat="1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right" vertical="center" wrapText="1"/>
    </xf>
    <xf numFmtId="164" fontId="26" fillId="0" borderId="20" xfId="2" applyNumberFormat="1" applyFont="1" applyFill="1" applyBorder="1" applyAlignment="1">
      <alignment horizontal="left" vertical="center" wrapText="1"/>
    </xf>
    <xf numFmtId="165" fontId="22" fillId="0" borderId="21" xfId="1" applyNumberFormat="1" applyFont="1" applyFill="1" applyBorder="1" applyAlignment="1">
      <alignment horizontal="right" vertical="center"/>
    </xf>
    <xf numFmtId="0" fontId="22" fillId="10" borderId="21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vertical="center"/>
    </xf>
    <xf numFmtId="165" fontId="26" fillId="0" borderId="21" xfId="1" applyNumberFormat="1" applyFont="1" applyFill="1" applyBorder="1" applyAlignment="1">
      <alignment horizontal="right" vertical="center"/>
    </xf>
    <xf numFmtId="164" fontId="27" fillId="0" borderId="20" xfId="2" applyNumberFormat="1" applyFont="1" applyFill="1" applyBorder="1" applyAlignment="1">
      <alignment horizontal="left" vertical="center"/>
    </xf>
    <xf numFmtId="164" fontId="39" fillId="0" borderId="20" xfId="2" applyNumberFormat="1" applyFont="1" applyFill="1" applyBorder="1" applyAlignment="1">
      <alignment horizontal="left" vertical="center" indent="2"/>
    </xf>
    <xf numFmtId="3" fontId="39" fillId="0" borderId="0" xfId="2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horizontal="left" vertical="center" wrapText="1"/>
    </xf>
    <xf numFmtId="164" fontId="26" fillId="10" borderId="0" xfId="2" applyNumberFormat="1" applyFont="1" applyFill="1" applyBorder="1" applyAlignment="1">
      <alignment horizontal="left" vertical="center" wrapText="1"/>
    </xf>
    <xf numFmtId="164" fontId="26" fillId="10" borderId="21" xfId="2" applyNumberFormat="1" applyFont="1" applyFill="1" applyBorder="1" applyAlignment="1">
      <alignment horizontal="left" vertical="center" wrapText="1"/>
    </xf>
    <xf numFmtId="0" fontId="26" fillId="0" borderId="20" xfId="0" applyNumberFormat="1" applyFont="1" applyFill="1" applyBorder="1" applyAlignment="1">
      <alignment vertical="center"/>
    </xf>
    <xf numFmtId="164" fontId="22" fillId="0" borderId="20" xfId="2" applyNumberFormat="1" applyFont="1" applyFill="1" applyBorder="1" applyAlignment="1">
      <alignment horizontal="left" vertical="center" indent="2"/>
    </xf>
    <xf numFmtId="165" fontId="22" fillId="0" borderId="21" xfId="1" applyNumberFormat="1" applyFont="1" applyFill="1" applyBorder="1" applyAlignment="1">
      <alignment vertical="center"/>
    </xf>
    <xf numFmtId="164" fontId="25" fillId="0" borderId="20" xfId="2" applyNumberFormat="1" applyFont="1" applyFill="1" applyBorder="1" applyAlignment="1">
      <alignment horizontal="right" vertical="center"/>
    </xf>
    <xf numFmtId="171" fontId="25" fillId="0" borderId="21" xfId="1" applyNumberFormat="1" applyFont="1" applyFill="1" applyBorder="1" applyAlignment="1">
      <alignment horizontal="right" vertical="center"/>
    </xf>
    <xf numFmtId="166" fontId="27" fillId="0" borderId="20" xfId="4" applyNumberFormat="1" applyFont="1" applyFill="1" applyBorder="1" applyAlignment="1">
      <alignment horizontal="right" vertical="center"/>
    </xf>
    <xf numFmtId="168" fontId="27" fillId="0" borderId="21" xfId="1" applyNumberFormat="1" applyFont="1" applyFill="1" applyBorder="1" applyAlignment="1">
      <alignment horizontal="right" vertical="center"/>
    </xf>
    <xf numFmtId="166" fontId="28" fillId="0" borderId="20" xfId="4" applyNumberFormat="1" applyFont="1" applyFill="1" applyBorder="1" applyAlignment="1">
      <alignment horizontal="right" vertical="center"/>
    </xf>
    <xf numFmtId="166" fontId="28" fillId="0" borderId="0" xfId="4" applyNumberFormat="1" applyFont="1" applyFill="1" applyBorder="1" applyAlignment="1">
      <alignment vertical="center"/>
    </xf>
    <xf numFmtId="9" fontId="28" fillId="0" borderId="21" xfId="4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21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6" fillId="0" borderId="21" xfId="0" applyFont="1" applyFill="1" applyBorder="1" applyAlignment="1">
      <alignment horizontal="right" vertical="center"/>
    </xf>
    <xf numFmtId="164" fontId="26" fillId="0" borderId="17" xfId="2" applyNumberFormat="1" applyFont="1" applyFill="1" applyBorder="1" applyAlignment="1">
      <alignment horizontal="right" vertical="center"/>
    </xf>
    <xf numFmtId="171" fontId="26" fillId="0" borderId="18" xfId="2" applyNumberFormat="1" applyFont="1" applyFill="1" applyBorder="1" applyAlignment="1">
      <alignment horizontal="right" vertical="center"/>
    </xf>
    <xf numFmtId="171" fontId="26" fillId="0" borderId="22" xfId="2" applyNumberFormat="1" applyFont="1" applyFill="1" applyBorder="1" applyAlignment="1">
      <alignment horizontal="right" vertical="center"/>
    </xf>
    <xf numFmtId="164" fontId="26" fillId="10" borderId="20" xfId="2" applyNumberFormat="1" applyFont="1" applyFill="1" applyBorder="1" applyAlignment="1">
      <alignment vertical="center" wrapText="1"/>
    </xf>
    <xf numFmtId="164" fontId="26" fillId="10" borderId="0" xfId="2" applyNumberFormat="1" applyFont="1" applyFill="1" applyBorder="1" applyAlignment="1">
      <alignment vertical="center" wrapText="1"/>
    </xf>
    <xf numFmtId="164" fontId="26" fillId="10" borderId="21" xfId="2" applyNumberFormat="1" applyFont="1" applyFill="1" applyBorder="1" applyAlignment="1">
      <alignment vertical="center" wrapText="1"/>
    </xf>
    <xf numFmtId="0" fontId="3" fillId="0" borderId="21" xfId="0" applyNumberFormat="1" applyFont="1" applyFill="1" applyBorder="1" applyAlignment="1">
      <alignment horizontal="left" vertical="center"/>
    </xf>
    <xf numFmtId="165" fontId="22" fillId="0" borderId="0" xfId="1" applyNumberFormat="1" applyFont="1" applyFill="1" applyBorder="1" applyAlignment="1">
      <alignment horizontal="center" vertical="center"/>
    </xf>
    <xf numFmtId="164" fontId="22" fillId="10" borderId="17" xfId="2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right" vertical="center" wrapText="1"/>
    </xf>
    <xf numFmtId="0" fontId="1" fillId="0" borderId="21" xfId="0" applyNumberFormat="1" applyFont="1" applyFill="1" applyBorder="1" applyAlignment="1">
      <alignment horizontal="right" vertical="center"/>
    </xf>
    <xf numFmtId="164" fontId="22" fillId="10" borderId="20" xfId="2" applyNumberFormat="1" applyFont="1" applyFill="1" applyBorder="1" applyAlignment="1">
      <alignment horizontal="left" vertical="center" wrapText="1"/>
    </xf>
    <xf numFmtId="3" fontId="22" fillId="0" borderId="0" xfId="2" quotePrefix="1" applyNumberFormat="1" applyFont="1" applyFill="1" applyBorder="1" applyAlignment="1">
      <alignment horizontal="right" vertical="center"/>
    </xf>
    <xf numFmtId="164" fontId="22" fillId="10" borderId="0" xfId="2" applyNumberFormat="1" applyFont="1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right" vertical="center" wrapText="1"/>
    </xf>
    <xf numFmtId="3" fontId="40" fillId="0" borderId="0" xfId="2" applyNumberFormat="1" applyFont="1" applyFill="1" applyBorder="1" applyAlignment="1">
      <alignment horizontal="right" vertical="center" wrapText="1"/>
    </xf>
    <xf numFmtId="164" fontId="22" fillId="10" borderId="20" xfId="2" applyNumberFormat="1" applyFont="1" applyFill="1" applyBorder="1" applyAlignment="1">
      <alignment horizontal="left" vertical="center"/>
    </xf>
    <xf numFmtId="164" fontId="26" fillId="10" borderId="20" xfId="2" applyNumberFormat="1" applyFont="1" applyFill="1" applyBorder="1" applyAlignment="1">
      <alignment vertical="top" wrapText="1"/>
    </xf>
    <xf numFmtId="164" fontId="26" fillId="10" borderId="0" xfId="2" applyNumberFormat="1" applyFont="1" applyFill="1" applyBorder="1" applyAlignment="1">
      <alignment vertical="top" wrapText="1"/>
    </xf>
    <xf numFmtId="164" fontId="22" fillId="10" borderId="20" xfId="2" applyNumberFormat="1" applyFont="1" applyFill="1" applyBorder="1" applyAlignment="1">
      <alignment horizontal="center" vertical="center" wrapText="1"/>
    </xf>
    <xf numFmtId="164" fontId="22" fillId="10" borderId="0" xfId="2" applyNumberFormat="1" applyFont="1" applyFill="1" applyBorder="1" applyAlignment="1">
      <alignment horizontal="center" vertical="center" wrapText="1"/>
    </xf>
    <xf numFmtId="164" fontId="22" fillId="10" borderId="21" xfId="2" applyNumberFormat="1" applyFont="1" applyFill="1" applyBorder="1" applyAlignment="1">
      <alignment horizontal="center" vertical="center" wrapText="1"/>
    </xf>
    <xf numFmtId="164" fontId="26" fillId="10" borderId="0" xfId="2" applyNumberFormat="1" applyFont="1" applyFill="1" applyBorder="1" applyAlignment="1">
      <alignment horizontal="center" vertical="center" wrapText="1"/>
    </xf>
    <xf numFmtId="164" fontId="26" fillId="10" borderId="21" xfId="2" applyNumberFormat="1" applyFont="1" applyFill="1" applyBorder="1" applyAlignment="1">
      <alignment horizontal="center" vertical="center" wrapText="1"/>
    </xf>
    <xf numFmtId="164" fontId="26" fillId="10" borderId="20" xfId="2" applyNumberFormat="1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center" vertical="top"/>
    </xf>
    <xf numFmtId="0" fontId="27" fillId="10" borderId="0" xfId="0" applyFont="1" applyFill="1" applyBorder="1" applyAlignment="1">
      <alignment horizontal="center" vertical="top"/>
    </xf>
    <xf numFmtId="0" fontId="27" fillId="10" borderId="21" xfId="0" applyFont="1" applyFill="1" applyBorder="1" applyAlignment="1">
      <alignment horizontal="center" vertical="top"/>
    </xf>
    <xf numFmtId="164" fontId="24" fillId="10" borderId="30" xfId="2" applyNumberFormat="1" applyFont="1" applyFill="1" applyBorder="1" applyAlignment="1">
      <alignment horizontal="center" vertical="center" wrapText="1"/>
    </xf>
    <xf numFmtId="164" fontId="24" fillId="10" borderId="31" xfId="2" applyNumberFormat="1" applyFont="1" applyFill="1" applyBorder="1" applyAlignment="1">
      <alignment horizontal="center" vertical="center" wrapText="1"/>
    </xf>
    <xf numFmtId="164" fontId="24" fillId="10" borderId="32" xfId="2" applyNumberFormat="1" applyFont="1" applyFill="1" applyBorder="1" applyAlignment="1">
      <alignment horizontal="center" vertical="center" wrapText="1"/>
    </xf>
    <xf numFmtId="164" fontId="32" fillId="10" borderId="15" xfId="2" applyNumberFormat="1" applyFont="1" applyFill="1" applyBorder="1" applyAlignment="1">
      <alignment horizontal="center" vertical="center" wrapText="1"/>
    </xf>
    <xf numFmtId="164" fontId="32" fillId="10" borderId="16" xfId="2" applyNumberFormat="1" applyFont="1" applyFill="1" applyBorder="1" applyAlignment="1">
      <alignment horizontal="center" vertical="center" wrapText="1"/>
    </xf>
    <xf numFmtId="164" fontId="32" fillId="10" borderId="19" xfId="2" applyNumberFormat="1" applyFont="1" applyFill="1" applyBorder="1" applyAlignment="1">
      <alignment horizontal="center" vertical="center" wrapText="1"/>
    </xf>
    <xf numFmtId="164" fontId="27" fillId="10" borderId="16" xfId="2" applyNumberFormat="1" applyFont="1" applyFill="1" applyBorder="1" applyAlignment="1">
      <alignment horizontal="center" vertical="center"/>
    </xf>
    <xf numFmtId="164" fontId="27" fillId="10" borderId="19" xfId="2" applyNumberFormat="1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_Sheet2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6699"/>
      <rgbColor rgb="00FFFFFF"/>
      <rgbColor rgb="00CC0000"/>
      <rgbColor rgb="0000FF00"/>
      <rgbColor rgb="0000A8A4"/>
      <rgbColor rgb="00FFFF00"/>
      <rgbColor rgb="00FF00FF"/>
      <rgbColor rgb="0000FFFF"/>
      <rgbColor rgb="008E8EB4"/>
      <rgbColor rgb="000085C8"/>
      <rgbColor rgb="00008080"/>
      <rgbColor rgb="0079BCDD"/>
      <rgbColor rgb="00800080"/>
      <rgbColor rgb="0088888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DEBAA"/>
      <rgbColor rgb="003366FF"/>
      <rgbColor rgb="0033CCCC"/>
      <rgbColor rgb="007AB800"/>
      <rgbColor rgb="00FFCC00"/>
      <rgbColor rgb="00FF9900"/>
      <rgbColor rgb="00DFDF00"/>
      <rgbColor rgb="00F70303"/>
      <rgbColor rgb="00969696"/>
      <rgbColor rgb="00666666"/>
      <rgbColor rgb="00339966"/>
      <rgbColor rgb="00006699"/>
      <rgbColor rgb="0083AFB4"/>
      <rgbColor rgb="0099CC66"/>
      <rgbColor rgb="00993366"/>
      <rgbColor rgb="00B2541A"/>
      <rgbColor rgb="00333333"/>
    </indexedColors>
    <mruColors>
      <color rgb="FF006A7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1405467</xdr:colOff>
      <xdr:row>1</xdr:row>
      <xdr:rowOff>203201</xdr:rowOff>
    </xdr:from>
    <xdr:to>
      <xdr:col>15</xdr:col>
      <xdr:colOff>965201</xdr:colOff>
      <xdr:row>10</xdr:row>
      <xdr:rowOff>78387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372534"/>
          <a:ext cx="2446868" cy="1695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04"/>
  <sheetViews>
    <sheetView topLeftCell="A21" workbookViewId="0">
      <selection activeCell="F77" sqref="F77"/>
    </sheetView>
  </sheetViews>
  <sheetFormatPr defaultRowHeight="13.2" x14ac:dyDescent="0.25"/>
  <cols>
    <col min="2" max="2" width="9" bestFit="1" customWidth="1"/>
    <col min="3" max="3" width="39.44140625" bestFit="1" customWidth="1"/>
    <col min="4" max="4" width="21.88671875" style="1" customWidth="1"/>
    <col min="6" max="6" width="11.33203125" bestFit="1" customWidth="1"/>
  </cols>
  <sheetData>
    <row r="1" spans="1:6" x14ac:dyDescent="0.25">
      <c r="A1" t="s">
        <v>266</v>
      </c>
      <c r="B1" t="s">
        <v>267</v>
      </c>
      <c r="D1" s="1" t="s">
        <v>265</v>
      </c>
    </row>
    <row r="2" spans="1:6" x14ac:dyDescent="0.25">
      <c r="A2" t="s">
        <v>268</v>
      </c>
      <c r="B2" t="s">
        <v>206</v>
      </c>
      <c r="C2" t="s">
        <v>269</v>
      </c>
      <c r="D2" s="1">
        <v>0</v>
      </c>
    </row>
    <row r="3" spans="1:6" x14ac:dyDescent="0.25">
      <c r="A3" t="s">
        <v>270</v>
      </c>
      <c r="B3">
        <v>18230301</v>
      </c>
      <c r="C3" t="s">
        <v>172</v>
      </c>
      <c r="D3" s="1">
        <v>25081.41</v>
      </c>
      <c r="F3" s="1" t="e">
        <f>VLOOKUP(B3,#REF!,10,0)</f>
        <v>#REF!</v>
      </c>
    </row>
    <row r="4" spans="1:6" x14ac:dyDescent="0.25">
      <c r="A4" t="s">
        <v>270</v>
      </c>
      <c r="B4">
        <v>18230428</v>
      </c>
      <c r="C4" t="s">
        <v>173</v>
      </c>
      <c r="D4" s="1">
        <v>2679</v>
      </c>
      <c r="F4" s="1" t="e">
        <f>VLOOKUP(B4,#REF!,10,0)</f>
        <v>#REF!</v>
      </c>
    </row>
    <row r="5" spans="1:6" x14ac:dyDescent="0.25">
      <c r="A5" t="s">
        <v>270</v>
      </c>
      <c r="B5">
        <v>18230442</v>
      </c>
      <c r="C5" t="s">
        <v>174</v>
      </c>
      <c r="D5" s="1">
        <v>417.75</v>
      </c>
      <c r="F5" s="1" t="e">
        <f>VLOOKUP(B5,#REF!,10,0)</f>
        <v>#REF!</v>
      </c>
    </row>
    <row r="6" spans="1:6" x14ac:dyDescent="0.25">
      <c r="A6" t="s">
        <v>270</v>
      </c>
      <c r="B6">
        <v>18230443</v>
      </c>
      <c r="C6" t="s">
        <v>175</v>
      </c>
      <c r="D6" s="1">
        <v>292628.65999999997</v>
      </c>
      <c r="F6" s="1" t="e">
        <f>VLOOKUP(B6,#REF!,10,0)</f>
        <v>#REF!</v>
      </c>
    </row>
    <row r="7" spans="1:6" x14ac:dyDescent="0.25">
      <c r="A7" t="s">
        <v>270</v>
      </c>
      <c r="B7">
        <v>18230653</v>
      </c>
      <c r="C7" t="s">
        <v>176</v>
      </c>
      <c r="D7" s="1">
        <v>13318.54</v>
      </c>
      <c r="F7" s="1" t="e">
        <f>VLOOKUP(B7,#REF!,10,0)</f>
        <v>#REF!</v>
      </c>
    </row>
    <row r="8" spans="1:6" x14ac:dyDescent="0.25">
      <c r="A8" t="s">
        <v>270</v>
      </c>
      <c r="B8">
        <v>18230655</v>
      </c>
      <c r="C8" t="s">
        <v>177</v>
      </c>
      <c r="D8" s="1">
        <v>0</v>
      </c>
      <c r="F8" s="1" t="e">
        <f>VLOOKUP(B8,#REF!,10,0)</f>
        <v>#REF!</v>
      </c>
    </row>
    <row r="9" spans="1:6" x14ac:dyDescent="0.25">
      <c r="A9" t="s">
        <v>270</v>
      </c>
      <c r="B9">
        <v>18230661</v>
      </c>
      <c r="C9" t="s">
        <v>129</v>
      </c>
      <c r="D9" s="1">
        <v>60482.23</v>
      </c>
      <c r="F9" s="1" t="e">
        <f>VLOOKUP(B9,#REF!,10,0)</f>
        <v>#REF!</v>
      </c>
    </row>
    <row r="10" spans="1:6" x14ac:dyDescent="0.25">
      <c r="A10" t="s">
        <v>270</v>
      </c>
      <c r="B10">
        <v>18230666</v>
      </c>
      <c r="C10" t="s">
        <v>178</v>
      </c>
      <c r="D10" s="1">
        <v>8378.67</v>
      </c>
      <c r="F10" s="1" t="e">
        <f>VLOOKUP(B10,#REF!,10,0)</f>
        <v>#REF!</v>
      </c>
    </row>
    <row r="11" spans="1:6" x14ac:dyDescent="0.25">
      <c r="A11" t="s">
        <v>270</v>
      </c>
      <c r="B11">
        <v>18230670</v>
      </c>
      <c r="C11" t="s">
        <v>179</v>
      </c>
      <c r="D11" s="1">
        <v>10670.96</v>
      </c>
      <c r="F11" s="1" t="e">
        <f>VLOOKUP(B11,#REF!,10,0)</f>
        <v>#REF!</v>
      </c>
    </row>
    <row r="12" spans="1:6" x14ac:dyDescent="0.25">
      <c r="A12" t="s">
        <v>270</v>
      </c>
      <c r="B12">
        <v>18230671</v>
      </c>
      <c r="C12" t="s">
        <v>180</v>
      </c>
      <c r="D12" s="1">
        <v>18981.88</v>
      </c>
      <c r="F12" s="1" t="e">
        <f>VLOOKUP(B12,#REF!,10,0)</f>
        <v>#REF!</v>
      </c>
    </row>
    <row r="13" spans="1:6" x14ac:dyDescent="0.25">
      <c r="A13" t="s">
        <v>270</v>
      </c>
      <c r="B13">
        <v>18230672</v>
      </c>
      <c r="C13" t="s">
        <v>181</v>
      </c>
      <c r="D13" s="1">
        <v>3761.01</v>
      </c>
      <c r="F13" s="1" t="e">
        <f>VLOOKUP(B13,#REF!,10,0)</f>
        <v>#REF!</v>
      </c>
    </row>
    <row r="14" spans="1:6" x14ac:dyDescent="0.25">
      <c r="A14" t="s">
        <v>270</v>
      </c>
      <c r="B14">
        <v>18230673</v>
      </c>
      <c r="C14" t="s">
        <v>182</v>
      </c>
      <c r="D14" s="1">
        <v>6201.6</v>
      </c>
      <c r="F14" s="1" t="e">
        <f>VLOOKUP(B14,#REF!,10,0)</f>
        <v>#REF!</v>
      </c>
    </row>
    <row r="15" spans="1:6" x14ac:dyDescent="0.25">
      <c r="A15" t="s">
        <v>270</v>
      </c>
      <c r="B15">
        <v>18230674</v>
      </c>
      <c r="C15" t="s">
        <v>183</v>
      </c>
      <c r="D15" s="1">
        <v>30003.33</v>
      </c>
      <c r="F15" s="1" t="e">
        <f>VLOOKUP(B15,#REF!,10,0)</f>
        <v>#REF!</v>
      </c>
    </row>
    <row r="16" spans="1:6" x14ac:dyDescent="0.25">
      <c r="A16" t="s">
        <v>270</v>
      </c>
      <c r="B16">
        <v>18230675</v>
      </c>
      <c r="C16" t="s">
        <v>184</v>
      </c>
      <c r="D16" s="1">
        <v>0</v>
      </c>
      <c r="F16" s="1" t="e">
        <f>VLOOKUP(B16,#REF!,10,0)</f>
        <v>#REF!</v>
      </c>
    </row>
    <row r="17" spans="1:7" s="214" customFormat="1" x14ac:dyDescent="0.25">
      <c r="A17" s="214" t="s">
        <v>270</v>
      </c>
      <c r="B17" s="214">
        <v>18230677</v>
      </c>
      <c r="C17" s="214" t="s">
        <v>271</v>
      </c>
      <c r="D17" s="100">
        <v>70668.39</v>
      </c>
      <c r="F17" s="100" t="e">
        <f>VLOOKUP(B17,#REF!,10,0)</f>
        <v>#REF!</v>
      </c>
      <c r="G17" s="214" t="s">
        <v>80</v>
      </c>
    </row>
    <row r="18" spans="1:7" s="214" customFormat="1" x14ac:dyDescent="0.25">
      <c r="A18" s="214" t="s">
        <v>270</v>
      </c>
      <c r="B18" s="214">
        <v>18230678</v>
      </c>
      <c r="C18" s="214" t="s">
        <v>272</v>
      </c>
      <c r="D18" s="100">
        <v>750.41</v>
      </c>
      <c r="F18" s="100" t="e">
        <f>VLOOKUP(B18,#REF!,10,0)</f>
        <v>#REF!</v>
      </c>
      <c r="G18" s="214" t="s">
        <v>26</v>
      </c>
    </row>
    <row r="19" spans="1:7" x14ac:dyDescent="0.25">
      <c r="A19" t="s">
        <v>270</v>
      </c>
      <c r="B19">
        <v>18230684</v>
      </c>
      <c r="C19" t="s">
        <v>185</v>
      </c>
      <c r="D19" s="1">
        <v>76353.440000000002</v>
      </c>
      <c r="F19" s="1" t="e">
        <f>VLOOKUP(B19,#REF!,10,0)</f>
        <v>#REF!</v>
      </c>
    </row>
    <row r="20" spans="1:7" x14ac:dyDescent="0.25">
      <c r="A20" t="s">
        <v>270</v>
      </c>
      <c r="B20">
        <v>18230685</v>
      </c>
      <c r="C20" t="s">
        <v>186</v>
      </c>
      <c r="D20" s="1">
        <v>3333.94</v>
      </c>
      <c r="F20" s="1" t="e">
        <f>VLOOKUP(B20,#REF!,10,0)</f>
        <v>#REF!</v>
      </c>
    </row>
    <row r="21" spans="1:7" x14ac:dyDescent="0.25">
      <c r="A21" t="s">
        <v>270</v>
      </c>
      <c r="B21">
        <v>18230691</v>
      </c>
      <c r="C21" t="s">
        <v>188</v>
      </c>
      <c r="D21" s="1">
        <v>24265.13</v>
      </c>
      <c r="F21" s="1" t="e">
        <f>VLOOKUP(B21,#REF!,10,0)</f>
        <v>#REF!</v>
      </c>
    </row>
    <row r="22" spans="1:7" x14ac:dyDescent="0.25">
      <c r="A22" t="s">
        <v>270</v>
      </c>
      <c r="B22">
        <v>18230692</v>
      </c>
      <c r="C22" t="s">
        <v>189</v>
      </c>
      <c r="D22" s="1">
        <v>207.09</v>
      </c>
      <c r="F22" s="1" t="e">
        <f>VLOOKUP(B22,#REF!,10,0)</f>
        <v>#REF!</v>
      </c>
    </row>
    <row r="23" spans="1:7" x14ac:dyDescent="0.25">
      <c r="A23" t="s">
        <v>270</v>
      </c>
      <c r="B23">
        <v>18230693</v>
      </c>
      <c r="C23" t="s">
        <v>190</v>
      </c>
      <c r="D23" s="1">
        <v>0</v>
      </c>
      <c r="F23" s="1" t="e">
        <f>VLOOKUP(B23,#REF!,10,0)</f>
        <v>#REF!</v>
      </c>
    </row>
    <row r="24" spans="1:7" x14ac:dyDescent="0.25">
      <c r="A24" t="s">
        <v>270</v>
      </c>
      <c r="B24">
        <v>18230694</v>
      </c>
      <c r="C24" t="s">
        <v>191</v>
      </c>
      <c r="D24" s="1">
        <v>0</v>
      </c>
      <c r="F24" s="1" t="e">
        <f>VLOOKUP(B24,#REF!,10,0)</f>
        <v>#REF!</v>
      </c>
    </row>
    <row r="25" spans="1:7" x14ac:dyDescent="0.25">
      <c r="A25" t="s">
        <v>270</v>
      </c>
      <c r="B25">
        <v>18230696</v>
      </c>
      <c r="C25" t="s">
        <v>192</v>
      </c>
      <c r="D25" s="1">
        <v>256253</v>
      </c>
      <c r="F25" s="1" t="e">
        <f>VLOOKUP(B25,#REF!,10,0)</f>
        <v>#REF!</v>
      </c>
    </row>
    <row r="26" spans="1:7" x14ac:dyDescent="0.25">
      <c r="A26" t="s">
        <v>270</v>
      </c>
      <c r="B26">
        <v>18230697</v>
      </c>
      <c r="C26" t="s">
        <v>193</v>
      </c>
      <c r="D26" s="1">
        <v>15945.77</v>
      </c>
      <c r="F26" s="1" t="e">
        <f>VLOOKUP(B26,#REF!,10,0)</f>
        <v>#REF!</v>
      </c>
    </row>
    <row r="27" spans="1:7" x14ac:dyDescent="0.25">
      <c r="A27" t="s">
        <v>270</v>
      </c>
      <c r="B27">
        <v>18230698</v>
      </c>
      <c r="C27" t="s">
        <v>194</v>
      </c>
      <c r="D27" s="1">
        <v>0</v>
      </c>
      <c r="F27" s="1" t="e">
        <f>VLOOKUP(B27,#REF!,10,0)</f>
        <v>#REF!</v>
      </c>
    </row>
    <row r="28" spans="1:7" x14ac:dyDescent="0.25">
      <c r="A28" t="s">
        <v>270</v>
      </c>
      <c r="B28">
        <v>18230699</v>
      </c>
      <c r="C28" t="s">
        <v>195</v>
      </c>
      <c r="D28" s="1">
        <v>13844.93</v>
      </c>
      <c r="F28" s="1" t="e">
        <f>VLOOKUP(B28,#REF!,10,0)</f>
        <v>#REF!</v>
      </c>
    </row>
    <row r="29" spans="1:7" x14ac:dyDescent="0.25">
      <c r="A29" t="s">
        <v>270</v>
      </c>
      <c r="B29">
        <v>18230700</v>
      </c>
      <c r="C29" t="s">
        <v>196</v>
      </c>
      <c r="D29" s="1">
        <v>21389</v>
      </c>
      <c r="F29" s="1" t="e">
        <f>VLOOKUP(B29,#REF!,10,0)</f>
        <v>#REF!</v>
      </c>
    </row>
    <row r="30" spans="1:7" x14ac:dyDescent="0.25">
      <c r="A30" t="s">
        <v>270</v>
      </c>
      <c r="B30">
        <v>18230703</v>
      </c>
      <c r="C30" t="s">
        <v>197</v>
      </c>
      <c r="D30" s="1">
        <v>13905.54</v>
      </c>
      <c r="F30" s="1" t="e">
        <f>VLOOKUP(B30,#REF!,10,0)</f>
        <v>#REF!</v>
      </c>
    </row>
    <row r="31" spans="1:7" x14ac:dyDescent="0.25">
      <c r="A31" t="s">
        <v>270</v>
      </c>
      <c r="B31">
        <v>18230704</v>
      </c>
      <c r="C31" t="s">
        <v>198</v>
      </c>
      <c r="D31" s="1">
        <v>23809.65</v>
      </c>
      <c r="F31" s="1" t="e">
        <f>VLOOKUP(B31,#REF!,10,0)</f>
        <v>#REF!</v>
      </c>
    </row>
    <row r="32" spans="1:7" x14ac:dyDescent="0.25">
      <c r="A32" t="s">
        <v>270</v>
      </c>
      <c r="B32">
        <v>18230706</v>
      </c>
      <c r="C32" t="s">
        <v>199</v>
      </c>
      <c r="D32" s="1">
        <v>13073.36</v>
      </c>
      <c r="F32" s="1" t="e">
        <f>VLOOKUP(B32,#REF!,10,0)</f>
        <v>#REF!</v>
      </c>
    </row>
    <row r="33" spans="1:6" x14ac:dyDescent="0.25">
      <c r="A33" t="s">
        <v>270</v>
      </c>
      <c r="B33">
        <v>18230707</v>
      </c>
      <c r="C33" t="s">
        <v>200</v>
      </c>
      <c r="D33" s="1">
        <v>1482.15</v>
      </c>
      <c r="F33" s="1" t="e">
        <f>VLOOKUP(B33,#REF!,10,0)</f>
        <v>#REF!</v>
      </c>
    </row>
    <row r="34" spans="1:6" x14ac:dyDescent="0.25">
      <c r="A34" t="s">
        <v>270</v>
      </c>
      <c r="B34">
        <v>18230731</v>
      </c>
      <c r="C34" t="s">
        <v>201</v>
      </c>
      <c r="D34" s="1">
        <v>339904.93</v>
      </c>
      <c r="F34" s="1" t="e">
        <f>VLOOKUP(B34,#REF!,10,0)</f>
        <v>#REF!</v>
      </c>
    </row>
    <row r="35" spans="1:6" x14ac:dyDescent="0.25">
      <c r="A35" t="s">
        <v>270</v>
      </c>
      <c r="B35">
        <v>18230732</v>
      </c>
      <c r="C35" t="s">
        <v>263</v>
      </c>
      <c r="D35" s="1">
        <v>8406.65</v>
      </c>
      <c r="F35" s="1" t="e">
        <f>VLOOKUP(B35,#REF!,10,0)</f>
        <v>#REF!</v>
      </c>
    </row>
    <row r="36" spans="1:6" x14ac:dyDescent="0.25">
      <c r="A36" t="s">
        <v>270</v>
      </c>
      <c r="B36">
        <v>18230736</v>
      </c>
      <c r="C36" t="s">
        <v>202</v>
      </c>
      <c r="D36" s="1">
        <v>28780.94</v>
      </c>
      <c r="F36" s="1" t="e">
        <f>VLOOKUP(B36,#REF!,10,0)</f>
        <v>#REF!</v>
      </c>
    </row>
    <row r="37" spans="1:6" x14ac:dyDescent="0.25">
      <c r="A37" t="s">
        <v>270</v>
      </c>
      <c r="B37">
        <v>18230737</v>
      </c>
      <c r="C37" t="s">
        <v>203</v>
      </c>
      <c r="D37" s="1">
        <v>6877.59</v>
      </c>
      <c r="F37" s="1" t="e">
        <f>VLOOKUP(B37,#REF!,10,0)</f>
        <v>#REF!</v>
      </c>
    </row>
    <row r="38" spans="1:6" x14ac:dyDescent="0.25">
      <c r="A38" t="s">
        <v>270</v>
      </c>
      <c r="B38">
        <v>18230738</v>
      </c>
      <c r="C38" t="s">
        <v>204</v>
      </c>
      <c r="D38" s="1">
        <v>0</v>
      </c>
      <c r="F38" s="1" t="e">
        <f>VLOOKUP(B38,#REF!,10,0)</f>
        <v>#REF!</v>
      </c>
    </row>
    <row r="39" spans="1:6" x14ac:dyDescent="0.25">
      <c r="A39" t="s">
        <v>270</v>
      </c>
      <c r="B39">
        <v>18230739</v>
      </c>
      <c r="C39" t="s">
        <v>205</v>
      </c>
      <c r="D39" s="1">
        <v>1767</v>
      </c>
      <c r="F39" s="1" t="e">
        <f>VLOOKUP(B39,#REF!,10,0)</f>
        <v>#REF!</v>
      </c>
    </row>
    <row r="40" spans="1:6" x14ac:dyDescent="0.25">
      <c r="A40" t="s">
        <v>268</v>
      </c>
      <c r="B40" t="s">
        <v>206</v>
      </c>
      <c r="C40" t="s">
        <v>269</v>
      </c>
      <c r="D40" s="1">
        <v>1393623.95</v>
      </c>
      <c r="F40" s="1" t="e">
        <f>VLOOKUP(B40,#REF!,10,0)</f>
        <v>#REF!</v>
      </c>
    </row>
    <row r="41" spans="1:6" x14ac:dyDescent="0.25">
      <c r="A41" t="s">
        <v>273</v>
      </c>
      <c r="B41" t="s">
        <v>206</v>
      </c>
      <c r="C41" t="s">
        <v>269</v>
      </c>
      <c r="D41" s="1">
        <v>1393623.95</v>
      </c>
      <c r="F41" s="1" t="e">
        <f>VLOOKUP(B41,#REF!,10,0)</f>
        <v>#REF!</v>
      </c>
    </row>
    <row r="42" spans="1:6" x14ac:dyDescent="0.25">
      <c r="A42" t="s">
        <v>268</v>
      </c>
      <c r="B42" t="s">
        <v>121</v>
      </c>
      <c r="C42" t="s">
        <v>274</v>
      </c>
      <c r="D42" s="1">
        <v>0</v>
      </c>
      <c r="F42" s="1" t="e">
        <f>VLOOKUP(B42,#REF!,10,0)</f>
        <v>#REF!</v>
      </c>
    </row>
    <row r="43" spans="1:6" x14ac:dyDescent="0.25">
      <c r="A43" t="s">
        <v>270</v>
      </c>
      <c r="B43">
        <v>18230128</v>
      </c>
      <c r="C43" t="s">
        <v>207</v>
      </c>
      <c r="D43" s="1">
        <v>17664.82</v>
      </c>
      <c r="F43" s="1" t="e">
        <f>VLOOKUP(B43,#REF!,10,0)</f>
        <v>#REF!</v>
      </c>
    </row>
    <row r="44" spans="1:6" x14ac:dyDescent="0.25">
      <c r="A44" t="s">
        <v>270</v>
      </c>
      <c r="B44">
        <v>18230405</v>
      </c>
      <c r="C44" t="s">
        <v>208</v>
      </c>
      <c r="D44" s="1">
        <v>66465.97</v>
      </c>
      <c r="F44" s="1" t="e">
        <f>VLOOKUP(B44,#REF!,10,0)</f>
        <v>#REF!</v>
      </c>
    </row>
    <row r="45" spans="1:6" x14ac:dyDescent="0.25">
      <c r="A45" t="s">
        <v>270</v>
      </c>
      <c r="B45">
        <v>18230406</v>
      </c>
      <c r="C45" t="s">
        <v>209</v>
      </c>
      <c r="D45" s="1">
        <v>47258.96</v>
      </c>
      <c r="F45" s="1" t="e">
        <f>VLOOKUP(B45,#REF!,10,0)</f>
        <v>#REF!</v>
      </c>
    </row>
    <row r="46" spans="1:6" x14ac:dyDescent="0.25">
      <c r="A46" t="s">
        <v>270</v>
      </c>
      <c r="B46">
        <v>18230407</v>
      </c>
      <c r="C46" t="s">
        <v>210</v>
      </c>
      <c r="D46" s="1">
        <v>874730.32</v>
      </c>
      <c r="F46" s="1" t="e">
        <f>VLOOKUP(B46,#REF!,10,0)</f>
        <v>#REF!</v>
      </c>
    </row>
    <row r="47" spans="1:6" x14ac:dyDescent="0.25">
      <c r="A47" t="s">
        <v>270</v>
      </c>
      <c r="B47">
        <v>18230408</v>
      </c>
      <c r="C47" t="s">
        <v>211</v>
      </c>
      <c r="D47" s="1">
        <v>6877.59</v>
      </c>
      <c r="F47" s="1" t="e">
        <f>VLOOKUP(B47,#REF!,10,0)</f>
        <v>#REF!</v>
      </c>
    </row>
    <row r="48" spans="1:6" x14ac:dyDescent="0.25">
      <c r="A48" t="s">
        <v>270</v>
      </c>
      <c r="B48">
        <v>18230416</v>
      </c>
      <c r="C48" t="s">
        <v>212</v>
      </c>
      <c r="D48" s="1">
        <v>130366.72</v>
      </c>
      <c r="F48" s="1" t="e">
        <f>VLOOKUP(B48,#REF!,10,0)</f>
        <v>#REF!</v>
      </c>
    </row>
    <row r="49" spans="1:6" x14ac:dyDescent="0.25">
      <c r="A49" t="s">
        <v>270</v>
      </c>
      <c r="B49">
        <v>18230421</v>
      </c>
      <c r="C49" t="s">
        <v>213</v>
      </c>
      <c r="D49" s="1">
        <v>0</v>
      </c>
      <c r="F49" s="1" t="e">
        <f>VLOOKUP(B49,#REF!,10,0)</f>
        <v>#REF!</v>
      </c>
    </row>
    <row r="50" spans="1:6" x14ac:dyDescent="0.25">
      <c r="A50" t="s">
        <v>270</v>
      </c>
      <c r="B50">
        <v>18230429</v>
      </c>
      <c r="C50" t="s">
        <v>214</v>
      </c>
      <c r="D50" s="1">
        <v>3690.36</v>
      </c>
      <c r="F50" s="1" t="e">
        <f>VLOOKUP(B50,#REF!,10,0)</f>
        <v>#REF!</v>
      </c>
    </row>
    <row r="51" spans="1:6" x14ac:dyDescent="0.25">
      <c r="A51" t="s">
        <v>270</v>
      </c>
      <c r="B51">
        <v>18230432</v>
      </c>
      <c r="C51" t="s">
        <v>215</v>
      </c>
      <c r="D51" s="1">
        <v>103234.98</v>
      </c>
      <c r="F51" s="1" t="e">
        <f>VLOOKUP(B51,#REF!,10,0)</f>
        <v>#REF!</v>
      </c>
    </row>
    <row r="52" spans="1:6" x14ac:dyDescent="0.25">
      <c r="A52" t="s">
        <v>270</v>
      </c>
      <c r="B52">
        <v>18230433</v>
      </c>
      <c r="C52" t="s">
        <v>216</v>
      </c>
      <c r="D52" s="1">
        <v>417.75</v>
      </c>
      <c r="F52" s="1" t="e">
        <f>VLOOKUP(B52,#REF!,10,0)</f>
        <v>#REF!</v>
      </c>
    </row>
    <row r="53" spans="1:6" x14ac:dyDescent="0.25">
      <c r="A53" t="s">
        <v>270</v>
      </c>
      <c r="B53">
        <v>18230434</v>
      </c>
      <c r="C53" t="s">
        <v>217</v>
      </c>
      <c r="D53" s="1">
        <v>6926.81</v>
      </c>
      <c r="F53" s="1" t="e">
        <f>VLOOKUP(B53,#REF!,10,0)</f>
        <v>#REF!</v>
      </c>
    </row>
    <row r="54" spans="1:6" x14ac:dyDescent="0.25">
      <c r="A54" t="s">
        <v>270</v>
      </c>
      <c r="B54">
        <v>18230435</v>
      </c>
      <c r="C54" t="s">
        <v>218</v>
      </c>
      <c r="D54" s="1">
        <v>18716.14</v>
      </c>
      <c r="F54" s="1" t="e">
        <f>VLOOKUP(B54,#REF!,10,0)</f>
        <v>#REF!</v>
      </c>
    </row>
    <row r="55" spans="1:6" x14ac:dyDescent="0.25">
      <c r="A55" t="s">
        <v>270</v>
      </c>
      <c r="B55">
        <v>18230436</v>
      </c>
      <c r="C55" t="s">
        <v>219</v>
      </c>
      <c r="D55" s="1">
        <v>-9000</v>
      </c>
      <c r="F55" s="1" t="e">
        <f>VLOOKUP(B55,#REF!,10,0)</f>
        <v>#REF!</v>
      </c>
    </row>
    <row r="56" spans="1:6" x14ac:dyDescent="0.25">
      <c r="A56" t="s">
        <v>270</v>
      </c>
      <c r="B56">
        <v>18230437</v>
      </c>
      <c r="C56" t="s">
        <v>220</v>
      </c>
      <c r="D56" s="1">
        <v>45015</v>
      </c>
      <c r="F56" s="1" t="e">
        <f>VLOOKUP(B56,#REF!,10,0)</f>
        <v>#REF!</v>
      </c>
    </row>
    <row r="57" spans="1:6" x14ac:dyDescent="0.25">
      <c r="A57" t="s">
        <v>270</v>
      </c>
      <c r="B57">
        <v>18230438</v>
      </c>
      <c r="C57" t="s">
        <v>221</v>
      </c>
      <c r="D57" s="1">
        <v>17275.18</v>
      </c>
      <c r="F57" s="1" t="e">
        <f>VLOOKUP(B57,#REF!,10,0)</f>
        <v>#REF!</v>
      </c>
    </row>
    <row r="58" spans="1:6" x14ac:dyDescent="0.25">
      <c r="A58" t="s">
        <v>270</v>
      </c>
      <c r="B58">
        <v>18230439</v>
      </c>
      <c r="C58" t="s">
        <v>222</v>
      </c>
      <c r="D58" s="1">
        <v>12946.19</v>
      </c>
      <c r="F58" s="1" t="e">
        <f>VLOOKUP(B58,#REF!,10,0)</f>
        <v>#REF!</v>
      </c>
    </row>
    <row r="59" spans="1:6" x14ac:dyDescent="0.25">
      <c r="A59" t="s">
        <v>270</v>
      </c>
      <c r="B59">
        <v>18230440</v>
      </c>
      <c r="C59" t="s">
        <v>223</v>
      </c>
      <c r="D59" s="1">
        <v>384415.71</v>
      </c>
      <c r="F59" s="1" t="e">
        <f>VLOOKUP(B59,#REF!,10,0)</f>
        <v>#REF!</v>
      </c>
    </row>
    <row r="60" spans="1:6" x14ac:dyDescent="0.25">
      <c r="A60" t="s">
        <v>270</v>
      </c>
      <c r="B60">
        <v>18230448</v>
      </c>
      <c r="C60" t="s">
        <v>191</v>
      </c>
      <c r="D60" s="1">
        <v>16719.43</v>
      </c>
      <c r="F60" s="1" t="e">
        <f>VLOOKUP(B60,#REF!,10,0)</f>
        <v>#REF!</v>
      </c>
    </row>
    <row r="61" spans="1:6" x14ac:dyDescent="0.25">
      <c r="A61" t="s">
        <v>270</v>
      </c>
      <c r="B61">
        <v>18230449</v>
      </c>
      <c r="C61" t="s">
        <v>224</v>
      </c>
      <c r="D61" s="1">
        <v>88472.21</v>
      </c>
      <c r="F61" s="1" t="e">
        <f>VLOOKUP(B61,#REF!,10,0)</f>
        <v>#REF!</v>
      </c>
    </row>
    <row r="62" spans="1:6" x14ac:dyDescent="0.25">
      <c r="A62" t="s">
        <v>270</v>
      </c>
      <c r="B62">
        <v>18230457</v>
      </c>
      <c r="C62" t="s">
        <v>225</v>
      </c>
      <c r="D62" s="1">
        <v>928.96</v>
      </c>
      <c r="F62" s="1" t="e">
        <f>VLOOKUP(B62,#REF!,10,0)</f>
        <v>#REF!</v>
      </c>
    </row>
    <row r="63" spans="1:6" x14ac:dyDescent="0.25">
      <c r="A63" t="s">
        <v>270</v>
      </c>
      <c r="B63">
        <v>18230461</v>
      </c>
      <c r="C63" t="s">
        <v>226</v>
      </c>
      <c r="D63" s="1">
        <v>0</v>
      </c>
      <c r="F63" s="1" t="e">
        <f>VLOOKUP(B63,#REF!,10,0)</f>
        <v>#REF!</v>
      </c>
    </row>
    <row r="64" spans="1:6" x14ac:dyDescent="0.25">
      <c r="A64" t="s">
        <v>270</v>
      </c>
      <c r="B64">
        <v>18230462</v>
      </c>
      <c r="C64" t="s">
        <v>227</v>
      </c>
      <c r="D64" s="1">
        <v>46610.080000000002</v>
      </c>
      <c r="F64" s="1" t="e">
        <f>VLOOKUP(B64,#REF!,10,0)</f>
        <v>#REF!</v>
      </c>
    </row>
    <row r="65" spans="1:7" x14ac:dyDescent="0.25">
      <c r="A65" t="s">
        <v>270</v>
      </c>
      <c r="B65">
        <v>18230463</v>
      </c>
      <c r="C65" t="s">
        <v>258</v>
      </c>
      <c r="D65" s="1">
        <v>0</v>
      </c>
      <c r="F65" s="1" t="e">
        <f>VLOOKUP(B65,#REF!,10,0)</f>
        <v>#REF!</v>
      </c>
    </row>
    <row r="66" spans="1:7" x14ac:dyDescent="0.25">
      <c r="A66" t="s">
        <v>270</v>
      </c>
      <c r="B66">
        <v>18230464</v>
      </c>
      <c r="C66" t="s">
        <v>228</v>
      </c>
      <c r="D66" s="1">
        <v>53081.35</v>
      </c>
      <c r="F66" s="1" t="e">
        <f>VLOOKUP(B66,#REF!,10,0)</f>
        <v>#REF!</v>
      </c>
    </row>
    <row r="67" spans="1:7" x14ac:dyDescent="0.25">
      <c r="A67" t="s">
        <v>270</v>
      </c>
      <c r="B67">
        <v>18230466</v>
      </c>
      <c r="C67" t="s">
        <v>264</v>
      </c>
      <c r="D67" s="1">
        <v>15750.68</v>
      </c>
      <c r="F67" s="1" t="e">
        <f>VLOOKUP(B67,#REF!,10,0)</f>
        <v>#REF!</v>
      </c>
    </row>
    <row r="68" spans="1:7" x14ac:dyDescent="0.25">
      <c r="A68" t="s">
        <v>270</v>
      </c>
      <c r="B68">
        <v>18230482</v>
      </c>
      <c r="C68" t="s">
        <v>229</v>
      </c>
      <c r="D68" s="1">
        <v>3762.76</v>
      </c>
      <c r="F68" s="1" t="e">
        <f>VLOOKUP(B68,#REF!,10,0)</f>
        <v>#REF!</v>
      </c>
    </row>
    <row r="69" spans="1:7" x14ac:dyDescent="0.25">
      <c r="A69" t="s">
        <v>270</v>
      </c>
      <c r="B69">
        <v>18230486</v>
      </c>
      <c r="C69" t="s">
        <v>231</v>
      </c>
      <c r="D69" s="1">
        <v>20649.990000000002</v>
      </c>
      <c r="F69" s="1" t="e">
        <f>VLOOKUP(B69,#REF!,10,0)</f>
        <v>#REF!</v>
      </c>
    </row>
    <row r="70" spans="1:7" x14ac:dyDescent="0.25">
      <c r="A70" t="s">
        <v>270</v>
      </c>
      <c r="B70">
        <v>18230487</v>
      </c>
      <c r="C70" t="s">
        <v>232</v>
      </c>
      <c r="D70" s="1">
        <v>1235.68</v>
      </c>
      <c r="F70" s="1" t="e">
        <f>VLOOKUP(B70,#REF!,10,0)</f>
        <v>#REF!</v>
      </c>
    </row>
    <row r="71" spans="1:7" x14ac:dyDescent="0.25">
      <c r="A71" t="s">
        <v>270</v>
      </c>
      <c r="B71">
        <v>18230488</v>
      </c>
      <c r="C71" t="s">
        <v>233</v>
      </c>
      <c r="D71" s="1">
        <v>74391.570000000007</v>
      </c>
      <c r="F71" s="1" t="e">
        <f>VLOOKUP(B71,#REF!,10,0)</f>
        <v>#REF!</v>
      </c>
    </row>
    <row r="72" spans="1:7" x14ac:dyDescent="0.25">
      <c r="A72" t="s">
        <v>270</v>
      </c>
      <c r="B72">
        <v>18230492</v>
      </c>
      <c r="C72" t="s">
        <v>234</v>
      </c>
      <c r="D72" s="1">
        <v>23719.11</v>
      </c>
      <c r="F72" s="1" t="e">
        <f>VLOOKUP(B72,#REF!,10,0)</f>
        <v>#REF!</v>
      </c>
    </row>
    <row r="73" spans="1:7" s="214" customFormat="1" x14ac:dyDescent="0.25">
      <c r="A73" s="214" t="s">
        <v>270</v>
      </c>
      <c r="B73" s="214">
        <v>18230493</v>
      </c>
      <c r="C73" s="214" t="s">
        <v>275</v>
      </c>
      <c r="D73" s="100">
        <v>70668.39</v>
      </c>
      <c r="F73" s="100" t="e">
        <f>VLOOKUP(B73,#REF!,10,0)</f>
        <v>#REF!</v>
      </c>
      <c r="G73" s="214" t="s">
        <v>71</v>
      </c>
    </row>
    <row r="74" spans="1:7" x14ac:dyDescent="0.25">
      <c r="A74" t="s">
        <v>270</v>
      </c>
      <c r="B74">
        <v>18230494</v>
      </c>
      <c r="C74" t="s">
        <v>259</v>
      </c>
      <c r="D74" s="1">
        <v>0</v>
      </c>
      <c r="F74" s="1" t="e">
        <f>VLOOKUP(B74,#REF!,10,0)</f>
        <v>#REF!</v>
      </c>
    </row>
    <row r="75" spans="1:7" x14ac:dyDescent="0.25">
      <c r="A75" t="s">
        <v>270</v>
      </c>
      <c r="B75">
        <v>18230495</v>
      </c>
      <c r="C75" t="s">
        <v>235</v>
      </c>
      <c r="D75" s="1">
        <v>0</v>
      </c>
      <c r="F75" s="1" t="e">
        <f>VLOOKUP(B75,#REF!,10,0)</f>
        <v>#REF!</v>
      </c>
    </row>
    <row r="76" spans="1:7" x14ac:dyDescent="0.25">
      <c r="A76" t="s">
        <v>270</v>
      </c>
      <c r="B76">
        <v>18230497</v>
      </c>
      <c r="C76" t="s">
        <v>236</v>
      </c>
      <c r="D76" s="1">
        <v>170424.76</v>
      </c>
      <c r="F76" s="1" t="e">
        <f>VLOOKUP(B76,#REF!,10,0)</f>
        <v>#REF!</v>
      </c>
    </row>
    <row r="77" spans="1:7" x14ac:dyDescent="0.25">
      <c r="A77" t="s">
        <v>270</v>
      </c>
      <c r="B77">
        <v>18230498</v>
      </c>
      <c r="C77" t="s">
        <v>237</v>
      </c>
      <c r="D77" s="1">
        <v>4123</v>
      </c>
      <c r="F77" s="1" t="e">
        <f>VLOOKUP(B77,#REF!,10,0)</f>
        <v>#REF!</v>
      </c>
    </row>
    <row r="78" spans="1:7" x14ac:dyDescent="0.25">
      <c r="A78" t="s">
        <v>270</v>
      </c>
      <c r="B78">
        <v>18230499</v>
      </c>
      <c r="C78" t="s">
        <v>238</v>
      </c>
      <c r="D78" s="1">
        <v>3989.29</v>
      </c>
      <c r="F78" s="1" t="e">
        <f>VLOOKUP(B78,#REF!,10,0)</f>
        <v>#REF!</v>
      </c>
    </row>
    <row r="79" spans="1:7" x14ac:dyDescent="0.25">
      <c r="A79" t="s">
        <v>270</v>
      </c>
      <c r="B79">
        <v>18230602</v>
      </c>
      <c r="C79" t="s">
        <v>239</v>
      </c>
      <c r="D79" s="1">
        <v>31729.85</v>
      </c>
      <c r="F79" s="1" t="e">
        <f>VLOOKUP(B79,#REF!,10,0)</f>
        <v>#REF!</v>
      </c>
    </row>
    <row r="80" spans="1:7" x14ac:dyDescent="0.25">
      <c r="A80" t="s">
        <v>270</v>
      </c>
      <c r="B80">
        <v>18230608</v>
      </c>
      <c r="C80" t="s">
        <v>240</v>
      </c>
      <c r="D80" s="1">
        <v>0</v>
      </c>
      <c r="F80" s="1" t="e">
        <f>VLOOKUP(B80,#REF!,10,0)</f>
        <v>#REF!</v>
      </c>
    </row>
    <row r="81" spans="1:6" x14ac:dyDescent="0.25">
      <c r="A81" t="s">
        <v>270</v>
      </c>
      <c r="B81">
        <v>18230610</v>
      </c>
      <c r="C81" t="s">
        <v>241</v>
      </c>
      <c r="D81" s="1">
        <v>35085.160000000003</v>
      </c>
      <c r="F81" s="1" t="e">
        <f>VLOOKUP(B81,#REF!,10,0)</f>
        <v>#REF!</v>
      </c>
    </row>
    <row r="82" spans="1:6" x14ac:dyDescent="0.25">
      <c r="A82" t="s">
        <v>270</v>
      </c>
      <c r="B82">
        <v>18230611</v>
      </c>
      <c r="C82" t="s">
        <v>128</v>
      </c>
      <c r="D82" s="1">
        <v>201991.42</v>
      </c>
      <c r="F82" s="1" t="e">
        <f>VLOOKUP(B82,#REF!,10,0)</f>
        <v>#REF!</v>
      </c>
    </row>
    <row r="83" spans="1:6" x14ac:dyDescent="0.25">
      <c r="A83" t="s">
        <v>270</v>
      </c>
      <c r="B83">
        <v>18230612</v>
      </c>
      <c r="C83" t="s">
        <v>261</v>
      </c>
      <c r="D83" s="1">
        <v>14083.85</v>
      </c>
      <c r="F83" s="1" t="e">
        <f>VLOOKUP(B83,#REF!,10,0)</f>
        <v>#REF!</v>
      </c>
    </row>
    <row r="84" spans="1:6" x14ac:dyDescent="0.25">
      <c r="A84" t="s">
        <v>270</v>
      </c>
      <c r="B84">
        <v>18230619</v>
      </c>
      <c r="C84" t="s">
        <v>242</v>
      </c>
      <c r="D84" s="1">
        <v>8030.74</v>
      </c>
      <c r="F84" s="1" t="e">
        <f>VLOOKUP(B84,#REF!,10,0)</f>
        <v>#REF!</v>
      </c>
    </row>
    <row r="85" spans="1:6" x14ac:dyDescent="0.25">
      <c r="A85" t="s">
        <v>270</v>
      </c>
      <c r="B85">
        <v>18230620</v>
      </c>
      <c r="C85" t="s">
        <v>243</v>
      </c>
      <c r="D85" s="1">
        <v>36636.400000000001</v>
      </c>
      <c r="F85" s="1" t="e">
        <f>VLOOKUP(B85,#REF!,10,0)</f>
        <v>#REF!</v>
      </c>
    </row>
    <row r="86" spans="1:6" x14ac:dyDescent="0.25">
      <c r="A86" t="s">
        <v>270</v>
      </c>
      <c r="B86">
        <v>18230621</v>
      </c>
      <c r="C86" t="s">
        <v>244</v>
      </c>
      <c r="D86" s="1">
        <v>37415.279999999999</v>
      </c>
      <c r="F86" s="1" t="e">
        <f>VLOOKUP(B86,#REF!,10,0)</f>
        <v>#REF!</v>
      </c>
    </row>
    <row r="87" spans="1:6" x14ac:dyDescent="0.25">
      <c r="A87" t="s">
        <v>270</v>
      </c>
      <c r="B87">
        <v>18230633</v>
      </c>
      <c r="C87" t="s">
        <v>245</v>
      </c>
      <c r="D87" s="1">
        <v>166002.60999999999</v>
      </c>
      <c r="F87" s="1" t="e">
        <f>VLOOKUP(B87,#REF!,10,0)</f>
        <v>#REF!</v>
      </c>
    </row>
    <row r="88" spans="1:6" x14ac:dyDescent="0.25">
      <c r="A88" t="s">
        <v>270</v>
      </c>
      <c r="B88">
        <v>18230711</v>
      </c>
      <c r="C88" t="s">
        <v>246</v>
      </c>
      <c r="D88" s="1">
        <v>982295.15</v>
      </c>
      <c r="F88" s="1" t="e">
        <f>VLOOKUP(B88,#REF!,10,0)</f>
        <v>#REF!</v>
      </c>
    </row>
    <row r="89" spans="1:6" x14ac:dyDescent="0.25">
      <c r="A89" t="s">
        <v>270</v>
      </c>
      <c r="B89">
        <v>18230715</v>
      </c>
      <c r="C89" t="s">
        <v>247</v>
      </c>
      <c r="D89" s="1">
        <v>40638.17</v>
      </c>
      <c r="F89" s="1" t="e">
        <f>VLOOKUP(B89,#REF!,10,0)</f>
        <v>#REF!</v>
      </c>
    </row>
    <row r="90" spans="1:6" x14ac:dyDescent="0.25">
      <c r="A90" t="s">
        <v>270</v>
      </c>
      <c r="B90">
        <v>18230723</v>
      </c>
      <c r="C90" t="s">
        <v>248</v>
      </c>
      <c r="D90" s="1">
        <v>54211.63</v>
      </c>
      <c r="F90" s="1" t="e">
        <f>VLOOKUP(B90,#REF!,10,0)</f>
        <v>#REF!</v>
      </c>
    </row>
    <row r="91" spans="1:6" x14ac:dyDescent="0.25">
      <c r="A91" t="s">
        <v>270</v>
      </c>
      <c r="B91">
        <v>18230725</v>
      </c>
      <c r="C91" t="s">
        <v>249</v>
      </c>
      <c r="D91" s="1">
        <v>233573.9</v>
      </c>
      <c r="F91" s="1" t="e">
        <f>VLOOKUP(B91,#REF!,10,0)</f>
        <v>#REF!</v>
      </c>
    </row>
    <row r="92" spans="1:6" x14ac:dyDescent="0.25">
      <c r="A92" t="s">
        <v>270</v>
      </c>
      <c r="B92">
        <v>18230728</v>
      </c>
      <c r="C92" t="s">
        <v>250</v>
      </c>
      <c r="D92" s="1">
        <v>0</v>
      </c>
      <c r="F92" s="1" t="e">
        <f>VLOOKUP(B92,#REF!,10,0)</f>
        <v>#REF!</v>
      </c>
    </row>
    <row r="93" spans="1:6" x14ac:dyDescent="0.25">
      <c r="A93" t="s">
        <v>270</v>
      </c>
      <c r="B93">
        <v>18230729</v>
      </c>
      <c r="C93" t="s">
        <v>251</v>
      </c>
      <c r="D93" s="1">
        <v>16499.349999999999</v>
      </c>
      <c r="F93" s="1" t="e">
        <f>VLOOKUP(B93,#REF!,10,0)</f>
        <v>#REF!</v>
      </c>
    </row>
    <row r="94" spans="1:6" x14ac:dyDescent="0.25">
      <c r="A94" t="s">
        <v>270</v>
      </c>
      <c r="B94">
        <v>18230730</v>
      </c>
      <c r="C94" t="s">
        <v>252</v>
      </c>
      <c r="D94" s="1">
        <v>931.36</v>
      </c>
      <c r="F94" s="1" t="e">
        <f>VLOOKUP(B94,#REF!,10,0)</f>
        <v>#REF!</v>
      </c>
    </row>
    <row r="95" spans="1:6" x14ac:dyDescent="0.25">
      <c r="A95" t="s">
        <v>270</v>
      </c>
      <c r="B95">
        <v>18230802</v>
      </c>
      <c r="C95" t="s">
        <v>253</v>
      </c>
      <c r="D95" s="1">
        <v>30880.560000000001</v>
      </c>
      <c r="F95" s="1" t="e">
        <f>VLOOKUP(B95,#REF!,10,0)</f>
        <v>#REF!</v>
      </c>
    </row>
    <row r="96" spans="1:6" x14ac:dyDescent="0.25">
      <c r="A96" t="s">
        <v>270</v>
      </c>
      <c r="B96">
        <v>18230809</v>
      </c>
      <c r="C96" t="s">
        <v>254</v>
      </c>
      <c r="D96" s="1">
        <v>53923.34</v>
      </c>
      <c r="F96" s="1" t="e">
        <f>VLOOKUP(B96,#REF!,10,0)</f>
        <v>#REF!</v>
      </c>
    </row>
    <row r="97" spans="1:6" x14ac:dyDescent="0.25">
      <c r="A97" t="s">
        <v>270</v>
      </c>
      <c r="B97">
        <v>18230810</v>
      </c>
      <c r="C97" t="s">
        <v>255</v>
      </c>
      <c r="D97" s="1">
        <v>19322.37</v>
      </c>
      <c r="F97" s="1" t="e">
        <f>VLOOKUP(B97,#REF!,10,0)</f>
        <v>#REF!</v>
      </c>
    </row>
    <row r="98" spans="1:6" x14ac:dyDescent="0.25">
      <c r="A98" t="s">
        <v>268</v>
      </c>
      <c r="B98" t="s">
        <v>121</v>
      </c>
      <c r="C98" t="s">
        <v>274</v>
      </c>
      <c r="D98" s="1">
        <v>4284780.9000000004</v>
      </c>
      <c r="F98" s="1" t="e">
        <f>VLOOKUP(B98,#REF!,10,0)</f>
        <v>#REF!</v>
      </c>
    </row>
    <row r="99" spans="1:6" x14ac:dyDescent="0.25">
      <c r="A99" t="s">
        <v>273</v>
      </c>
      <c r="B99" t="s">
        <v>121</v>
      </c>
      <c r="C99" t="s">
        <v>274</v>
      </c>
      <c r="D99" s="1">
        <v>4284780.9000000004</v>
      </c>
      <c r="F99" s="1" t="e">
        <f>VLOOKUP(B99,#REF!,10,0)</f>
        <v>#REF!</v>
      </c>
    </row>
    <row r="100" spans="1:6" x14ac:dyDescent="0.25">
      <c r="A100" t="s">
        <v>270</v>
      </c>
      <c r="B100">
        <v>18230471</v>
      </c>
      <c r="C100" t="s">
        <v>276</v>
      </c>
      <c r="D100" s="1">
        <v>0</v>
      </c>
      <c r="F100" s="1" t="e">
        <f>VLOOKUP(B100,#REF!,10,0)</f>
        <v>#REF!</v>
      </c>
    </row>
    <row r="101" spans="1:6" s="214" customFormat="1" x14ac:dyDescent="0.25">
      <c r="A101" s="214" t="s">
        <v>270</v>
      </c>
      <c r="B101" s="214">
        <v>18230477</v>
      </c>
      <c r="C101" s="214" t="s">
        <v>168</v>
      </c>
      <c r="D101" s="100">
        <v>50000</v>
      </c>
      <c r="F101" s="100" t="e">
        <f>VLOOKUP(B101,#REF!,10,0)</f>
        <v>#REF!</v>
      </c>
    </row>
    <row r="102" spans="1:6" x14ac:dyDescent="0.25">
      <c r="A102" t="s">
        <v>268</v>
      </c>
      <c r="B102" t="s">
        <v>277</v>
      </c>
      <c r="C102" t="s">
        <v>278</v>
      </c>
      <c r="D102" s="1">
        <v>50000</v>
      </c>
      <c r="F102" s="1" t="e">
        <f>VLOOKUP(B102,#REF!,10,0)</f>
        <v>#REF!</v>
      </c>
    </row>
    <row r="103" spans="1:6" x14ac:dyDescent="0.25">
      <c r="A103" t="s">
        <v>273</v>
      </c>
      <c r="B103" t="s">
        <v>277</v>
      </c>
      <c r="C103" t="s">
        <v>278</v>
      </c>
      <c r="D103" s="1">
        <v>50000</v>
      </c>
      <c r="F103" s="1" t="e">
        <f>VLOOKUP(B103,#REF!,10,0)</f>
        <v>#REF!</v>
      </c>
    </row>
    <row r="104" spans="1:6" x14ac:dyDescent="0.25">
      <c r="D104" s="1">
        <v>5728404.8499999996</v>
      </c>
      <c r="F104" s="1" t="e">
        <f>VLOOKUP(B104,#REF!,10,0)</f>
        <v>#REF!</v>
      </c>
    </row>
  </sheetData>
  <customSheetViews>
    <customSheetView guid="{BD9E2363-BAFF-4761-954C-06F45812FF19}" showRuler="0" topLeftCell="A21">
      <selection activeCell="F77" sqref="F77"/>
      <pageMargins left="0.75" right="0.75" top="1" bottom="1" header="0.5" footer="0.5"/>
      <headerFooter alignWithMargins="0"/>
    </customSheetView>
    <customSheetView guid="{017526D1-6BA3-42E1-A5D5-C079DC08F7DA}" state="hidden" showRuler="0" topLeftCell="A21">
      <selection activeCell="F77" sqref="F77"/>
      <pageMargins left="0.75" right="0.75" top="1" bottom="1" header="0.5" footer="0.5"/>
      <headerFooter alignWithMargins="0"/>
    </customSheetView>
  </customSheetViews>
  <phoneticPr fontId="19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B1:L45"/>
  <sheetViews>
    <sheetView zoomScale="85" zoomScaleNormal="100" workbookViewId="0">
      <selection activeCell="N59" sqref="N59"/>
    </sheetView>
  </sheetViews>
  <sheetFormatPr defaultColWidth="9.109375" defaultRowHeight="13.2" x14ac:dyDescent="0.25"/>
  <cols>
    <col min="1" max="1" width="9.6640625" style="128" customWidth="1"/>
    <col min="2" max="2" width="27.88671875" style="128" customWidth="1"/>
    <col min="3" max="3" width="22.33203125" style="128" customWidth="1"/>
    <col min="4" max="4" width="23.109375" style="128" customWidth="1"/>
    <col min="5" max="5" width="11.5546875" style="129" customWidth="1"/>
    <col min="6" max="6" width="8.5546875" style="128" customWidth="1"/>
    <col min="7" max="7" width="12.33203125" style="128" bestFit="1" customWidth="1"/>
    <col min="8" max="8" width="9.6640625" style="128" bestFit="1" customWidth="1"/>
    <col min="9" max="16384" width="9.109375" style="128"/>
  </cols>
  <sheetData>
    <row r="1" spans="2:12" ht="36" customHeight="1" x14ac:dyDescent="0.4">
      <c r="B1" s="143" t="s">
        <v>295</v>
      </c>
      <c r="C1" s="144"/>
      <c r="D1" s="144"/>
      <c r="E1" s="144"/>
    </row>
    <row r="2" spans="2:12" ht="6.75" customHeight="1" thickBot="1" x14ac:dyDescent="0.45">
      <c r="C2" s="145"/>
    </row>
    <row r="3" spans="2:12" ht="22.5" customHeight="1" thickTop="1" thickBot="1" x14ac:dyDescent="0.3">
      <c r="B3" s="163"/>
      <c r="C3" s="266" t="s">
        <v>302</v>
      </c>
      <c r="D3" s="265" t="s">
        <v>294</v>
      </c>
      <c r="E3" s="164"/>
      <c r="F3" s="165"/>
    </row>
    <row r="4" spans="2:12" ht="16.8" thickTop="1" thickBot="1" x14ac:dyDescent="0.35">
      <c r="B4" s="203" t="s">
        <v>105</v>
      </c>
      <c r="C4" s="264">
        <f>17/24</f>
        <v>0.70833333333333337</v>
      </c>
      <c r="D4" s="204" t="s">
        <v>109</v>
      </c>
      <c r="E4" s="205"/>
      <c r="F4" s="206"/>
    </row>
    <row r="5" spans="2:12" ht="8.25" customHeight="1" thickTop="1" thickBot="1" x14ac:dyDescent="0.3">
      <c r="B5" s="141"/>
      <c r="C5" s="129"/>
      <c r="D5" s="136"/>
      <c r="E5" s="130"/>
    </row>
    <row r="6" spans="2:12" ht="28.2" thickTop="1" x14ac:dyDescent="0.25">
      <c r="B6" s="220" t="s">
        <v>97</v>
      </c>
      <c r="C6" s="221" t="s">
        <v>104</v>
      </c>
      <c r="D6" s="222" t="s">
        <v>297</v>
      </c>
      <c r="E6" s="188" t="s">
        <v>98</v>
      </c>
      <c r="F6" s="210"/>
    </row>
    <row r="7" spans="2:12" ht="15.6" x14ac:dyDescent="0.3">
      <c r="B7" s="166" t="s">
        <v>63</v>
      </c>
      <c r="C7" s="167" t="e">
        <f>#REF!</f>
        <v>#REF!</v>
      </c>
      <c r="D7" s="174">
        <v>166661765</v>
      </c>
      <c r="E7" s="169" t="e">
        <f>C7/$D$7</f>
        <v>#REF!</v>
      </c>
      <c r="F7" s="170"/>
      <c r="G7" s="195"/>
      <c r="J7" s="196"/>
    </row>
    <row r="8" spans="2:12" ht="15.6" x14ac:dyDescent="0.3">
      <c r="B8" s="166" t="s">
        <v>92</v>
      </c>
      <c r="C8" s="171" t="e">
        <f>#REF!</f>
        <v>#REF!</v>
      </c>
      <c r="D8" s="172">
        <f>622000*1000</f>
        <v>622000000</v>
      </c>
      <c r="E8" s="169" t="e">
        <f>C8/$D$8</f>
        <v>#REF!</v>
      </c>
      <c r="F8" s="207"/>
      <c r="G8" s="197"/>
      <c r="H8" s="197"/>
      <c r="I8" s="198"/>
    </row>
    <row r="9" spans="2:12" ht="16.2" thickBot="1" x14ac:dyDescent="0.35">
      <c r="B9" s="180" t="s">
        <v>125</v>
      </c>
      <c r="C9" s="211" t="e">
        <f>C8/1000/8760</f>
        <v>#REF!</v>
      </c>
      <c r="D9" s="211">
        <f>D8/1000/8760</f>
        <v>71.004566210045667</v>
      </c>
      <c r="E9" s="208" t="e">
        <f>C9/$D$9</f>
        <v>#REF!</v>
      </c>
      <c r="F9" s="209"/>
      <c r="G9" s="197"/>
      <c r="H9" s="197"/>
      <c r="I9" s="198"/>
    </row>
    <row r="10" spans="2:12" ht="16.8" thickTop="1" thickBot="1" x14ac:dyDescent="0.35">
      <c r="B10" s="142"/>
      <c r="C10" s="131"/>
      <c r="D10" s="199"/>
      <c r="E10" s="139"/>
      <c r="G10" s="133"/>
      <c r="H10" s="133"/>
      <c r="I10" s="133"/>
      <c r="L10" s="196"/>
    </row>
    <row r="11" spans="2:12" ht="28.2" thickTop="1" x14ac:dyDescent="0.25">
      <c r="B11" s="223" t="s">
        <v>96</v>
      </c>
      <c r="C11" s="224" t="s">
        <v>104</v>
      </c>
      <c r="D11" s="225" t="s">
        <v>297</v>
      </c>
      <c r="E11" s="189" t="s">
        <v>98</v>
      </c>
      <c r="F11" s="190"/>
    </row>
    <row r="12" spans="2:12" ht="15.6" x14ac:dyDescent="0.3">
      <c r="B12" s="166" t="s">
        <v>61</v>
      </c>
      <c r="C12" s="168" t="e">
        <f>#REF!</f>
        <v>#REF!</v>
      </c>
      <c r="D12" s="167">
        <f>16159912+17340185</f>
        <v>33500097</v>
      </c>
      <c r="E12" s="169" t="e">
        <f>C12/$D$12</f>
        <v>#REF!</v>
      </c>
      <c r="F12" s="175"/>
      <c r="G12" s="200"/>
    </row>
    <row r="13" spans="2:12" ht="16.2" thickBot="1" x14ac:dyDescent="0.35">
      <c r="B13" s="180" t="s">
        <v>62</v>
      </c>
      <c r="C13" s="181" t="e">
        <f>#REF!</f>
        <v>#REF!</v>
      </c>
      <c r="D13" s="213">
        <v>9054000</v>
      </c>
      <c r="E13" s="208" t="e">
        <f>C13/$D$13</f>
        <v>#REF!</v>
      </c>
      <c r="F13" s="173"/>
      <c r="G13" s="201"/>
    </row>
    <row r="14" spans="2:12" ht="17.25" customHeight="1" thickTop="1" thickBot="1" x14ac:dyDescent="0.35">
      <c r="B14" s="146"/>
      <c r="C14" s="131"/>
      <c r="D14" s="140"/>
      <c r="E14" s="139"/>
    </row>
    <row r="15" spans="2:12" ht="15.6" hidden="1" x14ac:dyDescent="0.3">
      <c r="B15" s="132" t="s">
        <v>60</v>
      </c>
      <c r="C15" s="141" t="s">
        <v>70</v>
      </c>
      <c r="D15" s="129"/>
      <c r="E15" s="139" t="e">
        <f t="shared" ref="E15:E22" si="0">C15/$D$13</f>
        <v>#VALUE!</v>
      </c>
    </row>
    <row r="16" spans="2:12" ht="15.6" hidden="1" x14ac:dyDescent="0.3">
      <c r="B16" s="147"/>
      <c r="C16" s="129" t="s">
        <v>58</v>
      </c>
      <c r="D16" s="129" t="s">
        <v>59</v>
      </c>
      <c r="E16" s="139" t="e">
        <f t="shared" si="0"/>
        <v>#VALUE!</v>
      </c>
    </row>
    <row r="17" spans="2:8" ht="15.6" hidden="1" x14ac:dyDescent="0.3">
      <c r="B17" s="146" t="s">
        <v>63</v>
      </c>
      <c r="C17" s="134" t="e">
        <f>'Elec Cons Pgm Costs'!#REF!</f>
        <v>#REF!</v>
      </c>
      <c r="D17" s="137" t="e">
        <f>'Elec Cons Pgm Costs'!#REF!</f>
        <v>#REF!</v>
      </c>
      <c r="E17" s="139" t="e">
        <f t="shared" si="0"/>
        <v>#REF!</v>
      </c>
    </row>
    <row r="18" spans="2:8" ht="15.6" hidden="1" x14ac:dyDescent="0.3">
      <c r="B18" s="146" t="s">
        <v>64</v>
      </c>
      <c r="C18" s="202" t="e">
        <f>'Elec Cons kWh Savings'!#REF!</f>
        <v>#REF!</v>
      </c>
      <c r="D18" s="202" t="e">
        <f>'Elec Cons kWh Savings'!#REF!</f>
        <v>#REF!</v>
      </c>
      <c r="E18" s="139" t="e">
        <f t="shared" si="0"/>
        <v>#REF!</v>
      </c>
    </row>
    <row r="19" spans="2:8" ht="15.6" hidden="1" x14ac:dyDescent="0.3">
      <c r="E19" s="139">
        <f t="shared" si="0"/>
        <v>0</v>
      </c>
    </row>
    <row r="20" spans="2:8" ht="15.6" hidden="1" x14ac:dyDescent="0.3">
      <c r="B20" s="147"/>
      <c r="C20" s="129" t="s">
        <v>58</v>
      </c>
      <c r="D20" s="129" t="s">
        <v>59</v>
      </c>
      <c r="E20" s="139" t="e">
        <f t="shared" si="0"/>
        <v>#VALUE!</v>
      </c>
    </row>
    <row r="21" spans="2:8" ht="15.6" hidden="1" x14ac:dyDescent="0.3">
      <c r="B21" s="146" t="s">
        <v>61</v>
      </c>
      <c r="C21" s="134" t="e">
        <f>'Gas Cons Pgm Costs'!O164</f>
        <v>#REF!</v>
      </c>
      <c r="D21" s="137" t="e">
        <f>'Gas Cons Pgm Costs'!O165</f>
        <v>#REF!</v>
      </c>
      <c r="E21" s="139" t="e">
        <f t="shared" si="0"/>
        <v>#REF!</v>
      </c>
    </row>
    <row r="22" spans="2:8" ht="16.2" hidden="1" thickBot="1" x14ac:dyDescent="0.35">
      <c r="B22" s="146" t="s">
        <v>62</v>
      </c>
      <c r="C22" s="202" t="e">
        <f>'Gas Cons Therm Savings'!O94</f>
        <v>#REF!</v>
      </c>
      <c r="D22" s="202">
        <f>'Gas Cons Therm Savings'!O95</f>
        <v>2613500</v>
      </c>
      <c r="E22" s="139" t="e">
        <f t="shared" si="0"/>
        <v>#REF!</v>
      </c>
    </row>
    <row r="23" spans="2:8" ht="30.75" customHeight="1" thickTop="1" x14ac:dyDescent="0.25">
      <c r="B23" s="226" t="s">
        <v>99</v>
      </c>
      <c r="C23" s="227" t="s">
        <v>58</v>
      </c>
      <c r="D23" s="228" t="s">
        <v>296</v>
      </c>
      <c r="E23" s="191" t="s">
        <v>98</v>
      </c>
      <c r="F23" s="192"/>
      <c r="G23" s="138"/>
      <c r="H23" s="138"/>
    </row>
    <row r="24" spans="2:8" ht="15.6" x14ac:dyDescent="0.3">
      <c r="B24" s="166" t="s">
        <v>90</v>
      </c>
      <c r="C24" s="177" t="e">
        <f>#REF!</f>
        <v>#REF!</v>
      </c>
      <c r="D24" s="212">
        <v>348000</v>
      </c>
      <c r="E24" s="169" t="e">
        <f>C24/$D$24</f>
        <v>#REF!</v>
      </c>
      <c r="F24" s="176"/>
    </row>
    <row r="25" spans="2:8" ht="15.6" x14ac:dyDescent="0.3">
      <c r="B25" s="166" t="s">
        <v>89</v>
      </c>
      <c r="C25" s="168" t="e">
        <f>#REF!</f>
        <v>#REF!</v>
      </c>
      <c r="D25" s="178"/>
      <c r="E25" s="179"/>
      <c r="F25" s="176"/>
    </row>
    <row r="26" spans="2:8" ht="16.2" thickBot="1" x14ac:dyDescent="0.35">
      <c r="B26" s="180" t="s">
        <v>88</v>
      </c>
      <c r="C26" s="181" t="e">
        <f>#REF!</f>
        <v>#REF!</v>
      </c>
      <c r="D26" s="181">
        <v>30840</v>
      </c>
      <c r="E26" s="208" t="e">
        <f>C26/$D$26</f>
        <v>#REF!</v>
      </c>
      <c r="F26" s="173"/>
    </row>
    <row r="27" spans="2:8" ht="17.25" customHeight="1" thickTop="1" thickBot="1" x14ac:dyDescent="0.35">
      <c r="C27" s="149"/>
      <c r="D27" s="148"/>
      <c r="E27" s="139"/>
    </row>
    <row r="28" spans="2:8" ht="14.4" thickTop="1" x14ac:dyDescent="0.25">
      <c r="B28" s="229" t="s">
        <v>102</v>
      </c>
      <c r="C28" s="230" t="s">
        <v>91</v>
      </c>
      <c r="D28" s="231" t="s">
        <v>95</v>
      </c>
      <c r="E28" s="193" t="s">
        <v>98</v>
      </c>
      <c r="F28" s="194"/>
    </row>
    <row r="29" spans="2:8" ht="15.6" x14ac:dyDescent="0.3">
      <c r="B29" s="166" t="s">
        <v>94</v>
      </c>
      <c r="C29" s="183">
        <v>4</v>
      </c>
      <c r="D29" s="177">
        <v>0</v>
      </c>
      <c r="E29" s="184"/>
      <c r="F29" s="176"/>
    </row>
    <row r="30" spans="2:8" ht="15.6" hidden="1" x14ac:dyDescent="0.3">
      <c r="B30" s="166" t="s">
        <v>122</v>
      </c>
      <c r="C30" s="185">
        <v>188000</v>
      </c>
      <c r="D30" s="185">
        <v>26518</v>
      </c>
      <c r="E30" s="169">
        <v>0.14105319148936171</v>
      </c>
      <c r="F30" s="176"/>
    </row>
    <row r="31" spans="2:8" ht="15.6" x14ac:dyDescent="0.3">
      <c r="B31" s="166" t="s">
        <v>93</v>
      </c>
      <c r="C31" s="185">
        <v>100000</v>
      </c>
      <c r="D31" s="185" t="e">
        <f>#REF!</f>
        <v>#REF!</v>
      </c>
      <c r="E31" s="169" t="e">
        <f>D31/C31</f>
        <v>#REF!</v>
      </c>
      <c r="F31" s="176"/>
    </row>
    <row r="32" spans="2:8" ht="14.4" thickBot="1" x14ac:dyDescent="0.3">
      <c r="B32" s="180"/>
      <c r="C32" s="186"/>
      <c r="D32" s="182"/>
      <c r="E32" s="187"/>
      <c r="F32" s="173"/>
    </row>
    <row r="33" spans="2:4" ht="27" hidden="1" thickTop="1" x14ac:dyDescent="0.25">
      <c r="B33" s="150" t="s">
        <v>124</v>
      </c>
      <c r="C33" s="151" t="s">
        <v>257</v>
      </c>
      <c r="D33" s="152" t="s">
        <v>133</v>
      </c>
    </row>
    <row r="34" spans="2:4" ht="15.6" hidden="1" x14ac:dyDescent="0.3">
      <c r="B34" s="153" t="s">
        <v>101</v>
      </c>
      <c r="C34" s="154">
        <v>1</v>
      </c>
      <c r="D34" s="154">
        <v>1</v>
      </c>
    </row>
    <row r="35" spans="2:4" hidden="1" x14ac:dyDescent="0.25">
      <c r="B35" s="135" t="s">
        <v>103</v>
      </c>
      <c r="C35" s="155">
        <v>28</v>
      </c>
      <c r="D35" s="155">
        <v>262</v>
      </c>
    </row>
    <row r="36" spans="2:4" ht="15.6" hidden="1" x14ac:dyDescent="0.3">
      <c r="B36" s="135" t="s">
        <v>110</v>
      </c>
      <c r="C36" s="156">
        <v>1</v>
      </c>
      <c r="D36" s="154">
        <v>0.97333333333333338</v>
      </c>
    </row>
    <row r="37" spans="2:4" hidden="1" x14ac:dyDescent="0.25">
      <c r="B37" s="135" t="s">
        <v>103</v>
      </c>
      <c r="C37" s="155">
        <v>2</v>
      </c>
      <c r="D37" s="155">
        <v>75</v>
      </c>
    </row>
    <row r="38" spans="2:4" ht="15.6" hidden="1" x14ac:dyDescent="0.3">
      <c r="B38" s="135" t="s">
        <v>111</v>
      </c>
      <c r="C38" s="157">
        <v>0.93548387096774188</v>
      </c>
      <c r="D38" s="154">
        <v>0.85620915032679756</v>
      </c>
    </row>
    <row r="39" spans="2:4" hidden="1" x14ac:dyDescent="0.25">
      <c r="B39" s="153" t="s">
        <v>103</v>
      </c>
      <c r="C39" s="155">
        <v>31</v>
      </c>
      <c r="D39" s="155">
        <v>459</v>
      </c>
    </row>
    <row r="40" spans="2:4" ht="15.6" hidden="1" x14ac:dyDescent="0.3">
      <c r="B40" s="153" t="s">
        <v>130</v>
      </c>
      <c r="C40" s="158">
        <v>1</v>
      </c>
      <c r="D40" s="159">
        <v>0.98550724637681153</v>
      </c>
    </row>
    <row r="41" spans="2:4" hidden="1" x14ac:dyDescent="0.25">
      <c r="B41" s="153" t="s">
        <v>103</v>
      </c>
      <c r="C41" s="155">
        <v>6</v>
      </c>
      <c r="D41" s="155">
        <v>69</v>
      </c>
    </row>
    <row r="42" spans="2:4" ht="15.6" hidden="1" x14ac:dyDescent="0.3">
      <c r="B42" s="153" t="s">
        <v>100</v>
      </c>
      <c r="C42" s="160">
        <v>0.97014925373134331</v>
      </c>
      <c r="D42" s="160">
        <v>0.92023121387283235</v>
      </c>
    </row>
    <row r="43" spans="2:4" hidden="1" x14ac:dyDescent="0.25">
      <c r="B43" s="153" t="s">
        <v>103</v>
      </c>
      <c r="C43" s="155">
        <v>67</v>
      </c>
      <c r="D43" s="155">
        <v>865</v>
      </c>
    </row>
    <row r="44" spans="2:4" ht="52.8" hidden="1" x14ac:dyDescent="0.25">
      <c r="B44" s="161" t="s">
        <v>171</v>
      </c>
      <c r="C44" s="162"/>
      <c r="D44" s="162"/>
    </row>
    <row r="45" spans="2:4" ht="13.8" thickTop="1" x14ac:dyDescent="0.25"/>
  </sheetData>
  <customSheetViews>
    <customSheetView guid="{BD9E2363-BAFF-4761-954C-06F45812FF19}" scale="85" fitToPage="1" hiddenRows="1" showRuler="0">
      <selection activeCell="C12" sqref="C12"/>
      <pageMargins left="0.75" right="0.75" top="1" bottom="1" header="0.5" footer="0.5"/>
      <pageSetup scale="88" orientation="portrait" r:id="rId1"/>
      <headerFooter alignWithMargins="0"/>
    </customSheetView>
    <customSheetView guid="{017526D1-6BA3-42E1-A5D5-C079DC08F7DA}" scale="85" fitToPage="1" hiddenRows="1" showRuler="0">
      <selection activeCell="K8" sqref="K8"/>
      <pageMargins left="0.75" right="0.75" top="1" bottom="1" header="0.5" footer="0.5"/>
      <pageSetup scale="88" orientation="portrait" r:id="rId2"/>
      <headerFooter alignWithMargins="0">
        <oddFooter>&amp;R&amp;Z&amp;F</oddFooter>
      </headerFooter>
    </customSheetView>
  </customSheetViews>
  <phoneticPr fontId="0" type="noConversion"/>
  <pageMargins left="0.35" right="0.75" top="1" bottom="1" header="0.5" footer="0.5"/>
  <pageSetup scale="93" orientation="portrait" r:id="rId3"/>
  <headerFooter alignWithMargins="0">
    <oddFooter>&amp;R&amp;Z&amp;F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06"/>
  <sheetViews>
    <sheetView workbookViewId="0">
      <selection activeCell="F77" sqref="F77"/>
    </sheetView>
  </sheetViews>
  <sheetFormatPr defaultRowHeight="13.2" x14ac:dyDescent="0.25"/>
  <cols>
    <col min="1" max="1" width="5.44140625" bestFit="1" customWidth="1"/>
    <col min="2" max="2" width="9" bestFit="1" customWidth="1"/>
    <col min="3" max="3" width="39.44140625" bestFit="1" customWidth="1"/>
    <col min="4" max="4" width="14" style="1" bestFit="1" customWidth="1"/>
    <col min="5" max="5" width="11" bestFit="1" customWidth="1"/>
    <col min="6" max="6" width="11.5546875" style="1" bestFit="1" customWidth="1"/>
    <col min="7" max="7" width="11.88671875" bestFit="1" customWidth="1"/>
  </cols>
  <sheetData>
    <row r="1" spans="1:7" x14ac:dyDescent="0.25">
      <c r="A1" t="s">
        <v>266</v>
      </c>
      <c r="B1" t="s">
        <v>267</v>
      </c>
      <c r="D1" s="1" t="s">
        <v>265</v>
      </c>
      <c r="F1"/>
    </row>
    <row r="2" spans="1:7" x14ac:dyDescent="0.25">
      <c r="A2" t="s">
        <v>268</v>
      </c>
      <c r="B2" t="s">
        <v>206</v>
      </c>
      <c r="C2" t="s">
        <v>269</v>
      </c>
      <c r="D2" s="1">
        <v>0</v>
      </c>
      <c r="F2" t="s">
        <v>279</v>
      </c>
      <c r="G2" t="s">
        <v>262</v>
      </c>
    </row>
    <row r="3" spans="1:7" x14ac:dyDescent="0.25">
      <c r="A3" t="s">
        <v>270</v>
      </c>
      <c r="B3">
        <v>18230301</v>
      </c>
      <c r="C3" t="s">
        <v>172</v>
      </c>
      <c r="D3" s="1">
        <v>25875.58</v>
      </c>
      <c r="F3" t="e">
        <f>VLOOKUP(B3:B105,#REF!,11,0)</f>
        <v>#REF!</v>
      </c>
      <c r="G3" s="30" t="e">
        <f>D3-F3</f>
        <v>#REF!</v>
      </c>
    </row>
    <row r="4" spans="1:7" x14ac:dyDescent="0.25">
      <c r="A4" t="s">
        <v>270</v>
      </c>
      <c r="B4">
        <v>18230428</v>
      </c>
      <c r="C4" t="s">
        <v>173</v>
      </c>
      <c r="D4" s="1">
        <v>2965.56</v>
      </c>
      <c r="F4" t="e">
        <f>VLOOKUP(B4:B106,#REF!,11,0)</f>
        <v>#REF!</v>
      </c>
      <c r="G4" s="30" t="e">
        <f t="shared" ref="G4:G67" si="0">D4-F4</f>
        <v>#REF!</v>
      </c>
    </row>
    <row r="5" spans="1:7" x14ac:dyDescent="0.25">
      <c r="A5" t="s">
        <v>270</v>
      </c>
      <c r="B5">
        <v>18230442</v>
      </c>
      <c r="C5" t="s">
        <v>174</v>
      </c>
      <c r="D5" s="1">
        <v>0</v>
      </c>
      <c r="F5" t="e">
        <f>VLOOKUP(B5:B107,#REF!,11,0)</f>
        <v>#REF!</v>
      </c>
      <c r="G5" s="30" t="e">
        <f t="shared" si="0"/>
        <v>#REF!</v>
      </c>
    </row>
    <row r="6" spans="1:7" x14ac:dyDescent="0.25">
      <c r="A6" t="s">
        <v>270</v>
      </c>
      <c r="B6">
        <v>18230443</v>
      </c>
      <c r="C6" t="s">
        <v>175</v>
      </c>
      <c r="D6" s="1">
        <v>244833.28</v>
      </c>
      <c r="F6" t="e">
        <f>VLOOKUP(B6:B108,#REF!,11,0)</f>
        <v>#REF!</v>
      </c>
      <c r="G6" s="30" t="e">
        <f t="shared" si="0"/>
        <v>#REF!</v>
      </c>
    </row>
    <row r="7" spans="1:7" x14ac:dyDescent="0.25">
      <c r="A7" t="s">
        <v>270</v>
      </c>
      <c r="B7">
        <v>18230653</v>
      </c>
      <c r="C7" t="s">
        <v>176</v>
      </c>
      <c r="D7" s="1">
        <v>15037.16</v>
      </c>
      <c r="F7" t="e">
        <f>VLOOKUP(B7:B109,#REF!,11,0)</f>
        <v>#REF!</v>
      </c>
      <c r="G7" s="30" t="e">
        <f t="shared" si="0"/>
        <v>#REF!</v>
      </c>
    </row>
    <row r="8" spans="1:7" x14ac:dyDescent="0.25">
      <c r="A8" t="s">
        <v>270</v>
      </c>
      <c r="B8">
        <v>18230655</v>
      </c>
      <c r="C8" t="s">
        <v>177</v>
      </c>
      <c r="D8" s="1">
        <v>24394.26</v>
      </c>
      <c r="F8" t="e">
        <f>VLOOKUP(B8:B110,#REF!,11,0)</f>
        <v>#REF!</v>
      </c>
      <c r="G8" s="30" t="e">
        <f t="shared" si="0"/>
        <v>#REF!</v>
      </c>
    </row>
    <row r="9" spans="1:7" x14ac:dyDescent="0.25">
      <c r="A9" t="s">
        <v>270</v>
      </c>
      <c r="B9">
        <v>18230661</v>
      </c>
      <c r="C9" t="s">
        <v>129</v>
      </c>
      <c r="D9" s="1">
        <v>24138.18</v>
      </c>
      <c r="F9" t="e">
        <f>VLOOKUP(B9:B111,#REF!,11,0)</f>
        <v>#REF!</v>
      </c>
      <c r="G9" s="30" t="e">
        <f t="shared" si="0"/>
        <v>#REF!</v>
      </c>
    </row>
    <row r="10" spans="1:7" x14ac:dyDescent="0.25">
      <c r="A10" t="s">
        <v>270</v>
      </c>
      <c r="B10">
        <v>18230666</v>
      </c>
      <c r="C10" t="s">
        <v>178</v>
      </c>
      <c r="D10" s="1">
        <v>27032.87</v>
      </c>
      <c r="F10" t="e">
        <f>VLOOKUP(B10:B112,#REF!,11,0)</f>
        <v>#REF!</v>
      </c>
      <c r="G10" s="30" t="e">
        <f t="shared" si="0"/>
        <v>#REF!</v>
      </c>
    </row>
    <row r="11" spans="1:7" x14ac:dyDescent="0.25">
      <c r="A11" t="s">
        <v>270</v>
      </c>
      <c r="B11">
        <v>18230670</v>
      </c>
      <c r="C11" t="s">
        <v>179</v>
      </c>
      <c r="D11" s="1">
        <v>10028.549999999999</v>
      </c>
      <c r="F11" t="e">
        <f>VLOOKUP(B11:B113,#REF!,11,0)</f>
        <v>#REF!</v>
      </c>
      <c r="G11" s="30" t="e">
        <f t="shared" si="0"/>
        <v>#REF!</v>
      </c>
    </row>
    <row r="12" spans="1:7" x14ac:dyDescent="0.25">
      <c r="A12" t="s">
        <v>270</v>
      </c>
      <c r="B12">
        <v>18230671</v>
      </c>
      <c r="C12" t="s">
        <v>180</v>
      </c>
      <c r="D12" s="1">
        <v>21434.14</v>
      </c>
      <c r="F12" t="e">
        <f>VLOOKUP(B12:B114,#REF!,11,0)</f>
        <v>#REF!</v>
      </c>
      <c r="G12" s="30" t="e">
        <f t="shared" si="0"/>
        <v>#REF!</v>
      </c>
    </row>
    <row r="13" spans="1:7" x14ac:dyDescent="0.25">
      <c r="A13" t="s">
        <v>270</v>
      </c>
      <c r="B13">
        <v>18230672</v>
      </c>
      <c r="C13" t="s">
        <v>181</v>
      </c>
      <c r="D13" s="1">
        <v>5683.33</v>
      </c>
      <c r="F13" t="e">
        <f>VLOOKUP(B13:B115,#REF!,11,0)</f>
        <v>#REF!</v>
      </c>
      <c r="G13" s="30" t="e">
        <f t="shared" si="0"/>
        <v>#REF!</v>
      </c>
    </row>
    <row r="14" spans="1:7" x14ac:dyDescent="0.25">
      <c r="A14" t="s">
        <v>270</v>
      </c>
      <c r="B14">
        <v>18230673</v>
      </c>
      <c r="C14" t="s">
        <v>182</v>
      </c>
      <c r="D14" s="1">
        <v>4263.12</v>
      </c>
      <c r="F14" t="e">
        <f>VLOOKUP(B14:B116,#REF!,11,0)</f>
        <v>#REF!</v>
      </c>
      <c r="G14" s="30" t="e">
        <f t="shared" si="0"/>
        <v>#REF!</v>
      </c>
    </row>
    <row r="15" spans="1:7" x14ac:dyDescent="0.25">
      <c r="A15" t="s">
        <v>270</v>
      </c>
      <c r="B15">
        <v>18230674</v>
      </c>
      <c r="C15" t="s">
        <v>183</v>
      </c>
      <c r="D15" s="1">
        <v>41847.519999999997</v>
      </c>
      <c r="F15" t="e">
        <f>VLOOKUP(B15:B117,#REF!,11,0)</f>
        <v>#REF!</v>
      </c>
      <c r="G15" s="30" t="e">
        <f t="shared" si="0"/>
        <v>#REF!</v>
      </c>
    </row>
    <row r="16" spans="1:7" x14ac:dyDescent="0.25">
      <c r="A16" t="s">
        <v>270</v>
      </c>
      <c r="B16">
        <v>18230675</v>
      </c>
      <c r="C16" t="s">
        <v>184</v>
      </c>
      <c r="D16" s="1">
        <v>0</v>
      </c>
      <c r="F16" t="e">
        <f>VLOOKUP(B16:B118,#REF!,11,0)</f>
        <v>#REF!</v>
      </c>
      <c r="G16" s="30" t="e">
        <f t="shared" si="0"/>
        <v>#REF!</v>
      </c>
    </row>
    <row r="17" spans="1:7" x14ac:dyDescent="0.25">
      <c r="A17" t="s">
        <v>270</v>
      </c>
      <c r="B17">
        <v>18230677</v>
      </c>
      <c r="C17" t="s">
        <v>271</v>
      </c>
      <c r="D17" s="1">
        <v>105000</v>
      </c>
      <c r="F17" t="e">
        <f>VLOOKUP(B17:B119,#REF!,11,0)</f>
        <v>#REF!</v>
      </c>
      <c r="G17" s="30" t="e">
        <f t="shared" si="0"/>
        <v>#REF!</v>
      </c>
    </row>
    <row r="18" spans="1:7" x14ac:dyDescent="0.25">
      <c r="A18" t="s">
        <v>270</v>
      </c>
      <c r="B18">
        <v>18230678</v>
      </c>
      <c r="C18" t="s">
        <v>272</v>
      </c>
      <c r="D18" s="1">
        <v>1435.41</v>
      </c>
      <c r="F18" t="e">
        <f>VLOOKUP(B18:B120,#REF!,11,0)</f>
        <v>#REF!</v>
      </c>
      <c r="G18" s="30" t="e">
        <f t="shared" si="0"/>
        <v>#REF!</v>
      </c>
    </row>
    <row r="19" spans="1:7" x14ac:dyDescent="0.25">
      <c r="A19" t="s">
        <v>270</v>
      </c>
      <c r="B19">
        <v>18230684</v>
      </c>
      <c r="C19" t="s">
        <v>185</v>
      </c>
      <c r="D19" s="1">
        <v>55781.73</v>
      </c>
      <c r="F19" t="e">
        <f>VLOOKUP(B19:B121,#REF!,11,0)</f>
        <v>#REF!</v>
      </c>
      <c r="G19" s="30" t="e">
        <f t="shared" si="0"/>
        <v>#REF!</v>
      </c>
    </row>
    <row r="20" spans="1:7" x14ac:dyDescent="0.25">
      <c r="A20" t="s">
        <v>270</v>
      </c>
      <c r="B20">
        <v>18230685</v>
      </c>
      <c r="C20" t="s">
        <v>186</v>
      </c>
      <c r="D20" s="1">
        <v>3680.24</v>
      </c>
      <c r="F20" t="e">
        <f>VLOOKUP(B20:B122,#REF!,11,0)</f>
        <v>#REF!</v>
      </c>
      <c r="G20" s="30" t="e">
        <f t="shared" si="0"/>
        <v>#REF!</v>
      </c>
    </row>
    <row r="21" spans="1:7" x14ac:dyDescent="0.25">
      <c r="A21" t="s">
        <v>270</v>
      </c>
      <c r="B21">
        <v>18230686</v>
      </c>
      <c r="C21" t="s">
        <v>187</v>
      </c>
      <c r="D21" s="1">
        <v>239.7</v>
      </c>
      <c r="F21" t="e">
        <f>VLOOKUP(B21:B123,#REF!,11,0)</f>
        <v>#REF!</v>
      </c>
      <c r="G21" s="30" t="e">
        <f t="shared" si="0"/>
        <v>#REF!</v>
      </c>
    </row>
    <row r="22" spans="1:7" x14ac:dyDescent="0.25">
      <c r="A22" t="s">
        <v>270</v>
      </c>
      <c r="B22">
        <v>18230691</v>
      </c>
      <c r="C22" t="s">
        <v>188</v>
      </c>
      <c r="D22" s="1">
        <v>52681.98</v>
      </c>
      <c r="F22" t="e">
        <f>VLOOKUP(B22:B124,#REF!,11,0)</f>
        <v>#REF!</v>
      </c>
      <c r="G22" s="30" t="e">
        <f t="shared" si="0"/>
        <v>#REF!</v>
      </c>
    </row>
    <row r="23" spans="1:7" x14ac:dyDescent="0.25">
      <c r="A23" t="s">
        <v>270</v>
      </c>
      <c r="B23">
        <v>18230692</v>
      </c>
      <c r="C23" t="s">
        <v>189</v>
      </c>
      <c r="D23" s="1">
        <v>77010.48</v>
      </c>
      <c r="F23" t="e">
        <f>VLOOKUP(B23:B125,#REF!,11,0)</f>
        <v>#REF!</v>
      </c>
      <c r="G23" s="30" t="e">
        <f t="shared" si="0"/>
        <v>#REF!</v>
      </c>
    </row>
    <row r="24" spans="1:7" x14ac:dyDescent="0.25">
      <c r="A24" t="s">
        <v>270</v>
      </c>
      <c r="B24">
        <v>18230693</v>
      </c>
      <c r="C24" t="s">
        <v>190</v>
      </c>
      <c r="D24" s="1">
        <v>0</v>
      </c>
      <c r="F24" t="e">
        <f>VLOOKUP(B24:B126,#REF!,11,0)</f>
        <v>#REF!</v>
      </c>
      <c r="G24" s="30" t="e">
        <f t="shared" si="0"/>
        <v>#REF!</v>
      </c>
    </row>
    <row r="25" spans="1:7" x14ac:dyDescent="0.25">
      <c r="A25" t="s">
        <v>270</v>
      </c>
      <c r="B25">
        <v>18230694</v>
      </c>
      <c r="C25" t="s">
        <v>191</v>
      </c>
      <c r="D25" s="1">
        <v>0</v>
      </c>
      <c r="F25" t="e">
        <f>VLOOKUP(B25:B127,#REF!,11,0)</f>
        <v>#REF!</v>
      </c>
      <c r="G25" s="30" t="e">
        <f t="shared" si="0"/>
        <v>#REF!</v>
      </c>
    </row>
    <row r="26" spans="1:7" x14ac:dyDescent="0.25">
      <c r="A26" t="s">
        <v>270</v>
      </c>
      <c r="B26">
        <v>18230696</v>
      </c>
      <c r="C26" t="s">
        <v>192</v>
      </c>
      <c r="D26" s="1">
        <v>615051.5</v>
      </c>
      <c r="F26" t="e">
        <f>VLOOKUP(B26:B128,#REF!,11,0)</f>
        <v>#REF!</v>
      </c>
      <c r="G26" s="30" t="e">
        <f t="shared" si="0"/>
        <v>#REF!</v>
      </c>
    </row>
    <row r="27" spans="1:7" x14ac:dyDescent="0.25">
      <c r="A27" t="s">
        <v>270</v>
      </c>
      <c r="B27">
        <v>18230697</v>
      </c>
      <c r="C27" t="s">
        <v>193</v>
      </c>
      <c r="D27" s="1">
        <v>21101.93</v>
      </c>
      <c r="F27" t="e">
        <f>VLOOKUP(B27:B129,#REF!,11,0)</f>
        <v>#REF!</v>
      </c>
      <c r="G27" s="30" t="e">
        <f t="shared" si="0"/>
        <v>#REF!</v>
      </c>
    </row>
    <row r="28" spans="1:7" x14ac:dyDescent="0.25">
      <c r="A28" t="s">
        <v>270</v>
      </c>
      <c r="B28">
        <v>18230698</v>
      </c>
      <c r="C28" t="s">
        <v>194</v>
      </c>
      <c r="D28" s="1">
        <v>0</v>
      </c>
      <c r="F28" t="e">
        <f>VLOOKUP(B28:B130,#REF!,11,0)</f>
        <v>#REF!</v>
      </c>
      <c r="G28" s="30" t="e">
        <f t="shared" si="0"/>
        <v>#REF!</v>
      </c>
    </row>
    <row r="29" spans="1:7" x14ac:dyDescent="0.25">
      <c r="A29" t="s">
        <v>270</v>
      </c>
      <c r="B29">
        <v>18230699</v>
      </c>
      <c r="C29" t="s">
        <v>195</v>
      </c>
      <c r="D29" s="1">
        <v>10797.04</v>
      </c>
      <c r="F29" t="e">
        <f>VLOOKUP(B29:B131,#REF!,11,0)</f>
        <v>#REF!</v>
      </c>
      <c r="G29" s="30" t="e">
        <f t="shared" si="0"/>
        <v>#REF!</v>
      </c>
    </row>
    <row r="30" spans="1:7" x14ac:dyDescent="0.25">
      <c r="A30" t="s">
        <v>270</v>
      </c>
      <c r="B30">
        <v>18230700</v>
      </c>
      <c r="C30" t="s">
        <v>196</v>
      </c>
      <c r="D30" s="1">
        <v>41940.699999999997</v>
      </c>
      <c r="F30" t="e">
        <f>VLOOKUP(B30:B132,#REF!,11,0)</f>
        <v>#REF!</v>
      </c>
      <c r="G30" s="30" t="e">
        <f t="shared" si="0"/>
        <v>#REF!</v>
      </c>
    </row>
    <row r="31" spans="1:7" x14ac:dyDescent="0.25">
      <c r="A31" t="s">
        <v>270</v>
      </c>
      <c r="B31">
        <v>18230703</v>
      </c>
      <c r="C31" t="s">
        <v>197</v>
      </c>
      <c r="D31" s="1">
        <v>4105.4799999999996</v>
      </c>
      <c r="F31" t="e">
        <f>VLOOKUP(B31:B133,#REF!,11,0)</f>
        <v>#REF!</v>
      </c>
      <c r="G31" s="30" t="e">
        <f t="shared" si="0"/>
        <v>#REF!</v>
      </c>
    </row>
    <row r="32" spans="1:7" x14ac:dyDescent="0.25">
      <c r="A32" t="s">
        <v>270</v>
      </c>
      <c r="B32">
        <v>18230704</v>
      </c>
      <c r="C32" t="s">
        <v>198</v>
      </c>
      <c r="D32" s="1">
        <v>26608.560000000001</v>
      </c>
      <c r="F32" t="e">
        <f>VLOOKUP(B32:B134,#REF!,11,0)</f>
        <v>#REF!</v>
      </c>
      <c r="G32" s="30" t="e">
        <f t="shared" si="0"/>
        <v>#REF!</v>
      </c>
    </row>
    <row r="33" spans="1:7" x14ac:dyDescent="0.25">
      <c r="A33" t="s">
        <v>270</v>
      </c>
      <c r="B33">
        <v>18230706</v>
      </c>
      <c r="C33" t="s">
        <v>199</v>
      </c>
      <c r="D33" s="1">
        <v>35257.68</v>
      </c>
      <c r="F33" t="e">
        <f>VLOOKUP(B33:B135,#REF!,11,0)</f>
        <v>#REF!</v>
      </c>
      <c r="G33" s="30" t="e">
        <f t="shared" si="0"/>
        <v>#REF!</v>
      </c>
    </row>
    <row r="34" spans="1:7" x14ac:dyDescent="0.25">
      <c r="A34" t="s">
        <v>270</v>
      </c>
      <c r="B34">
        <v>18230707</v>
      </c>
      <c r="C34" t="s">
        <v>200</v>
      </c>
      <c r="D34" s="1">
        <v>4856.8500000000004</v>
      </c>
      <c r="F34" t="e">
        <f>VLOOKUP(B34:B136,#REF!,11,0)</f>
        <v>#REF!</v>
      </c>
      <c r="G34" s="30" t="e">
        <f t="shared" si="0"/>
        <v>#REF!</v>
      </c>
    </row>
    <row r="35" spans="1:7" x14ac:dyDescent="0.25">
      <c r="A35" t="s">
        <v>270</v>
      </c>
      <c r="B35">
        <v>18230731</v>
      </c>
      <c r="C35" t="s">
        <v>201</v>
      </c>
      <c r="D35" s="1">
        <v>258031.84</v>
      </c>
      <c r="F35" t="e">
        <f>VLOOKUP(B35:B137,#REF!,11,0)</f>
        <v>#REF!</v>
      </c>
      <c r="G35" s="30" t="e">
        <f t="shared" si="0"/>
        <v>#REF!</v>
      </c>
    </row>
    <row r="36" spans="1:7" x14ac:dyDescent="0.25">
      <c r="A36" t="s">
        <v>270</v>
      </c>
      <c r="B36">
        <v>18230732</v>
      </c>
      <c r="C36" t="s">
        <v>263</v>
      </c>
      <c r="D36" s="1">
        <v>4966.2</v>
      </c>
      <c r="F36" t="e">
        <f>VLOOKUP(B36:B138,#REF!,11,0)</f>
        <v>#REF!</v>
      </c>
      <c r="G36" s="30" t="e">
        <f t="shared" si="0"/>
        <v>#REF!</v>
      </c>
    </row>
    <row r="37" spans="1:7" x14ac:dyDescent="0.25">
      <c r="A37" t="s">
        <v>270</v>
      </c>
      <c r="B37">
        <v>18230736</v>
      </c>
      <c r="C37" t="s">
        <v>202</v>
      </c>
      <c r="D37" s="1">
        <v>16924.98</v>
      </c>
      <c r="F37" t="e">
        <f>VLOOKUP(B37:B139,#REF!,11,0)</f>
        <v>#REF!</v>
      </c>
      <c r="G37" s="30" t="e">
        <f t="shared" si="0"/>
        <v>#REF!</v>
      </c>
    </row>
    <row r="38" spans="1:7" x14ac:dyDescent="0.25">
      <c r="A38" t="s">
        <v>270</v>
      </c>
      <c r="B38">
        <v>18230737</v>
      </c>
      <c r="C38" t="s">
        <v>203</v>
      </c>
      <c r="D38" s="1">
        <v>5023.95</v>
      </c>
      <c r="F38" t="e">
        <f>VLOOKUP(B38:B140,#REF!,11,0)</f>
        <v>#REF!</v>
      </c>
      <c r="G38" s="30" t="e">
        <f t="shared" si="0"/>
        <v>#REF!</v>
      </c>
    </row>
    <row r="39" spans="1:7" x14ac:dyDescent="0.25">
      <c r="A39" t="s">
        <v>270</v>
      </c>
      <c r="B39">
        <v>18230738</v>
      </c>
      <c r="C39" t="s">
        <v>204</v>
      </c>
      <c r="D39" s="1">
        <v>0</v>
      </c>
      <c r="F39" t="e">
        <f>VLOOKUP(B39:B141,#REF!,11,0)</f>
        <v>#REF!</v>
      </c>
      <c r="G39" s="30" t="e">
        <f t="shared" si="0"/>
        <v>#REF!</v>
      </c>
    </row>
    <row r="40" spans="1:7" x14ac:dyDescent="0.25">
      <c r="A40" t="s">
        <v>270</v>
      </c>
      <c r="B40">
        <v>18230739</v>
      </c>
      <c r="C40" t="s">
        <v>205</v>
      </c>
      <c r="D40" s="1">
        <v>2150.4</v>
      </c>
      <c r="F40" t="e">
        <f>VLOOKUP(B40:B142,#REF!,11,0)</f>
        <v>#REF!</v>
      </c>
      <c r="G40" s="30" t="e">
        <f t="shared" si="0"/>
        <v>#REF!</v>
      </c>
    </row>
    <row r="41" spans="1:7" x14ac:dyDescent="0.25">
      <c r="A41" t="s">
        <v>268</v>
      </c>
      <c r="B41" t="s">
        <v>206</v>
      </c>
      <c r="C41" t="s">
        <v>269</v>
      </c>
      <c r="D41" s="1">
        <v>1790180.2</v>
      </c>
      <c r="F41" t="e">
        <f>VLOOKUP(B41:B143,#REF!,11,0)</f>
        <v>#REF!</v>
      </c>
      <c r="G41" s="30" t="e">
        <f t="shared" si="0"/>
        <v>#REF!</v>
      </c>
    </row>
    <row r="42" spans="1:7" x14ac:dyDescent="0.25">
      <c r="A42" t="s">
        <v>273</v>
      </c>
      <c r="B42" t="s">
        <v>206</v>
      </c>
      <c r="C42" t="s">
        <v>269</v>
      </c>
      <c r="D42" s="1">
        <v>1790180.2</v>
      </c>
      <c r="F42" t="e">
        <f>VLOOKUP(B42:B144,#REF!,11,0)</f>
        <v>#REF!</v>
      </c>
      <c r="G42" s="30" t="e">
        <f t="shared" si="0"/>
        <v>#REF!</v>
      </c>
    </row>
    <row r="43" spans="1:7" x14ac:dyDescent="0.25">
      <c r="A43" t="s">
        <v>268</v>
      </c>
      <c r="B43" t="s">
        <v>121</v>
      </c>
      <c r="C43" t="s">
        <v>274</v>
      </c>
      <c r="D43" s="1">
        <v>0</v>
      </c>
      <c r="F43" t="e">
        <f>VLOOKUP(B43:B145,#REF!,11,0)</f>
        <v>#REF!</v>
      </c>
      <c r="G43" s="30" t="e">
        <f t="shared" si="0"/>
        <v>#REF!</v>
      </c>
    </row>
    <row r="44" spans="1:7" x14ac:dyDescent="0.25">
      <c r="A44" t="s">
        <v>270</v>
      </c>
      <c r="B44">
        <v>18230128</v>
      </c>
      <c r="C44" t="s">
        <v>207</v>
      </c>
      <c r="D44" s="1">
        <v>16945.27</v>
      </c>
      <c r="F44" t="e">
        <f>VLOOKUP(B44:B146,#REF!,11,0)</f>
        <v>#REF!</v>
      </c>
      <c r="G44" s="30" t="e">
        <f t="shared" si="0"/>
        <v>#REF!</v>
      </c>
    </row>
    <row r="45" spans="1:7" x14ac:dyDescent="0.25">
      <c r="A45" t="s">
        <v>270</v>
      </c>
      <c r="B45">
        <v>18230405</v>
      </c>
      <c r="C45" t="s">
        <v>208</v>
      </c>
      <c r="D45" s="1">
        <v>96508.25</v>
      </c>
      <c r="F45" t="e">
        <f>VLOOKUP(B45:B147,#REF!,11,0)</f>
        <v>#REF!</v>
      </c>
      <c r="G45" s="30" t="e">
        <f t="shared" si="0"/>
        <v>#REF!</v>
      </c>
    </row>
    <row r="46" spans="1:7" x14ac:dyDescent="0.25">
      <c r="A46" t="s">
        <v>270</v>
      </c>
      <c r="B46">
        <v>18230406</v>
      </c>
      <c r="C46" t="s">
        <v>209</v>
      </c>
      <c r="D46" s="1">
        <v>39930.239999999998</v>
      </c>
      <c r="F46" t="e">
        <f>VLOOKUP(B46:B148,#REF!,11,0)</f>
        <v>#REF!</v>
      </c>
      <c r="G46" s="30" t="e">
        <f t="shared" si="0"/>
        <v>#REF!</v>
      </c>
    </row>
    <row r="47" spans="1:7" x14ac:dyDescent="0.25">
      <c r="A47" t="s">
        <v>270</v>
      </c>
      <c r="B47">
        <v>18230407</v>
      </c>
      <c r="C47" t="s">
        <v>210</v>
      </c>
      <c r="D47" s="1">
        <v>126572.23</v>
      </c>
      <c r="F47" t="e">
        <f>VLOOKUP(B47:B149,#REF!,11,0)</f>
        <v>#REF!</v>
      </c>
      <c r="G47" s="30" t="e">
        <f t="shared" si="0"/>
        <v>#REF!</v>
      </c>
    </row>
    <row r="48" spans="1:7" x14ac:dyDescent="0.25">
      <c r="A48" t="s">
        <v>270</v>
      </c>
      <c r="B48">
        <v>18230408</v>
      </c>
      <c r="C48" t="s">
        <v>211</v>
      </c>
      <c r="D48" s="1">
        <v>5023.95</v>
      </c>
      <c r="F48" t="e">
        <f>VLOOKUP(B48:B150,#REF!,11,0)</f>
        <v>#REF!</v>
      </c>
      <c r="G48" s="30" t="e">
        <f t="shared" si="0"/>
        <v>#REF!</v>
      </c>
    </row>
    <row r="49" spans="1:7" x14ac:dyDescent="0.25">
      <c r="A49" t="s">
        <v>270</v>
      </c>
      <c r="B49">
        <v>18230416</v>
      </c>
      <c r="C49" t="s">
        <v>212</v>
      </c>
      <c r="D49" s="1">
        <v>101378.03</v>
      </c>
      <c r="F49" t="e">
        <f>VLOOKUP(B49:B151,#REF!,11,0)</f>
        <v>#REF!</v>
      </c>
      <c r="G49" s="30" t="e">
        <f t="shared" si="0"/>
        <v>#REF!</v>
      </c>
    </row>
    <row r="50" spans="1:7" x14ac:dyDescent="0.25">
      <c r="A50" t="s">
        <v>270</v>
      </c>
      <c r="B50">
        <v>18230421</v>
      </c>
      <c r="C50" t="s">
        <v>213</v>
      </c>
      <c r="D50" s="1">
        <v>523546</v>
      </c>
      <c r="F50" t="e">
        <f>VLOOKUP(B50:B152,#REF!,11,0)</f>
        <v>#REF!</v>
      </c>
      <c r="G50" s="30" t="e">
        <f t="shared" si="0"/>
        <v>#REF!</v>
      </c>
    </row>
    <row r="51" spans="1:7" x14ac:dyDescent="0.25">
      <c r="A51" t="s">
        <v>270</v>
      </c>
      <c r="B51">
        <v>18230429</v>
      </c>
      <c r="C51" t="s">
        <v>214</v>
      </c>
      <c r="D51" s="1">
        <v>4353.04</v>
      </c>
      <c r="F51" t="e">
        <f>VLOOKUP(B51:B153,#REF!,11,0)</f>
        <v>#REF!</v>
      </c>
      <c r="G51" s="30" t="e">
        <f t="shared" si="0"/>
        <v>#REF!</v>
      </c>
    </row>
    <row r="52" spans="1:7" x14ac:dyDescent="0.25">
      <c r="A52" t="s">
        <v>270</v>
      </c>
      <c r="B52">
        <v>18230432</v>
      </c>
      <c r="C52" t="s">
        <v>215</v>
      </c>
      <c r="D52" s="1">
        <v>69262.740000000005</v>
      </c>
      <c r="F52" t="e">
        <f>VLOOKUP(B52:B154,#REF!,11,0)</f>
        <v>#REF!</v>
      </c>
      <c r="G52" s="30" t="e">
        <f t="shared" si="0"/>
        <v>#REF!</v>
      </c>
    </row>
    <row r="53" spans="1:7" x14ac:dyDescent="0.25">
      <c r="A53" t="s">
        <v>270</v>
      </c>
      <c r="B53">
        <v>18230433</v>
      </c>
      <c r="C53" t="s">
        <v>216</v>
      </c>
      <c r="D53" s="1">
        <v>2400</v>
      </c>
      <c r="F53" t="e">
        <f>VLOOKUP(B53:B155,#REF!,11,0)</f>
        <v>#REF!</v>
      </c>
      <c r="G53" s="30" t="e">
        <f t="shared" si="0"/>
        <v>#REF!</v>
      </c>
    </row>
    <row r="54" spans="1:7" x14ac:dyDescent="0.25">
      <c r="A54" t="s">
        <v>270</v>
      </c>
      <c r="B54">
        <v>18230434</v>
      </c>
      <c r="C54" t="s">
        <v>217</v>
      </c>
      <c r="D54" s="1">
        <v>349781.25</v>
      </c>
      <c r="F54" t="e">
        <f>VLOOKUP(B54:B156,#REF!,11,0)</f>
        <v>#REF!</v>
      </c>
      <c r="G54" s="30" t="e">
        <f t="shared" si="0"/>
        <v>#REF!</v>
      </c>
    </row>
    <row r="55" spans="1:7" x14ac:dyDescent="0.25">
      <c r="A55" t="s">
        <v>270</v>
      </c>
      <c r="B55">
        <v>18230435</v>
      </c>
      <c r="C55" t="s">
        <v>218</v>
      </c>
      <c r="D55" s="1">
        <v>46267.15</v>
      </c>
      <c r="F55" t="e">
        <f>VLOOKUP(B55:B157,#REF!,11,0)</f>
        <v>#REF!</v>
      </c>
      <c r="G55" s="30" t="e">
        <f t="shared" si="0"/>
        <v>#REF!</v>
      </c>
    </row>
    <row r="56" spans="1:7" x14ac:dyDescent="0.25">
      <c r="A56" t="s">
        <v>270</v>
      </c>
      <c r="B56">
        <v>18230436</v>
      </c>
      <c r="C56" t="s">
        <v>219</v>
      </c>
      <c r="D56" s="1">
        <v>920</v>
      </c>
      <c r="F56" t="e">
        <f>VLOOKUP(B56:B158,#REF!,11,0)</f>
        <v>#REF!</v>
      </c>
      <c r="G56" s="30" t="e">
        <f t="shared" si="0"/>
        <v>#REF!</v>
      </c>
    </row>
    <row r="57" spans="1:7" x14ac:dyDescent="0.25">
      <c r="A57" t="s">
        <v>270</v>
      </c>
      <c r="B57">
        <v>18230437</v>
      </c>
      <c r="C57" t="s">
        <v>220</v>
      </c>
      <c r="D57" s="1">
        <v>45451.87</v>
      </c>
      <c r="F57" t="e">
        <f>VLOOKUP(B57:B159,#REF!,11,0)</f>
        <v>#REF!</v>
      </c>
      <c r="G57" s="30" t="e">
        <f t="shared" si="0"/>
        <v>#REF!</v>
      </c>
    </row>
    <row r="58" spans="1:7" x14ac:dyDescent="0.25">
      <c r="A58" t="s">
        <v>270</v>
      </c>
      <c r="B58">
        <v>18230438</v>
      </c>
      <c r="C58" t="s">
        <v>221</v>
      </c>
      <c r="D58" s="1">
        <v>21785.97</v>
      </c>
      <c r="F58" t="e">
        <f>VLOOKUP(B58:B160,#REF!,11,0)</f>
        <v>#REF!</v>
      </c>
      <c r="G58" s="30" t="e">
        <f t="shared" si="0"/>
        <v>#REF!</v>
      </c>
    </row>
    <row r="59" spans="1:7" x14ac:dyDescent="0.25">
      <c r="A59" t="s">
        <v>270</v>
      </c>
      <c r="B59">
        <v>18230439</v>
      </c>
      <c r="C59" t="s">
        <v>222</v>
      </c>
      <c r="D59" s="1">
        <v>17387.37</v>
      </c>
      <c r="F59" t="e">
        <f>VLOOKUP(B59:B161,#REF!,11,0)</f>
        <v>#REF!</v>
      </c>
      <c r="G59" s="30" t="e">
        <f t="shared" si="0"/>
        <v>#REF!</v>
      </c>
    </row>
    <row r="60" spans="1:7" x14ac:dyDescent="0.25">
      <c r="A60" t="s">
        <v>270</v>
      </c>
      <c r="B60">
        <v>18230440</v>
      </c>
      <c r="C60" t="s">
        <v>223</v>
      </c>
      <c r="D60" s="1">
        <v>1853021.69</v>
      </c>
      <c r="F60" t="e">
        <f>VLOOKUP(B60:B162,#REF!,11,0)</f>
        <v>#REF!</v>
      </c>
      <c r="G60" s="30" t="e">
        <f t="shared" si="0"/>
        <v>#REF!</v>
      </c>
    </row>
    <row r="61" spans="1:7" x14ac:dyDescent="0.25">
      <c r="A61" t="s">
        <v>270</v>
      </c>
      <c r="B61">
        <v>18230448</v>
      </c>
      <c r="C61" t="s">
        <v>191</v>
      </c>
      <c r="D61" s="1">
        <v>951.6</v>
      </c>
      <c r="F61" t="e">
        <f>VLOOKUP(B61:B163,#REF!,11,0)</f>
        <v>#REF!</v>
      </c>
      <c r="G61" s="30" t="e">
        <f t="shared" si="0"/>
        <v>#REF!</v>
      </c>
    </row>
    <row r="62" spans="1:7" x14ac:dyDescent="0.25">
      <c r="A62" t="s">
        <v>270</v>
      </c>
      <c r="B62">
        <v>18230449</v>
      </c>
      <c r="C62" t="s">
        <v>224</v>
      </c>
      <c r="D62" s="1">
        <v>117818.07</v>
      </c>
      <c r="F62" t="e">
        <f>VLOOKUP(B62:B164,#REF!,11,0)</f>
        <v>#REF!</v>
      </c>
      <c r="G62" s="30" t="e">
        <f t="shared" si="0"/>
        <v>#REF!</v>
      </c>
    </row>
    <row r="63" spans="1:7" x14ac:dyDescent="0.25">
      <c r="A63" t="s">
        <v>270</v>
      </c>
      <c r="B63">
        <v>18230457</v>
      </c>
      <c r="C63" t="s">
        <v>225</v>
      </c>
      <c r="D63" s="1">
        <v>2688.06</v>
      </c>
      <c r="F63" t="e">
        <f>VLOOKUP(B63:B165,#REF!,11,0)</f>
        <v>#REF!</v>
      </c>
      <c r="G63" s="30" t="e">
        <f t="shared" si="0"/>
        <v>#REF!</v>
      </c>
    </row>
    <row r="64" spans="1:7" x14ac:dyDescent="0.25">
      <c r="A64" t="s">
        <v>270</v>
      </c>
      <c r="B64">
        <v>18230461</v>
      </c>
      <c r="C64" t="s">
        <v>226</v>
      </c>
      <c r="D64" s="1">
        <v>0</v>
      </c>
      <c r="F64" t="e">
        <f>VLOOKUP(B64:B166,#REF!,11,0)</f>
        <v>#REF!</v>
      </c>
      <c r="G64" s="30" t="e">
        <f t="shared" si="0"/>
        <v>#REF!</v>
      </c>
    </row>
    <row r="65" spans="1:7" x14ac:dyDescent="0.25">
      <c r="A65" t="s">
        <v>270</v>
      </c>
      <c r="B65">
        <v>18230462</v>
      </c>
      <c r="C65" t="s">
        <v>227</v>
      </c>
      <c r="D65" s="1">
        <v>56634.19</v>
      </c>
      <c r="F65" t="e">
        <f>VLOOKUP(B65:B167,#REF!,11,0)</f>
        <v>#REF!</v>
      </c>
      <c r="G65" s="30" t="e">
        <f t="shared" si="0"/>
        <v>#REF!</v>
      </c>
    </row>
    <row r="66" spans="1:7" x14ac:dyDescent="0.25">
      <c r="A66" t="s">
        <v>270</v>
      </c>
      <c r="B66">
        <v>18230463</v>
      </c>
      <c r="C66" t="s">
        <v>258</v>
      </c>
      <c r="D66" s="1">
        <v>10858.52</v>
      </c>
      <c r="F66" t="e">
        <f>VLOOKUP(B66:B168,#REF!,11,0)</f>
        <v>#REF!</v>
      </c>
      <c r="G66" s="30" t="e">
        <f t="shared" si="0"/>
        <v>#REF!</v>
      </c>
    </row>
    <row r="67" spans="1:7" x14ac:dyDescent="0.25">
      <c r="A67" t="s">
        <v>270</v>
      </c>
      <c r="B67">
        <v>18230464</v>
      </c>
      <c r="C67" t="s">
        <v>228</v>
      </c>
      <c r="D67" s="1">
        <v>56736.24</v>
      </c>
      <c r="F67" t="e">
        <f>VLOOKUP(B67:B169,#REF!,11,0)</f>
        <v>#REF!</v>
      </c>
      <c r="G67" s="30" t="e">
        <f t="shared" si="0"/>
        <v>#REF!</v>
      </c>
    </row>
    <row r="68" spans="1:7" x14ac:dyDescent="0.25">
      <c r="A68" t="s">
        <v>270</v>
      </c>
      <c r="B68">
        <v>18230466</v>
      </c>
      <c r="C68" t="s">
        <v>264</v>
      </c>
      <c r="D68" s="1">
        <v>10638.18</v>
      </c>
      <c r="F68" t="e">
        <f>VLOOKUP(B68:B170,#REF!,11,0)</f>
        <v>#REF!</v>
      </c>
      <c r="G68" s="30" t="e">
        <f t="shared" ref="G68:G105" si="1">D68-F68</f>
        <v>#REF!</v>
      </c>
    </row>
    <row r="69" spans="1:7" x14ac:dyDescent="0.25">
      <c r="A69" t="s">
        <v>270</v>
      </c>
      <c r="B69">
        <v>18230482</v>
      </c>
      <c r="C69" t="s">
        <v>229</v>
      </c>
      <c r="D69" s="1">
        <v>3783.31</v>
      </c>
      <c r="F69" t="e">
        <f>VLOOKUP(B69:B171,#REF!,11,0)</f>
        <v>#REF!</v>
      </c>
      <c r="G69" s="30" t="e">
        <f t="shared" si="1"/>
        <v>#REF!</v>
      </c>
    </row>
    <row r="70" spans="1:7" x14ac:dyDescent="0.25">
      <c r="A70" t="s">
        <v>270</v>
      </c>
      <c r="B70">
        <v>18230483</v>
      </c>
      <c r="C70" t="s">
        <v>230</v>
      </c>
      <c r="D70" s="1">
        <v>239.7</v>
      </c>
      <c r="F70" t="e">
        <f>VLOOKUP(B70:B172,#REF!,11,0)</f>
        <v>#REF!</v>
      </c>
      <c r="G70" s="30" t="e">
        <f t="shared" si="1"/>
        <v>#REF!</v>
      </c>
    </row>
    <row r="71" spans="1:7" x14ac:dyDescent="0.25">
      <c r="A71" t="s">
        <v>270</v>
      </c>
      <c r="B71">
        <v>18230486</v>
      </c>
      <c r="C71" t="s">
        <v>231</v>
      </c>
      <c r="D71" s="1">
        <v>42043.59</v>
      </c>
      <c r="F71" t="e">
        <f>VLOOKUP(B71:B173,#REF!,11,0)</f>
        <v>#REF!</v>
      </c>
      <c r="G71" s="30" t="e">
        <f t="shared" si="1"/>
        <v>#REF!</v>
      </c>
    </row>
    <row r="72" spans="1:7" x14ac:dyDescent="0.25">
      <c r="A72" t="s">
        <v>270</v>
      </c>
      <c r="B72">
        <v>18230487</v>
      </c>
      <c r="C72" t="s">
        <v>232</v>
      </c>
      <c r="D72" s="1">
        <v>2946.6</v>
      </c>
      <c r="F72" t="e">
        <f>VLOOKUP(B72:B174,#REF!,11,0)</f>
        <v>#REF!</v>
      </c>
      <c r="G72" s="30" t="e">
        <f t="shared" si="1"/>
        <v>#REF!</v>
      </c>
    </row>
    <row r="73" spans="1:7" x14ac:dyDescent="0.25">
      <c r="A73" t="s">
        <v>270</v>
      </c>
      <c r="B73">
        <v>18230488</v>
      </c>
      <c r="C73" t="s">
        <v>233</v>
      </c>
      <c r="D73" s="1">
        <v>37753.440000000002</v>
      </c>
      <c r="F73" t="e">
        <f>VLOOKUP(B73:B175,#REF!,11,0)</f>
        <v>#REF!</v>
      </c>
      <c r="G73" s="30" t="e">
        <f t="shared" si="1"/>
        <v>#REF!</v>
      </c>
    </row>
    <row r="74" spans="1:7" x14ac:dyDescent="0.25">
      <c r="A74" t="s">
        <v>270</v>
      </c>
      <c r="B74">
        <v>18230492</v>
      </c>
      <c r="C74" t="s">
        <v>234</v>
      </c>
      <c r="D74" s="1">
        <v>20329.12</v>
      </c>
      <c r="F74" t="e">
        <f>VLOOKUP(B74:B176,#REF!,11,0)</f>
        <v>#REF!</v>
      </c>
      <c r="G74" s="30" t="e">
        <f t="shared" si="1"/>
        <v>#REF!</v>
      </c>
    </row>
    <row r="75" spans="1:7" x14ac:dyDescent="0.25">
      <c r="A75" t="s">
        <v>270</v>
      </c>
      <c r="B75">
        <v>18230493</v>
      </c>
      <c r="C75" t="s">
        <v>275</v>
      </c>
      <c r="D75" s="1">
        <v>26250</v>
      </c>
      <c r="F75" t="e">
        <f>VLOOKUP(B75:B177,#REF!,11,0)</f>
        <v>#REF!</v>
      </c>
      <c r="G75" s="30" t="e">
        <f t="shared" si="1"/>
        <v>#REF!</v>
      </c>
    </row>
    <row r="76" spans="1:7" x14ac:dyDescent="0.25">
      <c r="A76" t="s">
        <v>270</v>
      </c>
      <c r="B76">
        <v>18230494</v>
      </c>
      <c r="C76" t="s">
        <v>259</v>
      </c>
      <c r="D76" s="1">
        <v>0</v>
      </c>
      <c r="F76" t="e">
        <f>VLOOKUP(B76:B178,#REF!,11,0)</f>
        <v>#REF!</v>
      </c>
      <c r="G76" s="30" t="e">
        <f t="shared" si="1"/>
        <v>#REF!</v>
      </c>
    </row>
    <row r="77" spans="1:7" x14ac:dyDescent="0.25">
      <c r="A77" t="s">
        <v>270</v>
      </c>
      <c r="B77">
        <v>18230495</v>
      </c>
      <c r="C77" t="s">
        <v>235</v>
      </c>
      <c r="D77" s="1">
        <v>317.23</v>
      </c>
      <c r="F77" t="e">
        <f>VLOOKUP(B77:B179,#REF!,11,0)</f>
        <v>#REF!</v>
      </c>
      <c r="G77" s="30" t="e">
        <f t="shared" si="1"/>
        <v>#REF!</v>
      </c>
    </row>
    <row r="78" spans="1:7" x14ac:dyDescent="0.25">
      <c r="A78" t="s">
        <v>270</v>
      </c>
      <c r="B78">
        <v>18230497</v>
      </c>
      <c r="C78" t="s">
        <v>236</v>
      </c>
      <c r="D78" s="1">
        <v>151167.28</v>
      </c>
      <c r="F78" t="e">
        <f>VLOOKUP(B78:B180,#REF!,11,0)</f>
        <v>#REF!</v>
      </c>
      <c r="G78" s="30" t="e">
        <f t="shared" si="1"/>
        <v>#REF!</v>
      </c>
    </row>
    <row r="79" spans="1:7" x14ac:dyDescent="0.25">
      <c r="A79" t="s">
        <v>270</v>
      </c>
      <c r="B79">
        <v>18230498</v>
      </c>
      <c r="C79" t="s">
        <v>237</v>
      </c>
      <c r="D79" s="1">
        <v>5017.6000000000004</v>
      </c>
      <c r="F79" t="e">
        <f>VLOOKUP(B79:B181,#REF!,11,0)</f>
        <v>#REF!</v>
      </c>
      <c r="G79" s="30" t="e">
        <f t="shared" si="1"/>
        <v>#REF!</v>
      </c>
    </row>
    <row r="80" spans="1:7" x14ac:dyDescent="0.25">
      <c r="A80" t="s">
        <v>270</v>
      </c>
      <c r="B80">
        <v>18230499</v>
      </c>
      <c r="C80" t="s">
        <v>238</v>
      </c>
      <c r="D80" s="1">
        <v>1509.26</v>
      </c>
      <c r="F80" t="e">
        <f>VLOOKUP(B80:B182,#REF!,11,0)</f>
        <v>#REF!</v>
      </c>
      <c r="G80" s="30" t="e">
        <f t="shared" si="1"/>
        <v>#REF!</v>
      </c>
    </row>
    <row r="81" spans="1:7" x14ac:dyDescent="0.25">
      <c r="A81" t="s">
        <v>270</v>
      </c>
      <c r="B81">
        <v>18230602</v>
      </c>
      <c r="C81" t="s">
        <v>239</v>
      </c>
      <c r="D81" s="1">
        <v>31961.75</v>
      </c>
      <c r="F81" t="e">
        <f>VLOOKUP(B81:B183,#REF!,11,0)</f>
        <v>#REF!</v>
      </c>
      <c r="G81" s="30" t="e">
        <f t="shared" si="1"/>
        <v>#REF!</v>
      </c>
    </row>
    <row r="82" spans="1:7" x14ac:dyDescent="0.25">
      <c r="A82" t="s">
        <v>270</v>
      </c>
      <c r="B82">
        <v>18230608</v>
      </c>
      <c r="C82" t="s">
        <v>240</v>
      </c>
      <c r="D82" s="1">
        <v>56919.94</v>
      </c>
      <c r="F82" t="e">
        <f>VLOOKUP(B82:B184,#REF!,11,0)</f>
        <v>#REF!</v>
      </c>
      <c r="G82" s="30" t="e">
        <f t="shared" si="1"/>
        <v>#REF!</v>
      </c>
    </row>
    <row r="83" spans="1:7" x14ac:dyDescent="0.25">
      <c r="A83" t="s">
        <v>270</v>
      </c>
      <c r="B83">
        <v>18230610</v>
      </c>
      <c r="C83" t="s">
        <v>241</v>
      </c>
      <c r="D83" s="1">
        <v>41741.919999999998</v>
      </c>
      <c r="F83" t="e">
        <f>VLOOKUP(B83:B185,#REF!,11,0)</f>
        <v>#REF!</v>
      </c>
      <c r="G83" s="30" t="e">
        <f t="shared" si="1"/>
        <v>#REF!</v>
      </c>
    </row>
    <row r="84" spans="1:7" x14ac:dyDescent="0.25">
      <c r="A84" t="s">
        <v>270</v>
      </c>
      <c r="B84">
        <v>18230611</v>
      </c>
      <c r="C84" t="s">
        <v>128</v>
      </c>
      <c r="D84" s="1">
        <v>76306.5</v>
      </c>
      <c r="F84" t="e">
        <f>VLOOKUP(B84:B186,#REF!,11,0)</f>
        <v>#REF!</v>
      </c>
      <c r="G84" s="30" t="e">
        <f t="shared" si="1"/>
        <v>#REF!</v>
      </c>
    </row>
    <row r="85" spans="1:7" x14ac:dyDescent="0.25">
      <c r="A85" t="s">
        <v>270</v>
      </c>
      <c r="B85">
        <v>18230612</v>
      </c>
      <c r="C85" t="s">
        <v>261</v>
      </c>
      <c r="D85" s="1">
        <v>143709.29999999999</v>
      </c>
      <c r="F85" t="e">
        <f>VLOOKUP(B85:B187,#REF!,11,0)</f>
        <v>#REF!</v>
      </c>
      <c r="G85" s="30" t="e">
        <f t="shared" si="1"/>
        <v>#REF!</v>
      </c>
    </row>
    <row r="86" spans="1:7" x14ac:dyDescent="0.25">
      <c r="A86" t="s">
        <v>270</v>
      </c>
      <c r="B86">
        <v>18230619</v>
      </c>
      <c r="C86" t="s">
        <v>242</v>
      </c>
      <c r="D86" s="1">
        <v>8975.56</v>
      </c>
      <c r="F86" t="e">
        <f>VLOOKUP(B86:B188,#REF!,11,0)</f>
        <v>#REF!</v>
      </c>
      <c r="G86" s="30" t="e">
        <f t="shared" si="1"/>
        <v>#REF!</v>
      </c>
    </row>
    <row r="87" spans="1:7" x14ac:dyDescent="0.25">
      <c r="A87" t="s">
        <v>270</v>
      </c>
      <c r="B87">
        <v>18230620</v>
      </c>
      <c r="C87" t="s">
        <v>243</v>
      </c>
      <c r="D87" s="1">
        <v>23953.08</v>
      </c>
      <c r="F87" t="e">
        <f>VLOOKUP(B87:B189,#REF!,11,0)</f>
        <v>#REF!</v>
      </c>
      <c r="G87" s="30" t="e">
        <f t="shared" si="1"/>
        <v>#REF!</v>
      </c>
    </row>
    <row r="88" spans="1:7" x14ac:dyDescent="0.25">
      <c r="A88" t="s">
        <v>270</v>
      </c>
      <c r="B88">
        <v>18230621</v>
      </c>
      <c r="C88" t="s">
        <v>244</v>
      </c>
      <c r="D88" s="1">
        <v>39104.699999999997</v>
      </c>
      <c r="F88" t="e">
        <f>VLOOKUP(B88:B190,#REF!,11,0)</f>
        <v>#REF!</v>
      </c>
      <c r="G88" s="30" t="e">
        <f t="shared" si="1"/>
        <v>#REF!</v>
      </c>
    </row>
    <row r="89" spans="1:7" x14ac:dyDescent="0.25">
      <c r="A89" t="s">
        <v>270</v>
      </c>
      <c r="B89">
        <v>18230633</v>
      </c>
      <c r="C89" t="s">
        <v>245</v>
      </c>
      <c r="D89" s="1">
        <v>8890.02</v>
      </c>
      <c r="F89" t="e">
        <f>VLOOKUP(B89:B191,#REF!,11,0)</f>
        <v>#REF!</v>
      </c>
      <c r="G89" s="30" t="e">
        <f t="shared" si="1"/>
        <v>#REF!</v>
      </c>
    </row>
    <row r="90" spans="1:7" x14ac:dyDescent="0.25">
      <c r="A90" t="s">
        <v>270</v>
      </c>
      <c r="B90">
        <v>18230711</v>
      </c>
      <c r="C90" t="s">
        <v>246</v>
      </c>
      <c r="D90" s="1">
        <v>1252979.7</v>
      </c>
      <c r="F90" t="e">
        <f>VLOOKUP(B90:B192,#REF!,11,0)</f>
        <v>#REF!</v>
      </c>
      <c r="G90" s="30" t="e">
        <f t="shared" si="1"/>
        <v>#REF!</v>
      </c>
    </row>
    <row r="91" spans="1:7" x14ac:dyDescent="0.25">
      <c r="A91" t="s">
        <v>270</v>
      </c>
      <c r="B91">
        <v>18230715</v>
      </c>
      <c r="C91" t="s">
        <v>247</v>
      </c>
      <c r="D91" s="1">
        <v>167510.12</v>
      </c>
      <c r="F91" t="e">
        <f>VLOOKUP(B91:B193,#REF!,11,0)</f>
        <v>#REF!</v>
      </c>
      <c r="G91" s="30" t="e">
        <f t="shared" si="1"/>
        <v>#REF!</v>
      </c>
    </row>
    <row r="92" spans="1:7" x14ac:dyDescent="0.25">
      <c r="A92" t="s">
        <v>270</v>
      </c>
      <c r="B92">
        <v>18230723</v>
      </c>
      <c r="C92" t="s">
        <v>248</v>
      </c>
      <c r="D92" s="1">
        <v>138209.62</v>
      </c>
      <c r="F92" t="e">
        <f>VLOOKUP(B92:B194,#REF!,11,0)</f>
        <v>#REF!</v>
      </c>
      <c r="G92" s="30" t="e">
        <f t="shared" si="1"/>
        <v>#REF!</v>
      </c>
    </row>
    <row r="93" spans="1:7" x14ac:dyDescent="0.25">
      <c r="A93" t="s">
        <v>270</v>
      </c>
      <c r="B93">
        <v>18230725</v>
      </c>
      <c r="C93" t="s">
        <v>249</v>
      </c>
      <c r="D93" s="1">
        <v>348712.62</v>
      </c>
      <c r="F93" t="e">
        <f>VLOOKUP(B93:B195,#REF!,11,0)</f>
        <v>#REF!</v>
      </c>
      <c r="G93" s="30" t="e">
        <f t="shared" si="1"/>
        <v>#REF!</v>
      </c>
    </row>
    <row r="94" spans="1:7" x14ac:dyDescent="0.25">
      <c r="A94" t="s">
        <v>270</v>
      </c>
      <c r="B94">
        <v>18230728</v>
      </c>
      <c r="C94" t="s">
        <v>250</v>
      </c>
      <c r="D94" s="1">
        <v>339.44</v>
      </c>
      <c r="F94" t="e">
        <f>VLOOKUP(B94:B196,#REF!,11,0)</f>
        <v>#REF!</v>
      </c>
      <c r="G94" s="30" t="e">
        <f t="shared" si="1"/>
        <v>#REF!</v>
      </c>
    </row>
    <row r="95" spans="1:7" x14ac:dyDescent="0.25">
      <c r="A95" t="s">
        <v>270</v>
      </c>
      <c r="B95">
        <v>18230729</v>
      </c>
      <c r="C95" t="s">
        <v>251</v>
      </c>
      <c r="D95" s="1">
        <v>100954.28</v>
      </c>
      <c r="F95" t="e">
        <f>VLOOKUP(B95:B197,#REF!,11,0)</f>
        <v>#REF!</v>
      </c>
      <c r="G95" s="30" t="e">
        <f t="shared" si="1"/>
        <v>#REF!</v>
      </c>
    </row>
    <row r="96" spans="1:7" x14ac:dyDescent="0.25">
      <c r="A96" t="s">
        <v>270</v>
      </c>
      <c r="B96">
        <v>18230730</v>
      </c>
      <c r="C96" t="s">
        <v>252</v>
      </c>
      <c r="D96" s="1">
        <v>905.25</v>
      </c>
      <c r="F96" t="e">
        <f>VLOOKUP(B96:B198,#REF!,11,0)</f>
        <v>#REF!</v>
      </c>
      <c r="G96" s="30" t="e">
        <f t="shared" si="1"/>
        <v>#REF!</v>
      </c>
    </row>
    <row r="97" spans="1:7" x14ac:dyDescent="0.25">
      <c r="A97" t="s">
        <v>270</v>
      </c>
      <c r="B97">
        <v>18230802</v>
      </c>
      <c r="C97" t="s">
        <v>253</v>
      </c>
      <c r="D97" s="1">
        <v>28065.27</v>
      </c>
      <c r="F97" t="e">
        <f>VLOOKUP(B97:B199,#REF!,11,0)</f>
        <v>#REF!</v>
      </c>
      <c r="G97" s="30" t="e">
        <f t="shared" si="1"/>
        <v>#REF!</v>
      </c>
    </row>
    <row r="98" spans="1:7" x14ac:dyDescent="0.25">
      <c r="A98" t="s">
        <v>270</v>
      </c>
      <c r="B98">
        <v>18230809</v>
      </c>
      <c r="C98" t="s">
        <v>254</v>
      </c>
      <c r="D98" s="1">
        <v>14581.5</v>
      </c>
      <c r="F98" t="e">
        <f>VLOOKUP(B98:B200,#REF!,11,0)</f>
        <v>#REF!</v>
      </c>
      <c r="G98" s="30" t="e">
        <f t="shared" si="1"/>
        <v>#REF!</v>
      </c>
    </row>
    <row r="99" spans="1:7" x14ac:dyDescent="0.25">
      <c r="A99" t="s">
        <v>270</v>
      </c>
      <c r="B99">
        <v>18230810</v>
      </c>
      <c r="C99" t="s">
        <v>255</v>
      </c>
      <c r="D99" s="1">
        <v>33184.69</v>
      </c>
      <c r="F99" t="e">
        <f>VLOOKUP(B99:B201,#REF!,11,0)</f>
        <v>#REF!</v>
      </c>
      <c r="G99" s="30" t="e">
        <f t="shared" si="1"/>
        <v>#REF!</v>
      </c>
    </row>
    <row r="100" spans="1:7" x14ac:dyDescent="0.25">
      <c r="A100" t="s">
        <v>268</v>
      </c>
      <c r="B100" t="s">
        <v>121</v>
      </c>
      <c r="C100" t="s">
        <v>274</v>
      </c>
      <c r="D100" s="1">
        <v>6385222.2999999998</v>
      </c>
      <c r="F100" t="e">
        <f>VLOOKUP(B100:B202,#REF!,11,0)</f>
        <v>#REF!</v>
      </c>
      <c r="G100" s="30" t="e">
        <f t="shared" si="1"/>
        <v>#REF!</v>
      </c>
    </row>
    <row r="101" spans="1:7" x14ac:dyDescent="0.25">
      <c r="A101" t="s">
        <v>273</v>
      </c>
      <c r="B101" t="s">
        <v>121</v>
      </c>
      <c r="C101" t="s">
        <v>274</v>
      </c>
      <c r="D101" s="1">
        <v>6385222.2999999998</v>
      </c>
      <c r="F101" t="e">
        <f>VLOOKUP(B101:B203,#REF!,11,0)</f>
        <v>#REF!</v>
      </c>
      <c r="G101" s="30" t="e">
        <f t="shared" si="1"/>
        <v>#REF!</v>
      </c>
    </row>
    <row r="102" spans="1:7" x14ac:dyDescent="0.25">
      <c r="A102" t="s">
        <v>270</v>
      </c>
      <c r="B102">
        <v>18230471</v>
      </c>
      <c r="C102" t="s">
        <v>276</v>
      </c>
      <c r="D102" s="1">
        <v>0</v>
      </c>
      <c r="F102" t="e">
        <f>VLOOKUP(B102:B204,#REF!,11,0)</f>
        <v>#REF!</v>
      </c>
      <c r="G102" s="30" t="e">
        <f t="shared" si="1"/>
        <v>#REF!</v>
      </c>
    </row>
    <row r="103" spans="1:7" x14ac:dyDescent="0.25">
      <c r="A103" t="s">
        <v>270</v>
      </c>
      <c r="B103">
        <v>18230477</v>
      </c>
      <c r="C103" t="s">
        <v>168</v>
      </c>
      <c r="D103" s="1">
        <v>0</v>
      </c>
      <c r="F103" t="e">
        <f>VLOOKUP(B103:B205,#REF!,11,0)</f>
        <v>#REF!</v>
      </c>
      <c r="G103" s="30" t="e">
        <f t="shared" si="1"/>
        <v>#REF!</v>
      </c>
    </row>
    <row r="104" spans="1:7" x14ac:dyDescent="0.25">
      <c r="A104" t="s">
        <v>268</v>
      </c>
      <c r="B104" t="s">
        <v>277</v>
      </c>
      <c r="C104" t="s">
        <v>278</v>
      </c>
      <c r="D104" s="1">
        <v>0</v>
      </c>
      <c r="F104" t="e">
        <f>VLOOKUP(B104:B206,#REF!,11,0)</f>
        <v>#REF!</v>
      </c>
      <c r="G104" s="30" t="e">
        <f t="shared" si="1"/>
        <v>#REF!</v>
      </c>
    </row>
    <row r="105" spans="1:7" x14ac:dyDescent="0.25">
      <c r="A105" t="s">
        <v>273</v>
      </c>
      <c r="B105" t="s">
        <v>277</v>
      </c>
      <c r="C105" t="s">
        <v>278</v>
      </c>
      <c r="D105" s="1">
        <v>0</v>
      </c>
      <c r="F105" t="e">
        <f>VLOOKUP(B105:B207,#REF!,11,0)</f>
        <v>#REF!</v>
      </c>
      <c r="G105" s="30" t="e">
        <f t="shared" si="1"/>
        <v>#REF!</v>
      </c>
    </row>
    <row r="106" spans="1:7" x14ac:dyDescent="0.25">
      <c r="D106" s="1">
        <v>8175402.5</v>
      </c>
      <c r="F106"/>
    </row>
  </sheetData>
  <customSheetViews>
    <customSheetView guid="{BD9E2363-BAFF-4761-954C-06F45812FF19}" showRuler="0">
      <selection activeCell="F3" sqref="F3"/>
      <pageMargins left="0.75" right="0.75" top="1" bottom="1" header="0.5" footer="0.5"/>
      <headerFooter alignWithMargins="0"/>
    </customSheetView>
    <customSheetView guid="{017526D1-6BA3-42E1-A5D5-C079DC08F7DA}" state="hidden" showRuler="0">
      <selection activeCell="F77" sqref="F77"/>
      <pageMargins left="0.75" right="0.75" top="1" bottom="1" header="0.5" footer="0.5"/>
      <headerFooter alignWithMargins="0"/>
    </customSheetView>
  </customSheetView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08"/>
  <sheetViews>
    <sheetView topLeftCell="A84" workbookViewId="0">
      <selection activeCell="C86" sqref="C86"/>
    </sheetView>
  </sheetViews>
  <sheetFormatPr defaultRowHeight="13.2" x14ac:dyDescent="0.25"/>
  <cols>
    <col min="2" max="2" width="9" bestFit="1" customWidth="1"/>
    <col min="3" max="3" width="39.44140625" bestFit="1" customWidth="1"/>
    <col min="4" max="4" width="14" style="1" bestFit="1" customWidth="1"/>
  </cols>
  <sheetData>
    <row r="1" spans="1:6" x14ac:dyDescent="0.25">
      <c r="A1" t="s">
        <v>266</v>
      </c>
      <c r="B1" t="s">
        <v>267</v>
      </c>
      <c r="D1" s="1" t="s">
        <v>265</v>
      </c>
    </row>
    <row r="2" spans="1:6" x14ac:dyDescent="0.25">
      <c r="A2" t="s">
        <v>268</v>
      </c>
      <c r="B2" t="s">
        <v>206</v>
      </c>
      <c r="C2" t="s">
        <v>269</v>
      </c>
      <c r="D2" s="1">
        <v>0</v>
      </c>
    </row>
    <row r="3" spans="1:6" x14ac:dyDescent="0.25">
      <c r="A3" t="s">
        <v>270</v>
      </c>
      <c r="B3">
        <v>18230301</v>
      </c>
      <c r="C3" t="s">
        <v>172</v>
      </c>
      <c r="D3" s="1">
        <v>14829.86</v>
      </c>
      <c r="F3" t="e">
        <f>VLOOKUP(B3,#REF!,1,0)</f>
        <v>#REF!</v>
      </c>
    </row>
    <row r="4" spans="1:6" x14ac:dyDescent="0.25">
      <c r="A4" t="s">
        <v>270</v>
      </c>
      <c r="B4">
        <v>18230428</v>
      </c>
      <c r="C4" t="s">
        <v>173</v>
      </c>
      <c r="D4" s="1">
        <v>3060.95</v>
      </c>
      <c r="F4" t="e">
        <f>VLOOKUP(B4,#REF!,1,0)</f>
        <v>#REF!</v>
      </c>
    </row>
    <row r="5" spans="1:6" x14ac:dyDescent="0.25">
      <c r="A5" t="s">
        <v>270</v>
      </c>
      <c r="B5">
        <v>18230442</v>
      </c>
      <c r="C5" t="s">
        <v>174</v>
      </c>
      <c r="D5" s="1">
        <v>0</v>
      </c>
      <c r="F5" t="e">
        <f>VLOOKUP(B5,#REF!,1,0)</f>
        <v>#REF!</v>
      </c>
    </row>
    <row r="6" spans="1:6" x14ac:dyDescent="0.25">
      <c r="A6" t="s">
        <v>270</v>
      </c>
      <c r="B6">
        <v>18230443</v>
      </c>
      <c r="C6" t="s">
        <v>175</v>
      </c>
      <c r="D6" s="1">
        <v>121683.51</v>
      </c>
      <c r="F6" t="e">
        <f>VLOOKUP(B6,#REF!,1,0)</f>
        <v>#REF!</v>
      </c>
    </row>
    <row r="7" spans="1:6" x14ac:dyDescent="0.25">
      <c r="A7" t="s">
        <v>270</v>
      </c>
      <c r="B7">
        <v>18230653</v>
      </c>
      <c r="C7" t="s">
        <v>176</v>
      </c>
      <c r="D7" s="1">
        <v>20909.52</v>
      </c>
      <c r="F7" t="e">
        <f>VLOOKUP(B7,#REF!,1,0)</f>
        <v>#REF!</v>
      </c>
    </row>
    <row r="8" spans="1:6" x14ac:dyDescent="0.25">
      <c r="A8" t="s">
        <v>270</v>
      </c>
      <c r="B8">
        <v>18230655</v>
      </c>
      <c r="C8" t="s">
        <v>177</v>
      </c>
      <c r="D8" s="1">
        <v>0</v>
      </c>
      <c r="F8" t="e">
        <f>VLOOKUP(B8,#REF!,1,0)</f>
        <v>#REF!</v>
      </c>
    </row>
    <row r="9" spans="1:6" x14ac:dyDescent="0.25">
      <c r="A9" t="s">
        <v>270</v>
      </c>
      <c r="B9">
        <v>18230661</v>
      </c>
      <c r="C9" t="s">
        <v>129</v>
      </c>
      <c r="D9" s="1">
        <v>66107.899999999994</v>
      </c>
      <c r="F9" t="e">
        <f>VLOOKUP(B9,#REF!,1,0)</f>
        <v>#REF!</v>
      </c>
    </row>
    <row r="10" spans="1:6" x14ac:dyDescent="0.25">
      <c r="A10" t="s">
        <v>270</v>
      </c>
      <c r="B10">
        <v>18230666</v>
      </c>
      <c r="C10" t="s">
        <v>178</v>
      </c>
      <c r="D10" s="1">
        <v>19686.38</v>
      </c>
      <c r="F10" t="e">
        <f>VLOOKUP(B10,#REF!,1,0)</f>
        <v>#REF!</v>
      </c>
    </row>
    <row r="11" spans="1:6" x14ac:dyDescent="0.25">
      <c r="A11" t="s">
        <v>270</v>
      </c>
      <c r="B11">
        <v>18230670</v>
      </c>
      <c r="C11" t="s">
        <v>179</v>
      </c>
      <c r="D11" s="1">
        <v>17372.060000000001</v>
      </c>
      <c r="F11" t="e">
        <f>VLOOKUP(B11,#REF!,1,0)</f>
        <v>#REF!</v>
      </c>
    </row>
    <row r="12" spans="1:6" x14ac:dyDescent="0.25">
      <c r="A12" t="s">
        <v>270</v>
      </c>
      <c r="B12">
        <v>18230671</v>
      </c>
      <c r="C12" t="s">
        <v>180</v>
      </c>
      <c r="D12" s="1">
        <v>8.2200000000000006</v>
      </c>
      <c r="F12" t="e">
        <f>VLOOKUP(B12,#REF!,1,0)</f>
        <v>#REF!</v>
      </c>
    </row>
    <row r="13" spans="1:6" x14ac:dyDescent="0.25">
      <c r="A13" t="s">
        <v>270</v>
      </c>
      <c r="B13">
        <v>18230672</v>
      </c>
      <c r="C13" t="s">
        <v>181</v>
      </c>
      <c r="D13" s="1">
        <v>7249.25</v>
      </c>
      <c r="F13" t="e">
        <f>VLOOKUP(B13,#REF!,1,0)</f>
        <v>#REF!</v>
      </c>
    </row>
    <row r="14" spans="1:6" x14ac:dyDescent="0.25">
      <c r="A14" t="s">
        <v>270</v>
      </c>
      <c r="B14">
        <v>18230673</v>
      </c>
      <c r="C14" t="s">
        <v>182</v>
      </c>
      <c r="D14" s="1">
        <v>5790.55</v>
      </c>
      <c r="F14" t="e">
        <f>VLOOKUP(B14,#REF!,1,0)</f>
        <v>#REF!</v>
      </c>
    </row>
    <row r="15" spans="1:6" x14ac:dyDescent="0.25">
      <c r="A15" t="s">
        <v>270</v>
      </c>
      <c r="B15">
        <v>18230674</v>
      </c>
      <c r="C15" t="s">
        <v>183</v>
      </c>
      <c r="D15" s="1">
        <v>28874.77</v>
      </c>
      <c r="F15" t="e">
        <f>VLOOKUP(B15,#REF!,1,0)</f>
        <v>#REF!</v>
      </c>
    </row>
    <row r="16" spans="1:6" x14ac:dyDescent="0.25">
      <c r="A16" t="s">
        <v>270</v>
      </c>
      <c r="B16">
        <v>18230675</v>
      </c>
      <c r="C16" t="s">
        <v>184</v>
      </c>
      <c r="D16" s="1">
        <v>0</v>
      </c>
      <c r="F16" t="e">
        <f>VLOOKUP(B16,#REF!,1,0)</f>
        <v>#REF!</v>
      </c>
    </row>
    <row r="17" spans="1:6" x14ac:dyDescent="0.25">
      <c r="A17" t="s">
        <v>270</v>
      </c>
      <c r="B17">
        <v>18230677</v>
      </c>
      <c r="C17" t="s">
        <v>271</v>
      </c>
      <c r="D17" s="1">
        <v>0</v>
      </c>
      <c r="F17" t="e">
        <f>VLOOKUP(B17,#REF!,1,0)</f>
        <v>#REF!</v>
      </c>
    </row>
    <row r="18" spans="1:6" x14ac:dyDescent="0.25">
      <c r="A18" t="s">
        <v>270</v>
      </c>
      <c r="B18">
        <v>18230678</v>
      </c>
      <c r="C18" t="s">
        <v>272</v>
      </c>
      <c r="D18" s="1">
        <v>204986.79</v>
      </c>
      <c r="F18" t="e">
        <f>VLOOKUP(B18,#REF!,1,0)</f>
        <v>#REF!</v>
      </c>
    </row>
    <row r="19" spans="1:6" x14ac:dyDescent="0.25">
      <c r="A19" t="s">
        <v>270</v>
      </c>
      <c r="B19">
        <v>18230684</v>
      </c>
      <c r="C19" t="s">
        <v>185</v>
      </c>
      <c r="D19" s="1">
        <v>30255.759999999998</v>
      </c>
      <c r="F19" t="e">
        <f>VLOOKUP(B19,#REF!,1,0)</f>
        <v>#REF!</v>
      </c>
    </row>
    <row r="20" spans="1:6" x14ac:dyDescent="0.25">
      <c r="A20" t="s">
        <v>270</v>
      </c>
      <c r="B20">
        <v>18230685</v>
      </c>
      <c r="C20" t="s">
        <v>186</v>
      </c>
      <c r="D20" s="1">
        <v>5849.77</v>
      </c>
      <c r="F20" t="e">
        <f>VLOOKUP(B20,#REF!,1,0)</f>
        <v>#REF!</v>
      </c>
    </row>
    <row r="21" spans="1:6" x14ac:dyDescent="0.25">
      <c r="A21" t="s">
        <v>270</v>
      </c>
      <c r="B21">
        <v>18230686</v>
      </c>
      <c r="C21" t="s">
        <v>187</v>
      </c>
      <c r="D21" s="1">
        <v>127.5</v>
      </c>
      <c r="F21" t="e">
        <f>VLOOKUP(B21,#REF!,1,0)</f>
        <v>#REF!</v>
      </c>
    </row>
    <row r="22" spans="1:6" x14ac:dyDescent="0.25">
      <c r="A22" t="s">
        <v>270</v>
      </c>
      <c r="B22">
        <v>18230691</v>
      </c>
      <c r="C22" t="s">
        <v>188</v>
      </c>
      <c r="D22" s="1">
        <v>44238.3</v>
      </c>
      <c r="F22" t="e">
        <f>VLOOKUP(B22,#REF!,1,0)</f>
        <v>#REF!</v>
      </c>
    </row>
    <row r="23" spans="1:6" x14ac:dyDescent="0.25">
      <c r="A23" t="s">
        <v>270</v>
      </c>
      <c r="B23">
        <v>18230692</v>
      </c>
      <c r="C23" t="s">
        <v>189</v>
      </c>
      <c r="D23" s="1">
        <v>-43490.3</v>
      </c>
      <c r="F23" t="e">
        <f>VLOOKUP(B23,#REF!,1,0)</f>
        <v>#REF!</v>
      </c>
    </row>
    <row r="24" spans="1:6" x14ac:dyDescent="0.25">
      <c r="A24" t="s">
        <v>270</v>
      </c>
      <c r="B24">
        <v>18230693</v>
      </c>
      <c r="C24" t="s">
        <v>190</v>
      </c>
      <c r="D24" s="1">
        <v>0</v>
      </c>
      <c r="F24" t="e">
        <f>VLOOKUP(B24,#REF!,1,0)</f>
        <v>#REF!</v>
      </c>
    </row>
    <row r="25" spans="1:6" x14ac:dyDescent="0.25">
      <c r="A25" t="s">
        <v>270</v>
      </c>
      <c r="B25">
        <v>18230694</v>
      </c>
      <c r="C25" t="s">
        <v>191</v>
      </c>
      <c r="D25" s="1">
        <v>345.67</v>
      </c>
      <c r="F25" t="e">
        <f>VLOOKUP(B25,#REF!,1,0)</f>
        <v>#REF!</v>
      </c>
    </row>
    <row r="26" spans="1:6" x14ac:dyDescent="0.25">
      <c r="A26" t="s">
        <v>270</v>
      </c>
      <c r="B26">
        <v>18230696</v>
      </c>
      <c r="C26" t="s">
        <v>192</v>
      </c>
      <c r="D26" s="1">
        <v>4275.74</v>
      </c>
      <c r="F26" t="e">
        <f>VLOOKUP(B26,#REF!,1,0)</f>
        <v>#REF!</v>
      </c>
    </row>
    <row r="27" spans="1:6" x14ac:dyDescent="0.25">
      <c r="A27" t="s">
        <v>270</v>
      </c>
      <c r="B27">
        <v>18230697</v>
      </c>
      <c r="C27" t="s">
        <v>193</v>
      </c>
      <c r="D27" s="1">
        <v>13113.63</v>
      </c>
      <c r="F27" t="e">
        <f>VLOOKUP(B27,#REF!,1,0)</f>
        <v>#REF!</v>
      </c>
    </row>
    <row r="28" spans="1:6" x14ac:dyDescent="0.25">
      <c r="A28" t="s">
        <v>270</v>
      </c>
      <c r="B28">
        <v>18230698</v>
      </c>
      <c r="C28" t="s">
        <v>194</v>
      </c>
      <c r="D28" s="1">
        <v>0</v>
      </c>
      <c r="F28" t="e">
        <f>VLOOKUP(B28,#REF!,1,0)</f>
        <v>#REF!</v>
      </c>
    </row>
    <row r="29" spans="1:6" x14ac:dyDescent="0.25">
      <c r="A29" t="s">
        <v>270</v>
      </c>
      <c r="B29">
        <v>18230699</v>
      </c>
      <c r="C29" t="s">
        <v>195</v>
      </c>
      <c r="D29" s="1">
        <v>13266.35</v>
      </c>
      <c r="F29" t="e">
        <f>VLOOKUP(B29,#REF!,1,0)</f>
        <v>#REF!</v>
      </c>
    </row>
    <row r="30" spans="1:6" x14ac:dyDescent="0.25">
      <c r="A30" t="s">
        <v>270</v>
      </c>
      <c r="B30">
        <v>18230700</v>
      </c>
      <c r="C30" t="s">
        <v>196</v>
      </c>
      <c r="D30" s="1">
        <v>14561.04</v>
      </c>
      <c r="F30" t="e">
        <f>VLOOKUP(B30,#REF!,1,0)</f>
        <v>#REF!</v>
      </c>
    </row>
    <row r="31" spans="1:6" x14ac:dyDescent="0.25">
      <c r="A31" t="s">
        <v>270</v>
      </c>
      <c r="B31">
        <v>18230703</v>
      </c>
      <c r="C31" t="s">
        <v>197</v>
      </c>
      <c r="D31" s="1">
        <v>4895.0600000000004</v>
      </c>
      <c r="F31" t="e">
        <f>VLOOKUP(B31,#REF!,1,0)</f>
        <v>#REF!</v>
      </c>
    </row>
    <row r="32" spans="1:6" x14ac:dyDescent="0.25">
      <c r="A32" t="s">
        <v>270</v>
      </c>
      <c r="B32">
        <v>18230704</v>
      </c>
      <c r="C32" t="s">
        <v>198</v>
      </c>
      <c r="D32" s="1">
        <v>32555.84</v>
      </c>
      <c r="F32" t="e">
        <f>VLOOKUP(B32,#REF!,1,0)</f>
        <v>#REF!</v>
      </c>
    </row>
    <row r="33" spans="1:6" x14ac:dyDescent="0.25">
      <c r="A33" t="s">
        <v>270</v>
      </c>
      <c r="B33">
        <v>18230706</v>
      </c>
      <c r="C33" t="s">
        <v>199</v>
      </c>
      <c r="D33" s="1">
        <v>66689.34</v>
      </c>
      <c r="F33" t="e">
        <f>VLOOKUP(B33,#REF!,1,0)</f>
        <v>#REF!</v>
      </c>
    </row>
    <row r="34" spans="1:6" x14ac:dyDescent="0.25">
      <c r="A34" t="s">
        <v>270</v>
      </c>
      <c r="B34">
        <v>18230707</v>
      </c>
      <c r="C34" t="s">
        <v>200</v>
      </c>
      <c r="D34" s="1">
        <v>2774.02</v>
      </c>
      <c r="F34" t="e">
        <f>VLOOKUP(B34,#REF!,1,0)</f>
        <v>#REF!</v>
      </c>
    </row>
    <row r="35" spans="1:6" x14ac:dyDescent="0.25">
      <c r="A35" t="s">
        <v>270</v>
      </c>
      <c r="B35">
        <v>18230731</v>
      </c>
      <c r="C35" t="s">
        <v>201</v>
      </c>
      <c r="D35" s="1">
        <v>354426.6</v>
      </c>
      <c r="F35" t="e">
        <f>VLOOKUP(B35,#REF!,1,0)</f>
        <v>#REF!</v>
      </c>
    </row>
    <row r="36" spans="1:6" x14ac:dyDescent="0.25">
      <c r="A36" t="s">
        <v>270</v>
      </c>
      <c r="B36">
        <v>18230732</v>
      </c>
      <c r="C36" t="s">
        <v>263</v>
      </c>
      <c r="D36" s="1">
        <v>5952.27</v>
      </c>
      <c r="F36" t="e">
        <f>VLOOKUP(B36,#REF!,1,0)</f>
        <v>#REF!</v>
      </c>
    </row>
    <row r="37" spans="1:6" x14ac:dyDescent="0.25">
      <c r="A37" t="s">
        <v>270</v>
      </c>
      <c r="B37">
        <v>18230736</v>
      </c>
      <c r="C37" t="s">
        <v>202</v>
      </c>
      <c r="D37" s="1">
        <v>12544.53</v>
      </c>
      <c r="F37" t="e">
        <f>VLOOKUP(B37,#REF!,1,0)</f>
        <v>#REF!</v>
      </c>
    </row>
    <row r="38" spans="1:6" x14ac:dyDescent="0.25">
      <c r="A38" t="s">
        <v>270</v>
      </c>
      <c r="B38">
        <v>18230737</v>
      </c>
      <c r="C38" t="s">
        <v>203</v>
      </c>
      <c r="D38" s="1">
        <v>3401.99</v>
      </c>
      <c r="F38" t="e">
        <f>VLOOKUP(B38,#REF!,1,0)</f>
        <v>#REF!</v>
      </c>
    </row>
    <row r="39" spans="1:6" x14ac:dyDescent="0.25">
      <c r="A39" t="s">
        <v>270</v>
      </c>
      <c r="B39">
        <v>18230738</v>
      </c>
      <c r="C39" t="s">
        <v>204</v>
      </c>
      <c r="D39" s="1">
        <v>0</v>
      </c>
      <c r="F39" t="e">
        <f>VLOOKUP(B39,#REF!,1,0)</f>
        <v>#REF!</v>
      </c>
    </row>
    <row r="40" spans="1:6" x14ac:dyDescent="0.25">
      <c r="A40" t="s">
        <v>270</v>
      </c>
      <c r="B40">
        <v>18230739</v>
      </c>
      <c r="C40" t="s">
        <v>205</v>
      </c>
      <c r="D40" s="1">
        <v>8609.1200000000008</v>
      </c>
      <c r="F40" t="e">
        <f>VLOOKUP(B40,#REF!,1,0)</f>
        <v>#REF!</v>
      </c>
    </row>
    <row r="41" spans="1:6" x14ac:dyDescent="0.25">
      <c r="A41" t="s">
        <v>268</v>
      </c>
      <c r="B41" t="s">
        <v>206</v>
      </c>
      <c r="C41" t="s">
        <v>269</v>
      </c>
      <c r="D41" s="1">
        <v>1084951.99</v>
      </c>
      <c r="F41" t="e">
        <f>VLOOKUP(B41,#REF!,1,0)</f>
        <v>#REF!</v>
      </c>
    </row>
    <row r="42" spans="1:6" x14ac:dyDescent="0.25">
      <c r="A42" t="s">
        <v>273</v>
      </c>
      <c r="B42" t="s">
        <v>206</v>
      </c>
      <c r="C42" t="s">
        <v>269</v>
      </c>
      <c r="D42" s="1">
        <v>1084951.99</v>
      </c>
      <c r="F42" t="e">
        <f>VLOOKUP(B42,#REF!,1,0)</f>
        <v>#REF!</v>
      </c>
    </row>
    <row r="43" spans="1:6" x14ac:dyDescent="0.25">
      <c r="A43" t="s">
        <v>268</v>
      </c>
      <c r="B43" t="s">
        <v>121</v>
      </c>
      <c r="C43" t="s">
        <v>274</v>
      </c>
      <c r="D43" s="1">
        <v>0</v>
      </c>
      <c r="F43" t="e">
        <f>VLOOKUP(B43,#REF!,1,0)</f>
        <v>#REF!</v>
      </c>
    </row>
    <row r="44" spans="1:6" x14ac:dyDescent="0.25">
      <c r="A44" t="s">
        <v>270</v>
      </c>
      <c r="B44">
        <v>18230128</v>
      </c>
      <c r="C44" t="s">
        <v>207</v>
      </c>
      <c r="D44" s="1">
        <v>20718.759999999998</v>
      </c>
      <c r="F44" t="e">
        <f>VLOOKUP(B44,#REF!,1,0)</f>
        <v>#REF!</v>
      </c>
    </row>
    <row r="45" spans="1:6" x14ac:dyDescent="0.25">
      <c r="A45" t="s">
        <v>270</v>
      </c>
      <c r="B45">
        <v>18230405</v>
      </c>
      <c r="C45" t="s">
        <v>208</v>
      </c>
      <c r="D45" s="1">
        <v>97299</v>
      </c>
      <c r="F45" t="e">
        <f>VLOOKUP(B45,#REF!,1,0)</f>
        <v>#REF!</v>
      </c>
    </row>
    <row r="46" spans="1:6" x14ac:dyDescent="0.25">
      <c r="A46" t="s">
        <v>270</v>
      </c>
      <c r="B46">
        <v>18230406</v>
      </c>
      <c r="C46" t="s">
        <v>209</v>
      </c>
      <c r="D46" s="1">
        <v>55348.75</v>
      </c>
      <c r="F46" t="e">
        <f>VLOOKUP(B46,#REF!,1,0)</f>
        <v>#REF!</v>
      </c>
    </row>
    <row r="47" spans="1:6" x14ac:dyDescent="0.25">
      <c r="A47" t="s">
        <v>270</v>
      </c>
      <c r="B47">
        <v>18230407</v>
      </c>
      <c r="C47" t="s">
        <v>210</v>
      </c>
      <c r="D47" s="1">
        <v>-21246.54</v>
      </c>
      <c r="F47" t="e">
        <f>VLOOKUP(B47,#REF!,1,0)</f>
        <v>#REF!</v>
      </c>
    </row>
    <row r="48" spans="1:6" x14ac:dyDescent="0.25">
      <c r="A48" t="s">
        <v>270</v>
      </c>
      <c r="B48">
        <v>18230408</v>
      </c>
      <c r="C48" t="s">
        <v>211</v>
      </c>
      <c r="D48" s="1">
        <v>5151.99</v>
      </c>
      <c r="F48" t="e">
        <f>VLOOKUP(B48,#REF!,1,0)</f>
        <v>#REF!</v>
      </c>
    </row>
    <row r="49" spans="1:6" x14ac:dyDescent="0.25">
      <c r="A49" t="s">
        <v>270</v>
      </c>
      <c r="B49">
        <v>18230416</v>
      </c>
      <c r="C49" t="s">
        <v>212</v>
      </c>
      <c r="D49" s="1">
        <v>164242.85999999999</v>
      </c>
      <c r="F49" t="e">
        <f>VLOOKUP(B49,#REF!,1,0)</f>
        <v>#REF!</v>
      </c>
    </row>
    <row r="50" spans="1:6" x14ac:dyDescent="0.25">
      <c r="A50" t="s">
        <v>270</v>
      </c>
      <c r="B50">
        <v>18230421</v>
      </c>
      <c r="C50" t="s">
        <v>213</v>
      </c>
      <c r="D50" s="1">
        <v>1391.25</v>
      </c>
      <c r="F50" t="e">
        <f>VLOOKUP(B50,#REF!,1,0)</f>
        <v>#REF!</v>
      </c>
    </row>
    <row r="51" spans="1:6" x14ac:dyDescent="0.25">
      <c r="A51" t="s">
        <v>270</v>
      </c>
      <c r="B51">
        <v>18230429</v>
      </c>
      <c r="C51" t="s">
        <v>214</v>
      </c>
      <c r="D51" s="1">
        <v>3956.73</v>
      </c>
      <c r="F51" t="e">
        <f>VLOOKUP(B51,#REF!,1,0)</f>
        <v>#REF!</v>
      </c>
    </row>
    <row r="52" spans="1:6" x14ac:dyDescent="0.25">
      <c r="A52" t="s">
        <v>270</v>
      </c>
      <c r="B52">
        <v>18230432</v>
      </c>
      <c r="C52" t="s">
        <v>215</v>
      </c>
      <c r="D52" s="1">
        <v>89487.2</v>
      </c>
      <c r="F52" t="e">
        <f>VLOOKUP(B52,#REF!,1,0)</f>
        <v>#REF!</v>
      </c>
    </row>
    <row r="53" spans="1:6" x14ac:dyDescent="0.25">
      <c r="A53" t="s">
        <v>270</v>
      </c>
      <c r="B53">
        <v>18230433</v>
      </c>
      <c r="C53" t="s">
        <v>216</v>
      </c>
      <c r="D53" s="1">
        <v>1200</v>
      </c>
      <c r="F53" t="e">
        <f>VLOOKUP(B53,#REF!,1,0)</f>
        <v>#REF!</v>
      </c>
    </row>
    <row r="54" spans="1:6" x14ac:dyDescent="0.25">
      <c r="A54" t="s">
        <v>270</v>
      </c>
      <c r="B54">
        <v>18230434</v>
      </c>
      <c r="C54" t="s">
        <v>217</v>
      </c>
      <c r="D54" s="1">
        <v>9145.2099999999991</v>
      </c>
      <c r="F54" t="e">
        <f>VLOOKUP(B54,#REF!,1,0)</f>
        <v>#REF!</v>
      </c>
    </row>
    <row r="55" spans="1:6" x14ac:dyDescent="0.25">
      <c r="A55" t="s">
        <v>270</v>
      </c>
      <c r="B55">
        <v>18230435</v>
      </c>
      <c r="C55" t="s">
        <v>218</v>
      </c>
      <c r="D55" s="1">
        <v>12180.14</v>
      </c>
      <c r="F55" t="e">
        <f>VLOOKUP(B55,#REF!,1,0)</f>
        <v>#REF!</v>
      </c>
    </row>
    <row r="56" spans="1:6" x14ac:dyDescent="0.25">
      <c r="A56" t="s">
        <v>270</v>
      </c>
      <c r="B56">
        <v>18230436</v>
      </c>
      <c r="C56" t="s">
        <v>219</v>
      </c>
      <c r="D56" s="1">
        <v>800</v>
      </c>
      <c r="F56" t="e">
        <f>VLOOKUP(B56,#REF!,1,0)</f>
        <v>#REF!</v>
      </c>
    </row>
    <row r="57" spans="1:6" x14ac:dyDescent="0.25">
      <c r="A57" t="s">
        <v>270</v>
      </c>
      <c r="B57">
        <v>18230437</v>
      </c>
      <c r="C57" t="s">
        <v>220</v>
      </c>
      <c r="D57" s="1">
        <v>70852.09</v>
      </c>
      <c r="F57" t="e">
        <f>VLOOKUP(B57,#REF!,1,0)</f>
        <v>#REF!</v>
      </c>
    </row>
    <row r="58" spans="1:6" x14ac:dyDescent="0.25">
      <c r="A58" t="s">
        <v>270</v>
      </c>
      <c r="B58">
        <v>18230438</v>
      </c>
      <c r="C58" t="s">
        <v>221</v>
      </c>
      <c r="D58" s="1">
        <v>21921.1</v>
      </c>
      <c r="F58" t="e">
        <f>VLOOKUP(B58,#REF!,1,0)</f>
        <v>#REF!</v>
      </c>
    </row>
    <row r="59" spans="1:6" x14ac:dyDescent="0.25">
      <c r="A59" t="s">
        <v>270</v>
      </c>
      <c r="B59">
        <v>18230439</v>
      </c>
      <c r="C59" t="s">
        <v>222</v>
      </c>
      <c r="D59" s="1">
        <v>27396.02</v>
      </c>
      <c r="F59" t="e">
        <f>VLOOKUP(B59,#REF!,1,0)</f>
        <v>#REF!</v>
      </c>
    </row>
    <row r="60" spans="1:6" x14ac:dyDescent="0.25">
      <c r="A60" t="s">
        <v>270</v>
      </c>
      <c r="B60">
        <v>18230440</v>
      </c>
      <c r="C60" t="s">
        <v>223</v>
      </c>
      <c r="D60" s="1">
        <v>1682592.88</v>
      </c>
      <c r="F60" t="e">
        <f>VLOOKUP(B60,#REF!,1,0)</f>
        <v>#REF!</v>
      </c>
    </row>
    <row r="61" spans="1:6" x14ac:dyDescent="0.25">
      <c r="A61" t="s">
        <v>270</v>
      </c>
      <c r="B61">
        <v>18230448</v>
      </c>
      <c r="C61" t="s">
        <v>191</v>
      </c>
      <c r="D61" s="1">
        <v>0</v>
      </c>
      <c r="F61" t="e">
        <f>VLOOKUP(B61,#REF!,1,0)</f>
        <v>#REF!</v>
      </c>
    </row>
    <row r="62" spans="1:6" x14ac:dyDescent="0.25">
      <c r="A62" t="s">
        <v>270</v>
      </c>
      <c r="B62">
        <v>18230449</v>
      </c>
      <c r="C62" t="s">
        <v>224</v>
      </c>
      <c r="D62" s="1">
        <v>168597.68</v>
      </c>
      <c r="F62" t="e">
        <f>VLOOKUP(B62,#REF!,1,0)</f>
        <v>#REF!</v>
      </c>
    </row>
    <row r="63" spans="1:6" x14ac:dyDescent="0.25">
      <c r="A63" t="s">
        <v>270</v>
      </c>
      <c r="B63">
        <v>18230457</v>
      </c>
      <c r="C63" t="s">
        <v>225</v>
      </c>
      <c r="D63" s="1">
        <v>2117.0700000000002</v>
      </c>
      <c r="F63" t="e">
        <f>VLOOKUP(B63,#REF!,1,0)</f>
        <v>#REF!</v>
      </c>
    </row>
    <row r="64" spans="1:6" x14ac:dyDescent="0.25">
      <c r="A64" t="s">
        <v>270</v>
      </c>
      <c r="B64">
        <v>18230461</v>
      </c>
      <c r="C64" t="s">
        <v>226</v>
      </c>
      <c r="D64" s="1">
        <v>0</v>
      </c>
      <c r="F64" t="e">
        <f>VLOOKUP(B64,#REF!,1,0)</f>
        <v>#REF!</v>
      </c>
    </row>
    <row r="65" spans="1:6" x14ac:dyDescent="0.25">
      <c r="A65" t="s">
        <v>270</v>
      </c>
      <c r="B65">
        <v>18230462</v>
      </c>
      <c r="C65" t="s">
        <v>227</v>
      </c>
      <c r="D65" s="1">
        <v>76593.100000000006</v>
      </c>
      <c r="F65" t="e">
        <f>VLOOKUP(B65,#REF!,1,0)</f>
        <v>#REF!</v>
      </c>
    </row>
    <row r="66" spans="1:6" x14ac:dyDescent="0.25">
      <c r="A66" t="s">
        <v>270</v>
      </c>
      <c r="B66">
        <v>18230463</v>
      </c>
      <c r="C66" t="s">
        <v>258</v>
      </c>
      <c r="D66" s="1">
        <v>-23440.5</v>
      </c>
      <c r="F66" t="e">
        <f>VLOOKUP(B66,#REF!,1,0)</f>
        <v>#REF!</v>
      </c>
    </row>
    <row r="67" spans="1:6" x14ac:dyDescent="0.25">
      <c r="A67" t="s">
        <v>270</v>
      </c>
      <c r="B67">
        <v>18230464</v>
      </c>
      <c r="C67" t="s">
        <v>228</v>
      </c>
      <c r="D67" s="1">
        <v>57643.14</v>
      </c>
      <c r="F67" t="e">
        <f>VLOOKUP(B67,#REF!,1,0)</f>
        <v>#REF!</v>
      </c>
    </row>
    <row r="68" spans="1:6" x14ac:dyDescent="0.25">
      <c r="A68" t="s">
        <v>270</v>
      </c>
      <c r="B68">
        <v>18230466</v>
      </c>
      <c r="C68" t="s">
        <v>264</v>
      </c>
      <c r="D68" s="1">
        <v>11429.4</v>
      </c>
      <c r="F68" t="e">
        <f>VLOOKUP(B68,#REF!,1,0)</f>
        <v>#REF!</v>
      </c>
    </row>
    <row r="69" spans="1:6" x14ac:dyDescent="0.25">
      <c r="A69" t="s">
        <v>270</v>
      </c>
      <c r="B69">
        <v>18230467</v>
      </c>
      <c r="C69" t="s">
        <v>280</v>
      </c>
      <c r="D69" s="1">
        <v>0</v>
      </c>
      <c r="F69" t="e">
        <f>VLOOKUP(B69,#REF!,1,0)</f>
        <v>#REF!</v>
      </c>
    </row>
    <row r="70" spans="1:6" x14ac:dyDescent="0.25">
      <c r="A70" s="214" t="s">
        <v>270</v>
      </c>
      <c r="B70" s="214">
        <v>18230468</v>
      </c>
      <c r="C70" s="214" t="s">
        <v>281</v>
      </c>
      <c r="D70" s="100">
        <v>259250</v>
      </c>
      <c r="E70" s="214"/>
      <c r="F70" s="214" t="e">
        <f>VLOOKUP(B70,#REF!,1,0)</f>
        <v>#REF!</v>
      </c>
    </row>
    <row r="71" spans="1:6" x14ac:dyDescent="0.25">
      <c r="A71" t="s">
        <v>270</v>
      </c>
      <c r="B71">
        <v>18230482</v>
      </c>
      <c r="C71" t="s">
        <v>229</v>
      </c>
      <c r="D71" s="1">
        <v>12006.6</v>
      </c>
      <c r="F71" t="e">
        <f>VLOOKUP(B71,#REF!,1,0)</f>
        <v>#REF!</v>
      </c>
    </row>
    <row r="72" spans="1:6" x14ac:dyDescent="0.25">
      <c r="A72" t="s">
        <v>270</v>
      </c>
      <c r="B72">
        <v>18230483</v>
      </c>
      <c r="C72" t="s">
        <v>230</v>
      </c>
      <c r="D72" s="1">
        <v>127.5</v>
      </c>
      <c r="F72" t="e">
        <f>VLOOKUP(B72,#REF!,1,0)</f>
        <v>#REF!</v>
      </c>
    </row>
    <row r="73" spans="1:6" x14ac:dyDescent="0.25">
      <c r="A73" t="s">
        <v>270</v>
      </c>
      <c r="B73">
        <v>18230486</v>
      </c>
      <c r="C73" t="s">
        <v>231</v>
      </c>
      <c r="D73" s="1">
        <v>21326.47</v>
      </c>
      <c r="F73" t="e">
        <f>VLOOKUP(B73,#REF!,1,0)</f>
        <v>#REF!</v>
      </c>
    </row>
    <row r="74" spans="1:6" x14ac:dyDescent="0.25">
      <c r="A74" t="s">
        <v>270</v>
      </c>
      <c r="B74">
        <v>18230487</v>
      </c>
      <c r="C74" t="s">
        <v>232</v>
      </c>
      <c r="D74" s="1">
        <v>147.54</v>
      </c>
      <c r="F74" t="e">
        <f>VLOOKUP(B74,#REF!,1,0)</f>
        <v>#REF!</v>
      </c>
    </row>
    <row r="75" spans="1:6" x14ac:dyDescent="0.25">
      <c r="A75" t="s">
        <v>270</v>
      </c>
      <c r="B75">
        <v>18230488</v>
      </c>
      <c r="C75" t="s">
        <v>233</v>
      </c>
      <c r="D75" s="1">
        <v>7161.87</v>
      </c>
      <c r="F75" t="e">
        <f>VLOOKUP(B75,#REF!,1,0)</f>
        <v>#REF!</v>
      </c>
    </row>
    <row r="76" spans="1:6" x14ac:dyDescent="0.25">
      <c r="A76" t="s">
        <v>270</v>
      </c>
      <c r="B76">
        <v>18230492</v>
      </c>
      <c r="C76" t="s">
        <v>234</v>
      </c>
      <c r="D76" s="1">
        <v>25472.03</v>
      </c>
      <c r="F76" t="e">
        <f>VLOOKUP(B76,#REF!,1,0)</f>
        <v>#REF!</v>
      </c>
    </row>
    <row r="77" spans="1:6" x14ac:dyDescent="0.25">
      <c r="A77" t="s">
        <v>270</v>
      </c>
      <c r="B77">
        <v>18230493</v>
      </c>
      <c r="C77" t="s">
        <v>275</v>
      </c>
      <c r="D77" s="1">
        <v>1621.74</v>
      </c>
      <c r="F77" t="e">
        <f>VLOOKUP(B77,#REF!,1,0)</f>
        <v>#REF!</v>
      </c>
    </row>
    <row r="78" spans="1:6" x14ac:dyDescent="0.25">
      <c r="A78" t="s">
        <v>270</v>
      </c>
      <c r="B78">
        <v>18230494</v>
      </c>
      <c r="C78" t="s">
        <v>259</v>
      </c>
      <c r="D78" s="1">
        <v>0</v>
      </c>
      <c r="F78" t="e">
        <f>VLOOKUP(B78,#REF!,1,0)</f>
        <v>#REF!</v>
      </c>
    </row>
    <row r="79" spans="1:6" x14ac:dyDescent="0.25">
      <c r="A79" t="s">
        <v>270</v>
      </c>
      <c r="B79">
        <v>18230495</v>
      </c>
      <c r="C79" t="s">
        <v>235</v>
      </c>
      <c r="D79" s="1">
        <v>0</v>
      </c>
      <c r="F79" t="e">
        <f>VLOOKUP(B79,#REF!,1,0)</f>
        <v>#REF!</v>
      </c>
    </row>
    <row r="80" spans="1:6" x14ac:dyDescent="0.25">
      <c r="A80" t="s">
        <v>270</v>
      </c>
      <c r="B80">
        <v>18230497</v>
      </c>
      <c r="C80" t="s">
        <v>236</v>
      </c>
      <c r="D80" s="1">
        <v>159943.07999999999</v>
      </c>
      <c r="F80" t="e">
        <f>VLOOKUP(B80,#REF!,1,0)</f>
        <v>#REF!</v>
      </c>
    </row>
    <row r="81" spans="1:6" x14ac:dyDescent="0.25">
      <c r="A81" t="s">
        <v>270</v>
      </c>
      <c r="B81">
        <v>18230498</v>
      </c>
      <c r="C81" t="s">
        <v>237</v>
      </c>
      <c r="D81" s="1">
        <v>20087.96</v>
      </c>
      <c r="F81" t="e">
        <f>VLOOKUP(B81,#REF!,1,0)</f>
        <v>#REF!</v>
      </c>
    </row>
    <row r="82" spans="1:6" x14ac:dyDescent="0.25">
      <c r="A82" t="s">
        <v>270</v>
      </c>
      <c r="B82">
        <v>18230499</v>
      </c>
      <c r="C82" t="s">
        <v>238</v>
      </c>
      <c r="D82" s="1">
        <v>1538.05</v>
      </c>
      <c r="F82" t="e">
        <f>VLOOKUP(B82,#REF!,1,0)</f>
        <v>#REF!</v>
      </c>
    </row>
    <row r="83" spans="1:6" x14ac:dyDescent="0.25">
      <c r="A83" t="s">
        <v>270</v>
      </c>
      <c r="B83">
        <v>18230602</v>
      </c>
      <c r="C83" t="s">
        <v>239</v>
      </c>
      <c r="D83" s="1">
        <v>40067.96</v>
      </c>
      <c r="F83" t="e">
        <f>VLOOKUP(B83,#REF!,1,0)</f>
        <v>#REF!</v>
      </c>
    </row>
    <row r="84" spans="1:6" x14ac:dyDescent="0.25">
      <c r="A84" t="s">
        <v>270</v>
      </c>
      <c r="B84">
        <v>18230608</v>
      </c>
      <c r="C84" t="s">
        <v>240</v>
      </c>
      <c r="D84" s="1">
        <v>0</v>
      </c>
      <c r="F84" t="e">
        <f>VLOOKUP(B84,#REF!,1,0)</f>
        <v>#REF!</v>
      </c>
    </row>
    <row r="85" spans="1:6" x14ac:dyDescent="0.25">
      <c r="A85" t="s">
        <v>270</v>
      </c>
      <c r="B85">
        <v>18230610</v>
      </c>
      <c r="C85" t="s">
        <v>241</v>
      </c>
      <c r="D85" s="1">
        <v>53708.92</v>
      </c>
      <c r="F85" t="e">
        <f>VLOOKUP(B85,#REF!,1,0)</f>
        <v>#REF!</v>
      </c>
    </row>
    <row r="86" spans="1:6" x14ac:dyDescent="0.25">
      <c r="A86" t="s">
        <v>270</v>
      </c>
      <c r="B86">
        <v>18230611</v>
      </c>
      <c r="C86" t="s">
        <v>128</v>
      </c>
      <c r="D86" s="1">
        <v>155172.70000000001</v>
      </c>
      <c r="F86" t="e">
        <f>VLOOKUP(B86,#REF!,1,0)</f>
        <v>#REF!</v>
      </c>
    </row>
    <row r="87" spans="1:6" x14ac:dyDescent="0.25">
      <c r="A87" t="s">
        <v>270</v>
      </c>
      <c r="B87">
        <v>18230612</v>
      </c>
      <c r="C87" t="s">
        <v>261</v>
      </c>
      <c r="D87" s="1">
        <v>93986.7</v>
      </c>
      <c r="F87" t="e">
        <f>VLOOKUP(B87,#REF!,1,0)</f>
        <v>#REF!</v>
      </c>
    </row>
    <row r="88" spans="1:6" x14ac:dyDescent="0.25">
      <c r="A88" t="s">
        <v>270</v>
      </c>
      <c r="B88">
        <v>18230619</v>
      </c>
      <c r="C88" t="s">
        <v>242</v>
      </c>
      <c r="D88" s="1">
        <v>15738.77</v>
      </c>
      <c r="F88" t="e">
        <f>VLOOKUP(B88,#REF!,1,0)</f>
        <v>#REF!</v>
      </c>
    </row>
    <row r="89" spans="1:6" x14ac:dyDescent="0.25">
      <c r="A89" t="s">
        <v>270</v>
      </c>
      <c r="B89">
        <v>18230620</v>
      </c>
      <c r="C89" t="s">
        <v>243</v>
      </c>
      <c r="D89" s="1">
        <v>-10184.89</v>
      </c>
      <c r="F89" t="e">
        <f>VLOOKUP(B89,#REF!,1,0)</f>
        <v>#REF!</v>
      </c>
    </row>
    <row r="90" spans="1:6" x14ac:dyDescent="0.25">
      <c r="A90" t="s">
        <v>270</v>
      </c>
      <c r="B90">
        <v>18230621</v>
      </c>
      <c r="C90" t="s">
        <v>244</v>
      </c>
      <c r="D90" s="1">
        <v>6859.08</v>
      </c>
      <c r="F90" t="e">
        <f>VLOOKUP(B90,#REF!,1,0)</f>
        <v>#REF!</v>
      </c>
    </row>
    <row r="91" spans="1:6" x14ac:dyDescent="0.25">
      <c r="A91" t="s">
        <v>270</v>
      </c>
      <c r="B91">
        <v>18230633</v>
      </c>
      <c r="C91" t="s">
        <v>245</v>
      </c>
      <c r="D91" s="1">
        <v>1621.74</v>
      </c>
      <c r="F91" t="e">
        <f>VLOOKUP(B91,#REF!,1,0)</f>
        <v>#REF!</v>
      </c>
    </row>
    <row r="92" spans="1:6" x14ac:dyDescent="0.25">
      <c r="A92" t="s">
        <v>270</v>
      </c>
      <c r="B92">
        <v>18230711</v>
      </c>
      <c r="C92" t="s">
        <v>246</v>
      </c>
      <c r="D92" s="1">
        <v>1820052.21</v>
      </c>
      <c r="F92" t="e">
        <f>VLOOKUP(B92,#REF!,1,0)</f>
        <v>#REF!</v>
      </c>
    </row>
    <row r="93" spans="1:6" x14ac:dyDescent="0.25">
      <c r="A93" t="s">
        <v>270</v>
      </c>
      <c r="B93">
        <v>18230715</v>
      </c>
      <c r="C93" t="s">
        <v>247</v>
      </c>
      <c r="D93" s="1">
        <v>22400.22</v>
      </c>
      <c r="F93" t="e">
        <f>VLOOKUP(B93,#REF!,1,0)</f>
        <v>#REF!</v>
      </c>
    </row>
    <row r="94" spans="1:6" x14ac:dyDescent="0.25">
      <c r="A94" t="s">
        <v>270</v>
      </c>
      <c r="B94">
        <v>18230723</v>
      </c>
      <c r="C94" t="s">
        <v>248</v>
      </c>
      <c r="D94" s="1">
        <v>85803.12</v>
      </c>
      <c r="F94" t="e">
        <f>VLOOKUP(B94,#REF!,1,0)</f>
        <v>#REF!</v>
      </c>
    </row>
    <row r="95" spans="1:6" x14ac:dyDescent="0.25">
      <c r="A95" t="s">
        <v>270</v>
      </c>
      <c r="B95">
        <v>18230725</v>
      </c>
      <c r="C95" t="s">
        <v>249</v>
      </c>
      <c r="D95" s="1">
        <v>356801.89</v>
      </c>
      <c r="F95" t="e">
        <f>VLOOKUP(B95,#REF!,1,0)</f>
        <v>#REF!</v>
      </c>
    </row>
    <row r="96" spans="1:6" x14ac:dyDescent="0.25">
      <c r="A96" t="s">
        <v>270</v>
      </c>
      <c r="B96">
        <v>18230728</v>
      </c>
      <c r="C96" t="s">
        <v>250</v>
      </c>
      <c r="D96" s="1">
        <v>61.64</v>
      </c>
      <c r="F96" t="e">
        <f>VLOOKUP(B96,#REF!,1,0)</f>
        <v>#REF!</v>
      </c>
    </row>
    <row r="97" spans="1:6" x14ac:dyDescent="0.25">
      <c r="A97" t="s">
        <v>270</v>
      </c>
      <c r="B97">
        <v>18230729</v>
      </c>
      <c r="C97" t="s">
        <v>251</v>
      </c>
      <c r="D97" s="1">
        <v>668933.65</v>
      </c>
      <c r="F97" t="e">
        <f>VLOOKUP(B97,#REF!,1,0)</f>
        <v>#REF!</v>
      </c>
    </row>
    <row r="98" spans="1:6" x14ac:dyDescent="0.25">
      <c r="A98" t="s">
        <v>270</v>
      </c>
      <c r="B98">
        <v>18230730</v>
      </c>
      <c r="C98" t="s">
        <v>252</v>
      </c>
      <c r="D98" s="1">
        <v>1803.43</v>
      </c>
      <c r="F98" t="e">
        <f>VLOOKUP(B98,#REF!,1,0)</f>
        <v>#REF!</v>
      </c>
    </row>
    <row r="99" spans="1:6" x14ac:dyDescent="0.25">
      <c r="A99" t="s">
        <v>270</v>
      </c>
      <c r="B99">
        <v>18230802</v>
      </c>
      <c r="C99" t="s">
        <v>253</v>
      </c>
      <c r="D99" s="1">
        <v>37972.01</v>
      </c>
      <c r="F99" t="e">
        <f>VLOOKUP(B99,#REF!,1,0)</f>
        <v>#REF!</v>
      </c>
    </row>
    <row r="100" spans="1:6" x14ac:dyDescent="0.25">
      <c r="A100" t="s">
        <v>270</v>
      </c>
      <c r="B100">
        <v>18230809</v>
      </c>
      <c r="C100" t="s">
        <v>254</v>
      </c>
      <c r="D100" s="1">
        <v>17739.88</v>
      </c>
      <c r="F100" t="e">
        <f>VLOOKUP(B100,#REF!,1,0)</f>
        <v>#REF!</v>
      </c>
    </row>
    <row r="101" spans="1:6" x14ac:dyDescent="0.25">
      <c r="A101" t="s">
        <v>270</v>
      </c>
      <c r="B101">
        <v>18230810</v>
      </c>
      <c r="C101" t="s">
        <v>255</v>
      </c>
      <c r="D101" s="1">
        <v>17399.54</v>
      </c>
      <c r="F101" t="e">
        <f>VLOOKUP(B101,#REF!,1,0)</f>
        <v>#REF!</v>
      </c>
    </row>
    <row r="102" spans="1:6" x14ac:dyDescent="0.25">
      <c r="A102" t="s">
        <v>268</v>
      </c>
      <c r="B102" t="s">
        <v>121</v>
      </c>
      <c r="C102" t="s">
        <v>274</v>
      </c>
      <c r="D102" s="1">
        <v>6429998.7400000002</v>
      </c>
      <c r="F102" t="e">
        <f>VLOOKUP(B102,#REF!,1,0)</f>
        <v>#REF!</v>
      </c>
    </row>
    <row r="103" spans="1:6" x14ac:dyDescent="0.25">
      <c r="A103" t="s">
        <v>273</v>
      </c>
      <c r="B103" t="s">
        <v>121</v>
      </c>
      <c r="C103" t="s">
        <v>274</v>
      </c>
      <c r="D103" s="1">
        <v>6429998.7400000002</v>
      </c>
      <c r="F103" t="e">
        <f>VLOOKUP(B103,#REF!,1,0)</f>
        <v>#REF!</v>
      </c>
    </row>
    <row r="104" spans="1:6" x14ac:dyDescent="0.25">
      <c r="A104" t="s">
        <v>270</v>
      </c>
      <c r="B104">
        <v>18230471</v>
      </c>
      <c r="C104" t="s">
        <v>276</v>
      </c>
      <c r="D104" s="1">
        <v>0</v>
      </c>
      <c r="F104" t="e">
        <f>VLOOKUP(B104,#REF!,1,0)</f>
        <v>#REF!</v>
      </c>
    </row>
    <row r="105" spans="1:6" x14ac:dyDescent="0.25">
      <c r="A105" t="s">
        <v>270</v>
      </c>
      <c r="B105">
        <v>18230477</v>
      </c>
      <c r="C105" t="s">
        <v>168</v>
      </c>
      <c r="D105" s="1">
        <v>4055.75</v>
      </c>
      <c r="F105" t="e">
        <f>VLOOKUP(B105,#REF!,1,0)</f>
        <v>#REF!</v>
      </c>
    </row>
    <row r="106" spans="1:6" x14ac:dyDescent="0.25">
      <c r="A106" t="s">
        <v>268</v>
      </c>
      <c r="B106" t="s">
        <v>277</v>
      </c>
      <c r="C106" t="s">
        <v>278</v>
      </c>
      <c r="D106" s="1">
        <v>4055.75</v>
      </c>
      <c r="F106" t="e">
        <f>VLOOKUP(B106,#REF!,1,0)</f>
        <v>#REF!</v>
      </c>
    </row>
    <row r="107" spans="1:6" x14ac:dyDescent="0.25">
      <c r="A107" t="s">
        <v>273</v>
      </c>
      <c r="B107" t="s">
        <v>277</v>
      </c>
      <c r="C107" t="s">
        <v>278</v>
      </c>
      <c r="D107" s="1">
        <v>4055.75</v>
      </c>
      <c r="F107" t="e">
        <f>VLOOKUP(B107,#REF!,1,0)</f>
        <v>#REF!</v>
      </c>
    </row>
    <row r="108" spans="1:6" x14ac:dyDescent="0.25">
      <c r="D108" s="1">
        <v>7519006.4800000004</v>
      </c>
      <c r="F108" t="e">
        <f>VLOOKUP(B108,#REF!,1,0)</f>
        <v>#REF!</v>
      </c>
    </row>
  </sheetData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08"/>
  <sheetViews>
    <sheetView workbookViewId="0">
      <pane ySplit="1" topLeftCell="A65" activePane="bottomLeft" state="frozen"/>
      <selection pane="bottomLeft" activeCell="D105" sqref="D105"/>
    </sheetView>
  </sheetViews>
  <sheetFormatPr defaultRowHeight="13.2" x14ac:dyDescent="0.25"/>
  <cols>
    <col min="1" max="1" width="4.88671875" bestFit="1" customWidth="1"/>
    <col min="3" max="3" width="38.33203125" bestFit="1" customWidth="1"/>
    <col min="4" max="4" width="14.33203125" style="1" bestFit="1" customWidth="1"/>
  </cols>
  <sheetData>
    <row r="1" spans="1:4" x14ac:dyDescent="0.25">
      <c r="A1" s="217" t="s">
        <v>266</v>
      </c>
      <c r="B1" s="217" t="s">
        <v>267</v>
      </c>
      <c r="C1" s="217"/>
      <c r="D1" s="215" t="s">
        <v>265</v>
      </c>
    </row>
    <row r="2" spans="1:4" x14ac:dyDescent="0.25">
      <c r="A2" s="217" t="s">
        <v>268</v>
      </c>
      <c r="B2" s="217" t="s">
        <v>206</v>
      </c>
      <c r="C2" s="217" t="s">
        <v>269</v>
      </c>
      <c r="D2" s="215">
        <v>0</v>
      </c>
    </row>
    <row r="3" spans="1:4" x14ac:dyDescent="0.25">
      <c r="A3" s="217" t="s">
        <v>270</v>
      </c>
      <c r="B3" s="217">
        <v>18230301</v>
      </c>
      <c r="C3" s="217" t="s">
        <v>172</v>
      </c>
      <c r="D3" s="215">
        <v>6550</v>
      </c>
    </row>
    <row r="4" spans="1:4" x14ac:dyDescent="0.25">
      <c r="A4" s="217" t="s">
        <v>270</v>
      </c>
      <c r="B4" s="217">
        <v>18230428</v>
      </c>
      <c r="C4" s="217" t="s">
        <v>173</v>
      </c>
      <c r="D4" s="215">
        <v>2237.69</v>
      </c>
    </row>
    <row r="5" spans="1:4" x14ac:dyDescent="0.25">
      <c r="A5" s="217" t="s">
        <v>270</v>
      </c>
      <c r="B5" s="217">
        <v>18230442</v>
      </c>
      <c r="C5" s="217" t="s">
        <v>174</v>
      </c>
      <c r="D5" s="215">
        <v>-825.35</v>
      </c>
    </row>
    <row r="6" spans="1:4" x14ac:dyDescent="0.25">
      <c r="A6" s="217" t="s">
        <v>270</v>
      </c>
      <c r="B6" s="217">
        <v>18230443</v>
      </c>
      <c r="C6" s="217" t="s">
        <v>175</v>
      </c>
      <c r="D6" s="215">
        <v>217271.79</v>
      </c>
    </row>
    <row r="7" spans="1:4" s="214" customFormat="1" x14ac:dyDescent="0.25">
      <c r="A7" s="219" t="s">
        <v>26</v>
      </c>
      <c r="B7" s="218">
        <v>18230635</v>
      </c>
      <c r="C7" s="218" t="s">
        <v>282</v>
      </c>
      <c r="D7" s="216">
        <v>14517.34</v>
      </c>
    </row>
    <row r="8" spans="1:4" s="214" customFormat="1" x14ac:dyDescent="0.25">
      <c r="A8" s="219" t="s">
        <v>26</v>
      </c>
      <c r="B8" s="218">
        <v>18230636</v>
      </c>
      <c r="C8" s="218" t="s">
        <v>283</v>
      </c>
      <c r="D8" s="216">
        <v>6904.94</v>
      </c>
    </row>
    <row r="9" spans="1:4" s="214" customFormat="1" x14ac:dyDescent="0.25">
      <c r="A9" s="219" t="s">
        <v>26</v>
      </c>
      <c r="B9" s="218">
        <v>18230637</v>
      </c>
      <c r="C9" s="218" t="s">
        <v>284</v>
      </c>
      <c r="D9" s="216">
        <v>208721.12</v>
      </c>
    </row>
    <row r="10" spans="1:4" s="214" customFormat="1" x14ac:dyDescent="0.25">
      <c r="A10" s="219" t="s">
        <v>26</v>
      </c>
      <c r="B10" s="218">
        <v>18230638</v>
      </c>
      <c r="C10" s="218" t="s">
        <v>285</v>
      </c>
      <c r="D10" s="216">
        <v>13210.35</v>
      </c>
    </row>
    <row r="11" spans="1:4" s="214" customFormat="1" x14ac:dyDescent="0.25">
      <c r="A11" s="219" t="s">
        <v>80</v>
      </c>
      <c r="B11" s="218">
        <v>18230639</v>
      </c>
      <c r="C11" s="218" t="s">
        <v>286</v>
      </c>
      <c r="D11" s="216">
        <v>330.68</v>
      </c>
    </row>
    <row r="12" spans="1:4" x14ac:dyDescent="0.25">
      <c r="A12" s="217" t="s">
        <v>270</v>
      </c>
      <c r="B12" s="217">
        <v>18230653</v>
      </c>
      <c r="C12" s="217" t="s">
        <v>176</v>
      </c>
      <c r="D12" s="215">
        <v>4070.01</v>
      </c>
    </row>
    <row r="13" spans="1:4" x14ac:dyDescent="0.25">
      <c r="A13" s="217" t="s">
        <v>270</v>
      </c>
      <c r="B13" s="217">
        <v>18230655</v>
      </c>
      <c r="C13" s="217" t="s">
        <v>177</v>
      </c>
      <c r="D13" s="215">
        <v>972</v>
      </c>
    </row>
    <row r="14" spans="1:4" s="214" customFormat="1" x14ac:dyDescent="0.25">
      <c r="A14" s="219" t="s">
        <v>69</v>
      </c>
      <c r="B14" s="218">
        <v>18230657</v>
      </c>
      <c r="C14" s="218" t="s">
        <v>287</v>
      </c>
      <c r="D14" s="216">
        <v>2759.05</v>
      </c>
    </row>
    <row r="15" spans="1:4" x14ac:dyDescent="0.25">
      <c r="A15" s="217" t="s">
        <v>270</v>
      </c>
      <c r="B15" s="217">
        <v>18230661</v>
      </c>
      <c r="C15" s="217" t="s">
        <v>129</v>
      </c>
      <c r="D15" s="215">
        <v>5023.74</v>
      </c>
    </row>
    <row r="16" spans="1:4" x14ac:dyDescent="0.25">
      <c r="A16" s="217" t="s">
        <v>270</v>
      </c>
      <c r="B16" s="217">
        <v>18230666</v>
      </c>
      <c r="C16" s="217" t="s">
        <v>178</v>
      </c>
      <c r="D16" s="215">
        <v>7197.58</v>
      </c>
    </row>
    <row r="17" spans="1:4" x14ac:dyDescent="0.25">
      <c r="A17" s="217" t="s">
        <v>270</v>
      </c>
      <c r="B17" s="217">
        <v>18230670</v>
      </c>
      <c r="C17" s="217" t="s">
        <v>179</v>
      </c>
      <c r="D17" s="215">
        <v>8949.24</v>
      </c>
    </row>
    <row r="18" spans="1:4" x14ac:dyDescent="0.25">
      <c r="A18" s="217" t="s">
        <v>270</v>
      </c>
      <c r="B18" s="217">
        <v>18230671</v>
      </c>
      <c r="C18" s="217" t="s">
        <v>180</v>
      </c>
      <c r="D18" s="215">
        <v>12636.92</v>
      </c>
    </row>
    <row r="19" spans="1:4" x14ac:dyDescent="0.25">
      <c r="A19" s="217" t="s">
        <v>270</v>
      </c>
      <c r="B19" s="217">
        <v>18230672</v>
      </c>
      <c r="C19" s="217" t="s">
        <v>181</v>
      </c>
      <c r="D19" s="215">
        <v>1752.39</v>
      </c>
    </row>
    <row r="20" spans="1:4" x14ac:dyDescent="0.25">
      <c r="A20" s="217" t="s">
        <v>270</v>
      </c>
      <c r="B20" s="217">
        <v>18230673</v>
      </c>
      <c r="C20" s="217" t="s">
        <v>182</v>
      </c>
      <c r="D20" s="215">
        <v>3278.88</v>
      </c>
    </row>
    <row r="21" spans="1:4" x14ac:dyDescent="0.25">
      <c r="A21" s="217" t="s">
        <v>270</v>
      </c>
      <c r="B21" s="217">
        <v>18230674</v>
      </c>
      <c r="C21" s="217" t="s">
        <v>183</v>
      </c>
      <c r="D21" s="215">
        <v>22754.11</v>
      </c>
    </row>
    <row r="22" spans="1:4" x14ac:dyDescent="0.25">
      <c r="A22" s="217" t="s">
        <v>270</v>
      </c>
      <c r="B22" s="217">
        <v>18230675</v>
      </c>
      <c r="C22" s="217" t="s">
        <v>184</v>
      </c>
      <c r="D22" s="215">
        <v>977.05</v>
      </c>
    </row>
    <row r="23" spans="1:4" x14ac:dyDescent="0.25">
      <c r="A23" s="217" t="s">
        <v>270</v>
      </c>
      <c r="B23" s="217">
        <v>18230678</v>
      </c>
      <c r="C23" s="217" t="s">
        <v>272</v>
      </c>
      <c r="D23" s="215">
        <v>437025</v>
      </c>
    </row>
    <row r="24" spans="1:4" x14ac:dyDescent="0.25">
      <c r="A24" s="217" t="s">
        <v>270</v>
      </c>
      <c r="B24" s="217">
        <v>18230684</v>
      </c>
      <c r="C24" s="217" t="s">
        <v>185</v>
      </c>
      <c r="D24" s="215">
        <v>52234.16</v>
      </c>
    </row>
    <row r="25" spans="1:4" x14ac:dyDescent="0.25">
      <c r="A25" s="217" t="s">
        <v>270</v>
      </c>
      <c r="B25" s="217">
        <v>18230685</v>
      </c>
      <c r="C25" s="217" t="s">
        <v>186</v>
      </c>
      <c r="D25" s="215">
        <v>449.92</v>
      </c>
    </row>
    <row r="26" spans="1:4" x14ac:dyDescent="0.25">
      <c r="A26" s="217" t="s">
        <v>270</v>
      </c>
      <c r="B26" s="217">
        <v>18230686</v>
      </c>
      <c r="C26" s="217" t="s">
        <v>187</v>
      </c>
      <c r="D26" s="215">
        <v>-0.01</v>
      </c>
    </row>
    <row r="27" spans="1:4" x14ac:dyDescent="0.25">
      <c r="A27" s="217" t="s">
        <v>270</v>
      </c>
      <c r="B27" s="217">
        <v>18230691</v>
      </c>
      <c r="C27" s="217" t="s">
        <v>188</v>
      </c>
      <c r="D27" s="215">
        <v>27605.67</v>
      </c>
    </row>
    <row r="28" spans="1:4" x14ac:dyDescent="0.25">
      <c r="A28" s="217" t="s">
        <v>270</v>
      </c>
      <c r="B28" s="217">
        <v>18230692</v>
      </c>
      <c r="C28" s="217" t="s">
        <v>189</v>
      </c>
      <c r="D28" s="215">
        <v>9423</v>
      </c>
    </row>
    <row r="29" spans="1:4" x14ac:dyDescent="0.25">
      <c r="A29" s="217" t="s">
        <v>270</v>
      </c>
      <c r="B29" s="217">
        <v>18230694</v>
      </c>
      <c r="C29" s="217" t="s">
        <v>191</v>
      </c>
      <c r="D29" s="215">
        <v>1584.73</v>
      </c>
    </row>
    <row r="30" spans="1:4" x14ac:dyDescent="0.25">
      <c r="A30" s="217" t="s">
        <v>270</v>
      </c>
      <c r="B30" s="217">
        <v>18230696</v>
      </c>
      <c r="C30" s="217" t="s">
        <v>192</v>
      </c>
      <c r="D30" s="215">
        <v>42.5</v>
      </c>
    </row>
    <row r="31" spans="1:4" x14ac:dyDescent="0.25">
      <c r="A31" s="217" t="s">
        <v>270</v>
      </c>
      <c r="B31" s="217">
        <v>18230697</v>
      </c>
      <c r="C31" s="217" t="s">
        <v>193</v>
      </c>
      <c r="D31" s="215">
        <v>25996.98</v>
      </c>
    </row>
    <row r="32" spans="1:4" x14ac:dyDescent="0.25">
      <c r="A32" s="217" t="s">
        <v>270</v>
      </c>
      <c r="B32" s="217">
        <v>18230698</v>
      </c>
      <c r="C32" s="217" t="s">
        <v>194</v>
      </c>
      <c r="D32" s="215">
        <v>2002.14</v>
      </c>
    </row>
    <row r="33" spans="1:4" x14ac:dyDescent="0.25">
      <c r="A33" s="217" t="s">
        <v>270</v>
      </c>
      <c r="B33" s="217">
        <v>18230699</v>
      </c>
      <c r="C33" s="217" t="s">
        <v>195</v>
      </c>
      <c r="D33" s="215">
        <v>20402.23</v>
      </c>
    </row>
    <row r="34" spans="1:4" x14ac:dyDescent="0.25">
      <c r="A34" s="217" t="s">
        <v>270</v>
      </c>
      <c r="B34" s="217">
        <v>18230700</v>
      </c>
      <c r="C34" s="217" t="s">
        <v>196</v>
      </c>
      <c r="D34" s="215">
        <v>3177.55</v>
      </c>
    </row>
    <row r="35" spans="1:4" x14ac:dyDescent="0.25">
      <c r="A35" s="217" t="s">
        <v>270</v>
      </c>
      <c r="B35" s="217">
        <v>18230703</v>
      </c>
      <c r="C35" s="217" t="s">
        <v>197</v>
      </c>
      <c r="D35" s="215">
        <v>5303.07</v>
      </c>
    </row>
    <row r="36" spans="1:4" x14ac:dyDescent="0.25">
      <c r="A36" s="217" t="s">
        <v>270</v>
      </c>
      <c r="B36" s="217">
        <v>18230704</v>
      </c>
      <c r="C36" s="217" t="s">
        <v>198</v>
      </c>
      <c r="D36" s="215">
        <v>25954.49</v>
      </c>
    </row>
    <row r="37" spans="1:4" x14ac:dyDescent="0.25">
      <c r="A37" s="217" t="s">
        <v>270</v>
      </c>
      <c r="B37" s="217">
        <v>18230706</v>
      </c>
      <c r="C37" s="217" t="s">
        <v>199</v>
      </c>
      <c r="D37" s="215">
        <v>45111.27</v>
      </c>
    </row>
    <row r="38" spans="1:4" x14ac:dyDescent="0.25">
      <c r="A38" s="217" t="s">
        <v>270</v>
      </c>
      <c r="B38" s="217">
        <v>18230707</v>
      </c>
      <c r="C38" s="217" t="s">
        <v>200</v>
      </c>
      <c r="D38" s="215">
        <v>1098.8800000000001</v>
      </c>
    </row>
    <row r="39" spans="1:4" x14ac:dyDescent="0.25">
      <c r="A39" s="217" t="s">
        <v>270</v>
      </c>
      <c r="B39" s="217">
        <v>18230731</v>
      </c>
      <c r="C39" s="217" t="s">
        <v>201</v>
      </c>
      <c r="D39" s="215">
        <v>126242.87</v>
      </c>
    </row>
    <row r="40" spans="1:4" x14ac:dyDescent="0.25">
      <c r="A40" s="217" t="s">
        <v>270</v>
      </c>
      <c r="B40" s="217">
        <v>18230732</v>
      </c>
      <c r="C40" s="217" t="s">
        <v>263</v>
      </c>
      <c r="D40" s="215">
        <v>5507.77</v>
      </c>
    </row>
    <row r="41" spans="1:4" x14ac:dyDescent="0.25">
      <c r="A41" s="217" t="s">
        <v>270</v>
      </c>
      <c r="B41" s="217">
        <v>18230736</v>
      </c>
      <c r="C41" s="217" t="s">
        <v>202</v>
      </c>
      <c r="D41" s="215">
        <v>16760.8</v>
      </c>
    </row>
    <row r="42" spans="1:4" x14ac:dyDescent="0.25">
      <c r="A42" s="217" t="s">
        <v>270</v>
      </c>
      <c r="B42" s="217">
        <v>18230737</v>
      </c>
      <c r="C42" s="217" t="s">
        <v>203</v>
      </c>
      <c r="D42" s="215">
        <v>1550.58</v>
      </c>
    </row>
    <row r="43" spans="1:4" x14ac:dyDescent="0.25">
      <c r="A43" s="217" t="s">
        <v>270</v>
      </c>
      <c r="B43" s="217">
        <v>18230738</v>
      </c>
      <c r="C43" s="217" t="s">
        <v>204</v>
      </c>
      <c r="D43" s="215">
        <v>2084</v>
      </c>
    </row>
    <row r="44" spans="1:4" x14ac:dyDescent="0.25">
      <c r="A44" s="217" t="s">
        <v>270</v>
      </c>
      <c r="B44" s="217">
        <v>18230739</v>
      </c>
      <c r="C44" s="217" t="s">
        <v>205</v>
      </c>
      <c r="D44" s="215">
        <v>-168</v>
      </c>
    </row>
    <row r="45" spans="1:4" x14ac:dyDescent="0.25">
      <c r="A45" s="217" t="s">
        <v>268</v>
      </c>
      <c r="B45" s="217" t="s">
        <v>206</v>
      </c>
      <c r="C45" s="217" t="s">
        <v>269</v>
      </c>
      <c r="D45" s="215">
        <v>1348679.13</v>
      </c>
    </row>
    <row r="46" spans="1:4" x14ac:dyDescent="0.25">
      <c r="A46" s="217" t="s">
        <v>273</v>
      </c>
      <c r="B46" s="217" t="s">
        <v>206</v>
      </c>
      <c r="C46" s="217" t="s">
        <v>269</v>
      </c>
      <c r="D46" s="215">
        <v>1348679.13</v>
      </c>
    </row>
    <row r="47" spans="1:4" x14ac:dyDescent="0.25">
      <c r="A47" s="217" t="s">
        <v>268</v>
      </c>
      <c r="B47" s="217" t="s">
        <v>121</v>
      </c>
      <c r="C47" s="217" t="s">
        <v>274</v>
      </c>
      <c r="D47" s="215">
        <v>0</v>
      </c>
    </row>
    <row r="48" spans="1:4" x14ac:dyDescent="0.25">
      <c r="A48" s="217" t="s">
        <v>270</v>
      </c>
      <c r="B48" s="217">
        <v>18230128</v>
      </c>
      <c r="C48" s="217" t="s">
        <v>207</v>
      </c>
      <c r="D48" s="215">
        <v>14643.25</v>
      </c>
    </row>
    <row r="49" spans="1:4" x14ac:dyDescent="0.25">
      <c r="A49" s="217" t="s">
        <v>270</v>
      </c>
      <c r="B49" s="217">
        <v>18230405</v>
      </c>
      <c r="C49" s="217" t="s">
        <v>208</v>
      </c>
      <c r="D49" s="215">
        <v>243337.95</v>
      </c>
    </row>
    <row r="50" spans="1:4" x14ac:dyDescent="0.25">
      <c r="A50" s="217" t="s">
        <v>270</v>
      </c>
      <c r="B50" s="217">
        <v>18230406</v>
      </c>
      <c r="C50" s="217" t="s">
        <v>209</v>
      </c>
      <c r="D50" s="215">
        <v>46056.25</v>
      </c>
    </row>
    <row r="51" spans="1:4" x14ac:dyDescent="0.25">
      <c r="A51" s="217" t="s">
        <v>270</v>
      </c>
      <c r="B51" s="217">
        <v>18230407</v>
      </c>
      <c r="C51" s="217" t="s">
        <v>210</v>
      </c>
      <c r="D51" s="215">
        <v>114309.93</v>
      </c>
    </row>
    <row r="52" spans="1:4" x14ac:dyDescent="0.25">
      <c r="A52" s="217" t="s">
        <v>270</v>
      </c>
      <c r="B52" s="217">
        <v>18230408</v>
      </c>
      <c r="C52" s="217" t="s">
        <v>211</v>
      </c>
      <c r="D52" s="215">
        <v>1550.58</v>
      </c>
    </row>
    <row r="53" spans="1:4" x14ac:dyDescent="0.25">
      <c r="A53" s="217" t="s">
        <v>270</v>
      </c>
      <c r="B53" s="217">
        <v>18230416</v>
      </c>
      <c r="C53" s="217" t="s">
        <v>212</v>
      </c>
      <c r="D53" s="215">
        <v>21092.03</v>
      </c>
    </row>
    <row r="54" spans="1:4" x14ac:dyDescent="0.25">
      <c r="A54" s="217" t="s">
        <v>270</v>
      </c>
      <c r="B54" s="217">
        <v>18230429</v>
      </c>
      <c r="C54" s="217" t="s">
        <v>214</v>
      </c>
      <c r="D54" s="215">
        <v>3966.68</v>
      </c>
    </row>
    <row r="55" spans="1:4" x14ac:dyDescent="0.25">
      <c r="A55" s="217" t="s">
        <v>270</v>
      </c>
      <c r="B55" s="217">
        <v>18230432</v>
      </c>
      <c r="C55" s="217" t="s">
        <v>215</v>
      </c>
      <c r="D55" s="215">
        <v>46200.69</v>
      </c>
    </row>
    <row r="56" spans="1:4" x14ac:dyDescent="0.25">
      <c r="A56" s="217" t="s">
        <v>270</v>
      </c>
      <c r="B56" s="217">
        <v>18230433</v>
      </c>
      <c r="C56" s="217" t="s">
        <v>216</v>
      </c>
      <c r="D56" s="215">
        <v>2100</v>
      </c>
    </row>
    <row r="57" spans="1:4" x14ac:dyDescent="0.25">
      <c r="A57" s="217" t="s">
        <v>270</v>
      </c>
      <c r="B57" s="217">
        <v>18230434</v>
      </c>
      <c r="C57" s="217" t="s">
        <v>217</v>
      </c>
      <c r="D57" s="215">
        <v>5700.88</v>
      </c>
    </row>
    <row r="58" spans="1:4" x14ac:dyDescent="0.25">
      <c r="A58" s="217" t="s">
        <v>270</v>
      </c>
      <c r="B58" s="217">
        <v>18230435</v>
      </c>
      <c r="C58" s="217" t="s">
        <v>218</v>
      </c>
      <c r="D58" s="215">
        <v>993.36</v>
      </c>
    </row>
    <row r="59" spans="1:4" x14ac:dyDescent="0.25">
      <c r="A59" s="217" t="s">
        <v>270</v>
      </c>
      <c r="B59" s="217">
        <v>18230436</v>
      </c>
      <c r="C59" s="217" t="s">
        <v>219</v>
      </c>
      <c r="D59" s="215">
        <v>680</v>
      </c>
    </row>
    <row r="60" spans="1:4" x14ac:dyDescent="0.25">
      <c r="A60" s="217" t="s">
        <v>270</v>
      </c>
      <c r="B60" s="217">
        <v>18230437</v>
      </c>
      <c r="C60" s="217" t="s">
        <v>220</v>
      </c>
      <c r="D60" s="215">
        <v>38381.230000000003</v>
      </c>
    </row>
    <row r="61" spans="1:4" x14ac:dyDescent="0.25">
      <c r="A61" s="217" t="s">
        <v>270</v>
      </c>
      <c r="B61" s="217">
        <v>18230438</v>
      </c>
      <c r="C61" s="217" t="s">
        <v>221</v>
      </c>
      <c r="D61" s="215">
        <v>28734.32</v>
      </c>
    </row>
    <row r="62" spans="1:4" x14ac:dyDescent="0.25">
      <c r="A62" s="217" t="s">
        <v>270</v>
      </c>
      <c r="B62" s="217">
        <v>18230439</v>
      </c>
      <c r="C62" s="217" t="s">
        <v>222</v>
      </c>
      <c r="D62" s="215">
        <v>115965.8</v>
      </c>
    </row>
    <row r="63" spans="1:4" x14ac:dyDescent="0.25">
      <c r="A63" s="217" t="s">
        <v>270</v>
      </c>
      <c r="B63" s="217">
        <v>18230440</v>
      </c>
      <c r="C63" s="217" t="s">
        <v>223</v>
      </c>
      <c r="D63" s="215">
        <v>501979.87</v>
      </c>
    </row>
    <row r="64" spans="1:4" x14ac:dyDescent="0.25">
      <c r="A64" s="217" t="s">
        <v>270</v>
      </c>
      <c r="B64" s="217">
        <v>18230448</v>
      </c>
      <c r="C64" s="217" t="s">
        <v>191</v>
      </c>
      <c r="D64" s="215">
        <v>1001.07</v>
      </c>
    </row>
    <row r="65" spans="1:4" x14ac:dyDescent="0.25">
      <c r="A65" s="217" t="s">
        <v>270</v>
      </c>
      <c r="B65" s="217">
        <v>18230449</v>
      </c>
      <c r="C65" s="217" t="s">
        <v>224</v>
      </c>
      <c r="D65" s="215">
        <v>160907.70000000001</v>
      </c>
    </row>
    <row r="66" spans="1:4" x14ac:dyDescent="0.25">
      <c r="A66" s="217" t="s">
        <v>270</v>
      </c>
      <c r="B66" s="217">
        <v>18230457</v>
      </c>
      <c r="C66" s="217" t="s">
        <v>225</v>
      </c>
      <c r="D66" s="215">
        <v>828.45</v>
      </c>
    </row>
    <row r="67" spans="1:4" x14ac:dyDescent="0.25">
      <c r="A67" s="217" t="s">
        <v>270</v>
      </c>
      <c r="B67" s="217">
        <v>18230461</v>
      </c>
      <c r="C67" s="217" t="s">
        <v>226</v>
      </c>
      <c r="D67" s="215">
        <v>2013.7</v>
      </c>
    </row>
    <row r="68" spans="1:4" x14ac:dyDescent="0.25">
      <c r="A68" s="217" t="s">
        <v>270</v>
      </c>
      <c r="B68" s="217">
        <v>18230462</v>
      </c>
      <c r="C68" s="217" t="s">
        <v>227</v>
      </c>
      <c r="D68" s="215">
        <v>136563.4</v>
      </c>
    </row>
    <row r="69" spans="1:4" x14ac:dyDescent="0.25">
      <c r="A69" s="217" t="s">
        <v>270</v>
      </c>
      <c r="B69" s="217">
        <v>18230463</v>
      </c>
      <c r="C69" s="217" t="s">
        <v>258</v>
      </c>
      <c r="D69" s="215">
        <v>29.95</v>
      </c>
    </row>
    <row r="70" spans="1:4" x14ac:dyDescent="0.25">
      <c r="A70" s="217" t="s">
        <v>270</v>
      </c>
      <c r="B70" s="217">
        <v>18230464</v>
      </c>
      <c r="C70" s="217" t="s">
        <v>228</v>
      </c>
      <c r="D70" s="215">
        <v>76100</v>
      </c>
    </row>
    <row r="71" spans="1:4" x14ac:dyDescent="0.25">
      <c r="A71" s="217" t="s">
        <v>270</v>
      </c>
      <c r="B71" s="217">
        <v>18230466</v>
      </c>
      <c r="C71" s="217" t="s">
        <v>264</v>
      </c>
      <c r="D71" s="215">
        <v>11853.66</v>
      </c>
    </row>
    <row r="72" spans="1:4" x14ac:dyDescent="0.25">
      <c r="A72" s="217" t="s">
        <v>270</v>
      </c>
      <c r="B72" s="217">
        <v>18230468</v>
      </c>
      <c r="C72" s="217" t="s">
        <v>281</v>
      </c>
      <c r="D72" s="215">
        <v>0</v>
      </c>
    </row>
    <row r="73" spans="1:4" x14ac:dyDescent="0.25">
      <c r="A73" s="217" t="s">
        <v>270</v>
      </c>
      <c r="B73" s="217">
        <v>18230482</v>
      </c>
      <c r="C73" s="217" t="s">
        <v>229</v>
      </c>
      <c r="D73" s="215">
        <v>449.17</v>
      </c>
    </row>
    <row r="74" spans="1:4" x14ac:dyDescent="0.25">
      <c r="A74" s="217" t="s">
        <v>270</v>
      </c>
      <c r="B74" s="217">
        <v>18230483</v>
      </c>
      <c r="C74" s="217" t="s">
        <v>230</v>
      </c>
      <c r="D74" s="215">
        <v>-0.01</v>
      </c>
    </row>
    <row r="75" spans="1:4" x14ac:dyDescent="0.25">
      <c r="A75" s="217" t="s">
        <v>270</v>
      </c>
      <c r="B75" s="217">
        <v>18230486</v>
      </c>
      <c r="C75" s="217" t="s">
        <v>231</v>
      </c>
      <c r="D75" s="215">
        <v>43049.49</v>
      </c>
    </row>
    <row r="76" spans="1:4" x14ac:dyDescent="0.25">
      <c r="A76" s="217" t="s">
        <v>270</v>
      </c>
      <c r="B76" s="217">
        <v>18230487</v>
      </c>
      <c r="C76" s="217" t="s">
        <v>232</v>
      </c>
      <c r="D76" s="215">
        <v>2058.3200000000002</v>
      </c>
    </row>
    <row r="77" spans="1:4" x14ac:dyDescent="0.25">
      <c r="A77" s="217" t="s">
        <v>270</v>
      </c>
      <c r="B77" s="217">
        <v>18230488</v>
      </c>
      <c r="C77" s="217" t="s">
        <v>233</v>
      </c>
      <c r="D77" s="215">
        <v>42.5</v>
      </c>
    </row>
    <row r="78" spans="1:4" x14ac:dyDescent="0.25">
      <c r="A78" s="217" t="s">
        <v>270</v>
      </c>
      <c r="B78" s="217">
        <v>18230492</v>
      </c>
      <c r="C78" s="217" t="s">
        <v>234</v>
      </c>
      <c r="D78" s="215">
        <v>20681.939999999999</v>
      </c>
    </row>
    <row r="79" spans="1:4" x14ac:dyDescent="0.25">
      <c r="A79" s="217" t="s">
        <v>270</v>
      </c>
      <c r="B79" s="217">
        <v>18230497</v>
      </c>
      <c r="C79" s="217" t="s">
        <v>236</v>
      </c>
      <c r="D79" s="215">
        <v>11931.29</v>
      </c>
    </row>
    <row r="80" spans="1:4" x14ac:dyDescent="0.25">
      <c r="A80" s="217" t="s">
        <v>270</v>
      </c>
      <c r="B80" s="217">
        <v>18230498</v>
      </c>
      <c r="C80" s="217" t="s">
        <v>237</v>
      </c>
      <c r="D80" s="215">
        <v>-392</v>
      </c>
    </row>
    <row r="81" spans="1:4" x14ac:dyDescent="0.25">
      <c r="A81" s="217" t="s">
        <v>270</v>
      </c>
      <c r="B81" s="217">
        <v>18230499</v>
      </c>
      <c r="C81" s="217" t="s">
        <v>238</v>
      </c>
      <c r="D81" s="215">
        <v>111.42</v>
      </c>
    </row>
    <row r="82" spans="1:4" x14ac:dyDescent="0.25">
      <c r="A82" s="217" t="s">
        <v>270</v>
      </c>
      <c r="B82" s="217">
        <v>18230602</v>
      </c>
      <c r="C82" s="217" t="s">
        <v>239</v>
      </c>
      <c r="D82" s="215">
        <v>9591.7199999999993</v>
      </c>
    </row>
    <row r="83" spans="1:4" x14ac:dyDescent="0.25">
      <c r="A83" s="217" t="s">
        <v>270</v>
      </c>
      <c r="B83" s="217">
        <v>18230608</v>
      </c>
      <c r="C83" s="217" t="s">
        <v>240</v>
      </c>
      <c r="D83" s="215">
        <v>2268</v>
      </c>
    </row>
    <row r="84" spans="1:4" x14ac:dyDescent="0.25">
      <c r="A84" s="217" t="s">
        <v>270</v>
      </c>
      <c r="B84" s="217">
        <v>18230610</v>
      </c>
      <c r="C84" s="217" t="s">
        <v>241</v>
      </c>
      <c r="D84" s="215">
        <v>38192.959999999999</v>
      </c>
    </row>
    <row r="85" spans="1:4" x14ac:dyDescent="0.25">
      <c r="A85" s="217" t="s">
        <v>270</v>
      </c>
      <c r="B85" s="217">
        <v>18230611</v>
      </c>
      <c r="C85" s="217" t="s">
        <v>128</v>
      </c>
      <c r="D85" s="215">
        <v>14222.64</v>
      </c>
    </row>
    <row r="86" spans="1:4" x14ac:dyDescent="0.25">
      <c r="A86" s="217" t="s">
        <v>270</v>
      </c>
      <c r="B86" s="217">
        <v>18230612</v>
      </c>
      <c r="C86" s="217" t="s">
        <v>261</v>
      </c>
      <c r="D86" s="215">
        <v>54928.17</v>
      </c>
    </row>
    <row r="87" spans="1:4" x14ac:dyDescent="0.25">
      <c r="A87" s="217" t="s">
        <v>270</v>
      </c>
      <c r="B87" s="217">
        <v>18230619</v>
      </c>
      <c r="C87" s="217" t="s">
        <v>242</v>
      </c>
      <c r="D87" s="215">
        <v>3035.54</v>
      </c>
    </row>
    <row r="88" spans="1:4" x14ac:dyDescent="0.25">
      <c r="A88" s="217" t="s">
        <v>270</v>
      </c>
      <c r="B88" s="217">
        <v>18230620</v>
      </c>
      <c r="C88" s="217" t="s">
        <v>243</v>
      </c>
      <c r="D88" s="215">
        <v>-914.62</v>
      </c>
    </row>
    <row r="89" spans="1:4" x14ac:dyDescent="0.25">
      <c r="A89" s="217" t="s">
        <v>270</v>
      </c>
      <c r="B89" s="217">
        <v>18230621</v>
      </c>
      <c r="C89" s="217" t="s">
        <v>244</v>
      </c>
      <c r="D89" s="215">
        <v>25262.52</v>
      </c>
    </row>
    <row r="90" spans="1:4" s="214" customFormat="1" x14ac:dyDescent="0.25">
      <c r="A90" s="219" t="s">
        <v>4</v>
      </c>
      <c r="B90" s="218">
        <v>18230625</v>
      </c>
      <c r="C90" s="218" t="s">
        <v>288</v>
      </c>
      <c r="D90" s="216">
        <v>45179.83</v>
      </c>
    </row>
    <row r="91" spans="1:4" s="214" customFormat="1" x14ac:dyDescent="0.25">
      <c r="A91" s="219" t="s">
        <v>4</v>
      </c>
      <c r="B91" s="218">
        <v>18230626</v>
      </c>
      <c r="C91" s="218" t="s">
        <v>289</v>
      </c>
      <c r="D91" s="216">
        <v>1791.47</v>
      </c>
    </row>
    <row r="92" spans="1:4" s="214" customFormat="1" x14ac:dyDescent="0.25">
      <c r="A92" s="219" t="s">
        <v>4</v>
      </c>
      <c r="B92" s="218">
        <v>18230627</v>
      </c>
      <c r="C92" s="218" t="s">
        <v>290</v>
      </c>
      <c r="D92" s="216">
        <v>57194.59</v>
      </c>
    </row>
    <row r="93" spans="1:4" s="214" customFormat="1" x14ac:dyDescent="0.25">
      <c r="A93" s="219" t="s">
        <v>4</v>
      </c>
      <c r="B93" s="218">
        <v>18230628</v>
      </c>
      <c r="C93" s="218" t="s">
        <v>291</v>
      </c>
      <c r="D93" s="216">
        <v>14176.78</v>
      </c>
    </row>
    <row r="94" spans="1:4" s="214" customFormat="1" x14ac:dyDescent="0.25">
      <c r="A94" s="219" t="s">
        <v>71</v>
      </c>
      <c r="B94" s="218">
        <v>18230629</v>
      </c>
      <c r="C94" s="218" t="s">
        <v>292</v>
      </c>
      <c r="D94" s="216">
        <v>590.89</v>
      </c>
    </row>
    <row r="95" spans="1:4" x14ac:dyDescent="0.25">
      <c r="A95" s="217" t="s">
        <v>270</v>
      </c>
      <c r="B95" s="217">
        <v>18230633</v>
      </c>
      <c r="C95" s="217" t="s">
        <v>245</v>
      </c>
      <c r="D95" s="215">
        <v>19.309999999999999</v>
      </c>
    </row>
    <row r="96" spans="1:4" x14ac:dyDescent="0.25">
      <c r="A96" s="217" t="s">
        <v>270</v>
      </c>
      <c r="B96" s="217">
        <v>18230711</v>
      </c>
      <c r="C96" s="217" t="s">
        <v>246</v>
      </c>
      <c r="D96" s="215">
        <v>2834360.01</v>
      </c>
    </row>
    <row r="97" spans="1:4" x14ac:dyDescent="0.25">
      <c r="A97" s="217" t="s">
        <v>270</v>
      </c>
      <c r="B97" s="217">
        <v>18230715</v>
      </c>
      <c r="C97" s="217" t="s">
        <v>247</v>
      </c>
      <c r="D97" s="215">
        <v>50298.53</v>
      </c>
    </row>
    <row r="98" spans="1:4" x14ac:dyDescent="0.25">
      <c r="A98" s="217" t="s">
        <v>270</v>
      </c>
      <c r="B98" s="217">
        <v>18230723</v>
      </c>
      <c r="C98" s="217" t="s">
        <v>248</v>
      </c>
      <c r="D98" s="215">
        <v>47948.57</v>
      </c>
    </row>
    <row r="99" spans="1:4" x14ac:dyDescent="0.25">
      <c r="A99" s="217" t="s">
        <v>270</v>
      </c>
      <c r="B99" s="217">
        <v>18230725</v>
      </c>
      <c r="C99" s="217" t="s">
        <v>249</v>
      </c>
      <c r="D99" s="215">
        <v>595394.79</v>
      </c>
    </row>
    <row r="100" spans="1:4" x14ac:dyDescent="0.25">
      <c r="A100" s="217" t="s">
        <v>270</v>
      </c>
      <c r="B100" s="217">
        <v>18230729</v>
      </c>
      <c r="C100" s="217" t="s">
        <v>251</v>
      </c>
      <c r="D100" s="215">
        <v>527598.43000000005</v>
      </c>
    </row>
    <row r="101" spans="1:4" x14ac:dyDescent="0.25">
      <c r="A101" s="217" t="s">
        <v>270</v>
      </c>
      <c r="B101" s="217">
        <v>18230730</v>
      </c>
      <c r="C101" s="217" t="s">
        <v>252</v>
      </c>
      <c r="D101" s="215">
        <v>31908.76</v>
      </c>
    </row>
    <row r="102" spans="1:4" x14ac:dyDescent="0.25">
      <c r="A102" s="217" t="s">
        <v>270</v>
      </c>
      <c r="B102" s="217">
        <v>18230802</v>
      </c>
      <c r="C102" s="217" t="s">
        <v>253</v>
      </c>
      <c r="D102" s="215">
        <v>39363.550000000003</v>
      </c>
    </row>
    <row r="103" spans="1:4" x14ac:dyDescent="0.25">
      <c r="A103" s="217" t="s">
        <v>270</v>
      </c>
      <c r="B103" s="217">
        <v>18230809</v>
      </c>
      <c r="C103" s="217" t="s">
        <v>254</v>
      </c>
      <c r="D103" s="215">
        <v>19265.29</v>
      </c>
    </row>
    <row r="104" spans="1:4" x14ac:dyDescent="0.25">
      <c r="A104" s="217" t="s">
        <v>270</v>
      </c>
      <c r="B104" s="217">
        <v>18230810</v>
      </c>
      <c r="C104" s="217" t="s">
        <v>255</v>
      </c>
      <c r="D104" s="215">
        <v>12889.11</v>
      </c>
    </row>
    <row r="105" spans="1:4" s="214" customFormat="1" x14ac:dyDescent="0.25">
      <c r="A105" s="219" t="s">
        <v>69</v>
      </c>
      <c r="B105" s="218">
        <v>18230811</v>
      </c>
      <c r="C105" s="218" t="s">
        <v>293</v>
      </c>
      <c r="D105" s="216">
        <v>5804.54</v>
      </c>
    </row>
    <row r="106" spans="1:4" x14ac:dyDescent="0.25">
      <c r="A106" s="217" t="s">
        <v>268</v>
      </c>
      <c r="B106" s="217" t="s">
        <v>121</v>
      </c>
      <c r="C106" s="217" t="s">
        <v>274</v>
      </c>
      <c r="D106" s="215">
        <v>6083294.25</v>
      </c>
    </row>
    <row r="107" spans="1:4" x14ac:dyDescent="0.25">
      <c r="A107" s="217" t="s">
        <v>273</v>
      </c>
      <c r="B107" s="217" t="s">
        <v>121</v>
      </c>
      <c r="C107" s="217" t="s">
        <v>274</v>
      </c>
      <c r="D107" s="215">
        <v>6083294.25</v>
      </c>
    </row>
    <row r="108" spans="1:4" x14ac:dyDescent="0.25">
      <c r="A108" s="217"/>
      <c r="B108" s="217"/>
      <c r="C108" s="217"/>
      <c r="D108" s="215">
        <v>7431973.3799999999</v>
      </c>
    </row>
  </sheetData>
  <phoneticPr fontId="1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62"/>
  </sheetPr>
  <dimension ref="A2:AH92"/>
  <sheetViews>
    <sheetView showGridLines="0" tabSelected="1" zoomScale="90" zoomScaleNormal="90" zoomScaleSheetLayoutView="70" workbookViewId="0">
      <selection activeCell="C4" sqref="C4"/>
    </sheetView>
  </sheetViews>
  <sheetFormatPr defaultColWidth="9.109375" defaultRowHeight="13.2" x14ac:dyDescent="0.25"/>
  <cols>
    <col min="1" max="1" width="2.5546875" style="234" customWidth="1"/>
    <col min="2" max="2" width="11.33203125" style="234" hidden="1" customWidth="1"/>
    <col min="3" max="3" width="12.33203125" style="234" customWidth="1"/>
    <col min="4" max="4" width="41.33203125" style="234" customWidth="1"/>
    <col min="5" max="5" width="2.44140625" style="247" customWidth="1"/>
    <col min="6" max="6" width="37.109375" style="280" customWidth="1"/>
    <col min="7" max="7" width="18.5546875" style="234" customWidth="1"/>
    <col min="8" max="8" width="1.109375" style="234" customWidth="1"/>
    <col min="9" max="10" width="1.33203125" style="235" customWidth="1"/>
    <col min="11" max="11" width="38.33203125" style="280" customWidth="1"/>
    <col min="12" max="12" width="19.5546875" style="234" customWidth="1"/>
    <col min="13" max="13" width="3.6640625" style="234" customWidth="1"/>
    <col min="14" max="14" width="3" style="235" customWidth="1"/>
    <col min="15" max="15" width="42.109375" style="284" customWidth="1"/>
    <col min="16" max="16" width="18" style="235" customWidth="1"/>
    <col min="17" max="17" width="2" style="235" customWidth="1"/>
    <col min="18" max="16384" width="9.109375" style="234"/>
  </cols>
  <sheetData>
    <row r="2" spans="1:34" s="269" customFormat="1" ht="24.6" x14ac:dyDescent="0.4">
      <c r="C2" s="439" t="s">
        <v>339</v>
      </c>
      <c r="E2" s="270"/>
      <c r="I2" s="271"/>
      <c r="J2" s="271"/>
      <c r="K2" s="279"/>
      <c r="N2" s="271"/>
      <c r="O2" s="283"/>
      <c r="P2" s="271"/>
      <c r="Q2" s="271"/>
    </row>
    <row r="3" spans="1:34" ht="17.399999999999999" x14ac:dyDescent="0.3">
      <c r="C3" s="268" t="s">
        <v>394</v>
      </c>
      <c r="O3" s="395"/>
    </row>
    <row r="4" spans="1:34" x14ac:dyDescent="0.25">
      <c r="C4" s="280"/>
    </row>
    <row r="5" spans="1:34" x14ac:dyDescent="0.25">
      <c r="C5" s="280"/>
      <c r="L5" s="267"/>
    </row>
    <row r="6" spans="1:34" s="257" customFormat="1" ht="15.6" x14ac:dyDescent="0.3">
      <c r="B6" s="252"/>
      <c r="C6" s="382" t="s">
        <v>393</v>
      </c>
      <c r="D6" s="252"/>
      <c r="E6" s="253"/>
      <c r="G6" s="254"/>
      <c r="H6" s="254"/>
      <c r="I6" s="255"/>
      <c r="J6" s="255"/>
      <c r="K6" s="282"/>
      <c r="L6" s="254"/>
      <c r="M6" s="254"/>
      <c r="N6" s="255"/>
      <c r="O6" s="285"/>
      <c r="P6" s="255"/>
      <c r="Q6" s="255"/>
      <c r="R6" s="254"/>
      <c r="S6" s="254"/>
      <c r="T6" s="254"/>
      <c r="U6" s="256"/>
      <c r="X6" s="258"/>
      <c r="Y6" s="259"/>
      <c r="Z6" s="260"/>
      <c r="AA6" s="261"/>
      <c r="AB6" s="262"/>
      <c r="AC6" s="262"/>
      <c r="AD6" s="262"/>
      <c r="AE6" s="262"/>
      <c r="AF6" s="261"/>
      <c r="AG6" s="261"/>
      <c r="AH6" s="260"/>
    </row>
    <row r="7" spans="1:34" s="257" customFormat="1" ht="15.6" x14ac:dyDescent="0.3">
      <c r="B7" s="252"/>
      <c r="C7" s="382" t="s">
        <v>347</v>
      </c>
      <c r="D7" s="252"/>
      <c r="E7" s="253"/>
      <c r="G7" s="254"/>
      <c r="H7" s="254"/>
      <c r="I7" s="255"/>
      <c r="J7" s="255"/>
      <c r="K7" s="282"/>
      <c r="L7" s="254"/>
      <c r="M7" s="254"/>
      <c r="N7" s="255"/>
      <c r="O7" s="285"/>
      <c r="P7" s="255"/>
      <c r="Q7" s="255"/>
      <c r="R7" s="254"/>
      <c r="S7" s="254"/>
      <c r="T7" s="254"/>
      <c r="U7" s="256"/>
      <c r="X7" s="258"/>
      <c r="Y7" s="259"/>
      <c r="Z7" s="260"/>
      <c r="AA7" s="261"/>
      <c r="AB7" s="262"/>
      <c r="AC7" s="262"/>
      <c r="AD7" s="262"/>
      <c r="AE7" s="262"/>
      <c r="AF7" s="261"/>
      <c r="AG7" s="261"/>
      <c r="AH7" s="260"/>
    </row>
    <row r="8" spans="1:34" s="257" customFormat="1" ht="15.6" x14ac:dyDescent="0.3">
      <c r="B8" s="252"/>
      <c r="C8" s="382" t="s">
        <v>419</v>
      </c>
      <c r="D8" s="252"/>
      <c r="E8" s="253"/>
      <c r="G8" s="254"/>
      <c r="H8" s="254"/>
      <c r="I8" s="255"/>
      <c r="J8" s="255"/>
      <c r="K8" s="282"/>
      <c r="L8" s="254"/>
      <c r="M8" s="254"/>
      <c r="N8" s="255"/>
      <c r="O8" s="285"/>
      <c r="P8" s="255"/>
      <c r="Q8" s="255"/>
      <c r="R8" s="254"/>
      <c r="S8" s="254"/>
      <c r="T8" s="254"/>
      <c r="U8" s="256"/>
      <c r="X8" s="258"/>
      <c r="Y8" s="259"/>
      <c r="Z8" s="260"/>
      <c r="AA8" s="261"/>
      <c r="AB8" s="262"/>
      <c r="AC8" s="262"/>
      <c r="AD8" s="262"/>
      <c r="AE8" s="262"/>
      <c r="AF8" s="261"/>
      <c r="AG8" s="261"/>
      <c r="AH8" s="260"/>
    </row>
    <row r="9" spans="1:34" s="257" customFormat="1" ht="15.6" x14ac:dyDescent="0.3">
      <c r="B9" s="252"/>
      <c r="C9" s="382" t="s">
        <v>328</v>
      </c>
      <c r="D9" s="252"/>
      <c r="E9" s="253"/>
      <c r="G9" s="254"/>
      <c r="H9" s="254"/>
      <c r="I9" s="255"/>
      <c r="J9" s="255"/>
      <c r="K9" s="282"/>
      <c r="L9" s="254"/>
      <c r="M9" s="254"/>
      <c r="N9" s="255"/>
      <c r="O9" s="285"/>
      <c r="P9" s="255"/>
      <c r="Q9" s="255"/>
      <c r="R9" s="254"/>
      <c r="S9" s="254"/>
      <c r="T9" s="254"/>
      <c r="U9" s="256"/>
      <c r="X9" s="258"/>
      <c r="Y9" s="259"/>
      <c r="Z9" s="260"/>
      <c r="AA9" s="261"/>
      <c r="AB9" s="262"/>
      <c r="AC9" s="262"/>
      <c r="AD9" s="262"/>
      <c r="AE9" s="262"/>
      <c r="AF9" s="261"/>
      <c r="AG9" s="261"/>
      <c r="AH9" s="260"/>
    </row>
    <row r="10" spans="1:34" x14ac:dyDescent="0.25">
      <c r="C10" s="382" t="s">
        <v>363</v>
      </c>
    </row>
    <row r="11" spans="1:34" x14ac:dyDescent="0.25">
      <c r="C11" s="382" t="s">
        <v>364</v>
      </c>
    </row>
    <row r="12" spans="1:34" ht="10.5" customHeight="1" thickBot="1" x14ac:dyDescent="0.3"/>
    <row r="13" spans="1:34" s="277" customFormat="1" ht="36.75" customHeight="1" thickBot="1" x14ac:dyDescent="0.3">
      <c r="A13" s="465"/>
      <c r="B13" s="272"/>
      <c r="C13" s="273"/>
      <c r="D13" s="274"/>
      <c r="E13" s="275"/>
      <c r="F13" s="542" t="s">
        <v>298</v>
      </c>
      <c r="G13" s="543"/>
      <c r="H13" s="544"/>
      <c r="I13" s="276"/>
      <c r="J13" s="278"/>
      <c r="K13" s="542" t="s">
        <v>299</v>
      </c>
      <c r="L13" s="543"/>
      <c r="M13" s="544"/>
      <c r="N13" s="278"/>
      <c r="O13" s="542" t="s">
        <v>322</v>
      </c>
      <c r="P13" s="543"/>
      <c r="Q13" s="544"/>
    </row>
    <row r="14" spans="1:34" s="237" customFormat="1" ht="36" customHeight="1" thickBot="1" x14ac:dyDescent="0.3">
      <c r="A14" s="414"/>
      <c r="B14" s="249" t="s">
        <v>359</v>
      </c>
      <c r="C14" s="249" t="s">
        <v>359</v>
      </c>
      <c r="D14" s="263" t="s">
        <v>313</v>
      </c>
      <c r="E14" s="250"/>
      <c r="F14" s="281" t="s">
        <v>303</v>
      </c>
      <c r="G14" s="545" t="s">
        <v>319</v>
      </c>
      <c r="H14" s="546"/>
      <c r="I14" s="250"/>
      <c r="J14" s="236"/>
      <c r="K14" s="281" t="s">
        <v>303</v>
      </c>
      <c r="L14" s="545" t="s">
        <v>319</v>
      </c>
      <c r="M14" s="546"/>
      <c r="N14" s="236"/>
      <c r="O14" s="281" t="s">
        <v>303</v>
      </c>
      <c r="P14" s="545" t="s">
        <v>319</v>
      </c>
      <c r="Q14" s="546"/>
    </row>
    <row r="15" spans="1:34" s="241" customFormat="1" ht="15" customHeight="1" x14ac:dyDescent="0.25">
      <c r="A15" s="466"/>
      <c r="B15" s="369"/>
      <c r="C15" s="370"/>
      <c r="D15" s="371"/>
      <c r="E15" s="238"/>
      <c r="F15" s="374"/>
      <c r="G15" s="375"/>
      <c r="H15" s="376"/>
      <c r="I15" s="240"/>
      <c r="J15" s="239"/>
      <c r="K15" s="374"/>
      <c r="L15" s="375"/>
      <c r="M15" s="380"/>
      <c r="N15" s="239"/>
      <c r="O15" s="539" t="s">
        <v>329</v>
      </c>
      <c r="P15" s="540"/>
      <c r="Q15" s="541"/>
    </row>
    <row r="16" spans="1:34" s="233" customFormat="1" x14ac:dyDescent="0.25">
      <c r="A16" s="467"/>
      <c r="B16" s="396" t="s">
        <v>341</v>
      </c>
      <c r="C16" s="372"/>
      <c r="D16" s="373"/>
      <c r="E16" s="251"/>
      <c r="F16" s="377"/>
      <c r="G16" s="378"/>
      <c r="H16" s="379"/>
      <c r="I16" s="242"/>
      <c r="J16" s="242"/>
      <c r="K16" s="377"/>
      <c r="L16" s="378"/>
      <c r="M16" s="379"/>
      <c r="N16" s="242"/>
      <c r="O16" s="377"/>
      <c r="P16" s="378"/>
      <c r="Q16" s="379"/>
    </row>
    <row r="17" spans="1:17" s="297" customFormat="1" ht="27.75" customHeight="1" x14ac:dyDescent="0.25">
      <c r="A17" s="289"/>
      <c r="B17" s="410" t="s">
        <v>17</v>
      </c>
      <c r="C17" s="411" t="s">
        <v>350</v>
      </c>
      <c r="D17" s="412" t="s">
        <v>301</v>
      </c>
      <c r="E17" s="399"/>
      <c r="F17" s="482" t="s">
        <v>365</v>
      </c>
      <c r="G17" s="474">
        <v>400</v>
      </c>
      <c r="H17" s="293"/>
      <c r="I17" s="294"/>
      <c r="J17" s="368"/>
      <c r="K17" s="482" t="s">
        <v>366</v>
      </c>
      <c r="L17" s="474">
        <v>90</v>
      </c>
      <c r="M17" s="296"/>
      <c r="N17" s="483"/>
      <c r="O17" s="482"/>
      <c r="P17" s="473"/>
      <c r="Q17" s="296"/>
    </row>
    <row r="18" spans="1:17" s="297" customFormat="1" ht="29.25" customHeight="1" x14ac:dyDescent="0.25">
      <c r="A18" s="289"/>
      <c r="B18" s="290"/>
      <c r="C18" s="383"/>
      <c r="D18" s="288"/>
      <c r="E18" s="301"/>
      <c r="F18" s="300"/>
      <c r="G18" s="287"/>
      <c r="H18" s="293"/>
      <c r="I18" s="294"/>
      <c r="J18" s="368"/>
      <c r="K18" s="295"/>
      <c r="L18" s="287"/>
      <c r="M18" s="296"/>
      <c r="N18" s="483"/>
      <c r="O18" s="406"/>
      <c r="P18" s="287"/>
      <c r="Q18" s="296"/>
    </row>
    <row r="19" spans="1:17" s="297" customFormat="1" ht="21.75" customHeight="1" x14ac:dyDescent="0.25">
      <c r="A19" s="289"/>
      <c r="B19" s="410" t="s">
        <v>4</v>
      </c>
      <c r="C19" s="411" t="s">
        <v>351</v>
      </c>
      <c r="D19" s="415" t="s">
        <v>307</v>
      </c>
      <c r="E19" s="424"/>
      <c r="F19" s="536" t="s">
        <v>360</v>
      </c>
      <c r="G19" s="537"/>
      <c r="H19" s="537"/>
      <c r="I19" s="537"/>
      <c r="J19" s="537"/>
      <c r="K19" s="537"/>
      <c r="L19" s="537"/>
      <c r="M19" s="538"/>
      <c r="N19" s="294"/>
      <c r="O19" s="292"/>
      <c r="P19" s="287"/>
      <c r="Q19" s="296"/>
    </row>
    <row r="20" spans="1:17" s="297" customFormat="1" ht="21.75" customHeight="1" x14ac:dyDescent="0.25">
      <c r="A20" s="289"/>
      <c r="B20" s="290"/>
      <c r="C20" s="286"/>
      <c r="D20" s="298" t="s">
        <v>304</v>
      </c>
      <c r="E20" s="291"/>
      <c r="F20" s="476" t="s">
        <v>342</v>
      </c>
      <c r="G20" s="474">
        <v>3570000</v>
      </c>
      <c r="H20" s="293"/>
      <c r="I20" s="294"/>
      <c r="J20" s="294"/>
      <c r="K20" s="530" t="s">
        <v>398</v>
      </c>
      <c r="L20" s="533"/>
      <c r="M20" s="534"/>
      <c r="N20" s="294"/>
      <c r="O20" s="292"/>
      <c r="P20" s="287"/>
      <c r="Q20" s="296"/>
    </row>
    <row r="21" spans="1:17" s="297" customFormat="1" ht="21.75" customHeight="1" x14ac:dyDescent="0.25">
      <c r="A21" s="289"/>
      <c r="B21" s="290"/>
      <c r="C21" s="383"/>
      <c r="D21" s="298"/>
      <c r="E21" s="291"/>
      <c r="F21" s="476" t="s">
        <v>373</v>
      </c>
      <c r="G21" s="474">
        <v>486000</v>
      </c>
      <c r="H21" s="293"/>
      <c r="I21" s="294"/>
      <c r="J21" s="294"/>
      <c r="K21" s="535"/>
      <c r="L21" s="533"/>
      <c r="M21" s="534"/>
      <c r="N21" s="294"/>
      <c r="O21" s="292"/>
      <c r="P21" s="287"/>
      <c r="Q21" s="296"/>
    </row>
    <row r="22" spans="1:17" s="297" customFormat="1" ht="21.75" customHeight="1" x14ac:dyDescent="0.25">
      <c r="A22" s="289"/>
      <c r="B22" s="290"/>
      <c r="C22" s="383"/>
      <c r="D22" s="298"/>
      <c r="E22" s="291"/>
      <c r="F22" s="292"/>
      <c r="G22" s="474"/>
      <c r="H22" s="293"/>
      <c r="I22" s="294"/>
      <c r="J22" s="294"/>
      <c r="K22" s="292"/>
      <c r="L22" s="287"/>
      <c r="M22" s="296"/>
      <c r="N22" s="294"/>
      <c r="O22" s="292"/>
      <c r="P22" s="287"/>
      <c r="Q22" s="296"/>
    </row>
    <row r="23" spans="1:17" s="297" customFormat="1" ht="21.75" customHeight="1" x14ac:dyDescent="0.25">
      <c r="A23" s="289"/>
      <c r="B23" s="290"/>
      <c r="C23" s="286"/>
      <c r="D23" s="298" t="s">
        <v>305</v>
      </c>
      <c r="E23" s="291"/>
      <c r="F23" s="476" t="s">
        <v>399</v>
      </c>
      <c r="G23" s="287">
        <v>800</v>
      </c>
      <c r="H23" s="293"/>
      <c r="I23" s="294"/>
      <c r="J23" s="294"/>
      <c r="K23" s="292" t="s">
        <v>315</v>
      </c>
      <c r="L23" s="287">
        <v>5600</v>
      </c>
      <c r="M23" s="296"/>
      <c r="N23" s="294"/>
      <c r="O23" s="292"/>
      <c r="P23" s="287"/>
      <c r="Q23" s="296"/>
    </row>
    <row r="24" spans="1:17" s="297" customFormat="1" ht="13.5" customHeight="1" x14ac:dyDescent="0.25">
      <c r="A24" s="289"/>
      <c r="B24" s="290"/>
      <c r="C24" s="383"/>
      <c r="D24" s="298"/>
      <c r="E24" s="291"/>
      <c r="F24" s="476" t="s">
        <v>400</v>
      </c>
      <c r="G24" s="287">
        <v>2300</v>
      </c>
      <c r="H24" s="293"/>
      <c r="I24" s="294"/>
      <c r="J24" s="294"/>
      <c r="K24" s="292" t="s">
        <v>343</v>
      </c>
      <c r="L24" s="287">
        <v>900</v>
      </c>
      <c r="M24" s="296"/>
      <c r="N24" s="294"/>
      <c r="O24" s="292"/>
      <c r="P24" s="287"/>
      <c r="Q24" s="296"/>
    </row>
    <row r="25" spans="1:17" s="297" customFormat="1" ht="21.75" customHeight="1" x14ac:dyDescent="0.25">
      <c r="A25" s="289"/>
      <c r="B25" s="290"/>
      <c r="C25" s="286"/>
      <c r="D25" s="298" t="s">
        <v>306</v>
      </c>
      <c r="E25" s="291"/>
      <c r="F25" s="476" t="s">
        <v>374</v>
      </c>
      <c r="G25" s="287">
        <v>400</v>
      </c>
      <c r="H25" s="293"/>
      <c r="I25" s="294"/>
      <c r="J25" s="294"/>
      <c r="K25" s="476" t="s">
        <v>401</v>
      </c>
      <c r="L25" s="287">
        <v>900</v>
      </c>
      <c r="M25" s="296"/>
      <c r="N25" s="294"/>
      <c r="O25" s="292"/>
      <c r="P25" s="287"/>
      <c r="Q25" s="296"/>
    </row>
    <row r="26" spans="1:17" s="297" customFormat="1" ht="21.75" customHeight="1" x14ac:dyDescent="0.25">
      <c r="A26" s="289"/>
      <c r="B26" s="290"/>
      <c r="C26" s="383"/>
      <c r="D26" s="521" t="s">
        <v>375</v>
      </c>
      <c r="E26" s="291"/>
      <c r="F26" s="292" t="s">
        <v>346</v>
      </c>
      <c r="G26" s="481">
        <v>10500</v>
      </c>
      <c r="H26" s="293"/>
      <c r="I26" s="294"/>
      <c r="J26" s="294"/>
      <c r="K26" s="476" t="s">
        <v>402</v>
      </c>
      <c r="L26" s="287">
        <v>2700</v>
      </c>
      <c r="M26" s="296"/>
      <c r="N26" s="294"/>
      <c r="O26" s="292"/>
      <c r="P26" s="287"/>
      <c r="Q26" s="296"/>
    </row>
    <row r="27" spans="1:17" s="297" customFormat="1" ht="12.75" customHeight="1" x14ac:dyDescent="0.25">
      <c r="A27" s="289"/>
      <c r="B27" s="290"/>
      <c r="C27" s="286"/>
      <c r="D27" s="289"/>
      <c r="E27" s="291"/>
      <c r="F27" s="292"/>
      <c r="G27" s="287"/>
      <c r="H27" s="293"/>
      <c r="I27" s="294"/>
      <c r="J27" s="294"/>
      <c r="K27" s="299"/>
      <c r="L27" s="287"/>
      <c r="M27" s="296"/>
      <c r="N27" s="294"/>
      <c r="O27" s="292"/>
      <c r="P27" s="287"/>
      <c r="Q27" s="296"/>
    </row>
    <row r="28" spans="1:17" s="297" customFormat="1" ht="30" customHeight="1" x14ac:dyDescent="0.25">
      <c r="A28" s="289"/>
      <c r="B28" s="290"/>
      <c r="C28" s="383"/>
      <c r="D28" s="298" t="s">
        <v>331</v>
      </c>
      <c r="E28" s="291"/>
      <c r="F28" s="292" t="s">
        <v>316</v>
      </c>
      <c r="G28" s="473">
        <v>3700</v>
      </c>
      <c r="H28" s="293"/>
      <c r="I28" s="294"/>
      <c r="J28" s="294"/>
      <c r="K28" s="528"/>
      <c r="L28" s="529"/>
      <c r="M28" s="516"/>
      <c r="N28" s="515"/>
      <c r="O28" s="514"/>
      <c r="P28" s="515"/>
      <c r="Q28" s="516"/>
    </row>
    <row r="29" spans="1:17" s="297" customFormat="1" ht="23.25" customHeight="1" x14ac:dyDescent="0.25">
      <c r="A29" s="289"/>
      <c r="B29" s="290"/>
      <c r="C29" s="383"/>
      <c r="D29" s="298"/>
      <c r="E29" s="291"/>
      <c r="F29" s="476" t="s">
        <v>367</v>
      </c>
      <c r="G29" s="473">
        <v>400</v>
      </c>
      <c r="H29" s="293"/>
      <c r="I29" s="294"/>
      <c r="J29" s="294"/>
      <c r="K29" s="530" t="s">
        <v>403</v>
      </c>
      <c r="L29" s="531"/>
      <c r="M29" s="496"/>
      <c r="N29" s="495"/>
      <c r="O29" s="494"/>
      <c r="P29" s="495"/>
      <c r="Q29" s="496"/>
    </row>
    <row r="30" spans="1:17" s="297" customFormat="1" ht="21.75" customHeight="1" x14ac:dyDescent="0.25">
      <c r="A30" s="289"/>
      <c r="B30" s="290"/>
      <c r="C30" s="383"/>
      <c r="D30" s="298"/>
      <c r="E30" s="291"/>
      <c r="F30" s="476" t="s">
        <v>404</v>
      </c>
      <c r="G30" s="287">
        <v>4900</v>
      </c>
      <c r="H30" s="293"/>
      <c r="I30" s="294"/>
      <c r="J30" s="294"/>
      <c r="K30" s="299"/>
      <c r="L30" s="287"/>
      <c r="M30" s="296"/>
      <c r="N30" s="294"/>
      <c r="O30" s="292"/>
      <c r="P30" s="287"/>
      <c r="Q30" s="296"/>
    </row>
    <row r="31" spans="1:17" s="297" customFormat="1" ht="21.75" customHeight="1" x14ac:dyDescent="0.25">
      <c r="A31" s="289"/>
      <c r="B31" s="290"/>
      <c r="C31" s="383"/>
      <c r="D31" s="298"/>
      <c r="E31" s="291"/>
      <c r="F31" s="476" t="s">
        <v>405</v>
      </c>
      <c r="G31" s="287">
        <v>110</v>
      </c>
      <c r="H31" s="293"/>
      <c r="I31" s="294"/>
      <c r="J31" s="294"/>
      <c r="K31" s="299"/>
      <c r="L31" s="287"/>
      <c r="M31" s="296"/>
      <c r="N31" s="294"/>
      <c r="O31" s="292"/>
      <c r="P31" s="287"/>
      <c r="Q31" s="296"/>
    </row>
    <row r="32" spans="1:17" s="297" customFormat="1" ht="46.5" customHeight="1" x14ac:dyDescent="0.25">
      <c r="A32" s="289"/>
      <c r="B32" s="290"/>
      <c r="C32" s="383"/>
      <c r="D32" s="298" t="s">
        <v>317</v>
      </c>
      <c r="E32" s="291"/>
      <c r="F32" s="520" t="s">
        <v>406</v>
      </c>
      <c r="G32" s="397">
        <v>11500</v>
      </c>
      <c r="H32" s="293"/>
      <c r="I32" s="294"/>
      <c r="J32" s="294"/>
      <c r="K32" s="476" t="s">
        <v>407</v>
      </c>
      <c r="L32" s="397">
        <v>31000</v>
      </c>
      <c r="M32" s="296"/>
      <c r="N32" s="294"/>
      <c r="O32" s="522"/>
      <c r="P32" s="287"/>
      <c r="Q32" s="296"/>
    </row>
    <row r="33" spans="1:17" s="297" customFormat="1" ht="37.5" customHeight="1" x14ac:dyDescent="0.25">
      <c r="A33" s="289"/>
      <c r="B33" s="290"/>
      <c r="C33" s="383"/>
      <c r="D33" s="525" t="s">
        <v>389</v>
      </c>
      <c r="E33" s="291"/>
      <c r="F33" s="520" t="s">
        <v>390</v>
      </c>
      <c r="G33" s="484" t="s">
        <v>417</v>
      </c>
      <c r="H33" s="293"/>
      <c r="I33" s="294"/>
      <c r="J33" s="294"/>
      <c r="K33" s="520" t="s">
        <v>391</v>
      </c>
      <c r="L33" s="484" t="s">
        <v>418</v>
      </c>
      <c r="M33" s="296"/>
      <c r="N33" s="294"/>
      <c r="O33" s="292"/>
      <c r="P33" s="287"/>
      <c r="Q33" s="296"/>
    </row>
    <row r="34" spans="1:17" s="297" customFormat="1" ht="51" customHeight="1" x14ac:dyDescent="0.25">
      <c r="A34" s="289"/>
      <c r="B34" s="290"/>
      <c r="C34" s="383"/>
      <c r="D34" s="298" t="s">
        <v>318</v>
      </c>
      <c r="E34" s="291"/>
      <c r="F34" s="476" t="s">
        <v>392</v>
      </c>
      <c r="G34" s="287">
        <v>99900</v>
      </c>
      <c r="H34" s="293"/>
      <c r="I34" s="294"/>
      <c r="J34" s="294"/>
      <c r="K34" s="527" t="s">
        <v>392</v>
      </c>
      <c r="L34" s="287">
        <v>81000</v>
      </c>
      <c r="M34" s="296"/>
      <c r="N34" s="294"/>
      <c r="O34" s="479"/>
      <c r="P34" s="526"/>
      <c r="Q34" s="296"/>
    </row>
    <row r="35" spans="1:17" s="297" customFormat="1" ht="33" customHeight="1" x14ac:dyDescent="0.25">
      <c r="A35" s="289"/>
      <c r="B35" s="410"/>
      <c r="C35" s="411" t="s">
        <v>352</v>
      </c>
      <c r="D35" s="517" t="s">
        <v>413</v>
      </c>
      <c r="E35" s="301"/>
      <c r="F35" s="300" t="s">
        <v>325</v>
      </c>
      <c r="G35" s="484" t="s">
        <v>414</v>
      </c>
      <c r="H35" s="368"/>
      <c r="I35" s="294"/>
      <c r="J35" s="294"/>
      <c r="K35" s="485" t="s">
        <v>327</v>
      </c>
      <c r="L35" s="484" t="s">
        <v>415</v>
      </c>
      <c r="M35" s="472"/>
      <c r="N35" s="294"/>
      <c r="O35" s="300" t="s">
        <v>323</v>
      </c>
      <c r="P35" s="474" t="s">
        <v>416</v>
      </c>
      <c r="Q35" s="296"/>
    </row>
    <row r="36" spans="1:17" s="297" customFormat="1" ht="30.75" customHeight="1" x14ac:dyDescent="0.25">
      <c r="A36" s="289"/>
      <c r="B36" s="407" t="s">
        <v>139</v>
      </c>
      <c r="C36" s="408" t="s">
        <v>353</v>
      </c>
      <c r="D36" s="414" t="s">
        <v>308</v>
      </c>
      <c r="E36" s="304"/>
      <c r="F36" s="300" t="s">
        <v>325</v>
      </c>
      <c r="G36" s="474" t="s">
        <v>395</v>
      </c>
      <c r="H36" s="368"/>
      <c r="I36" s="294"/>
      <c r="J36" s="294"/>
      <c r="K36" s="485" t="s">
        <v>327</v>
      </c>
      <c r="L36" s="474" t="s">
        <v>396</v>
      </c>
      <c r="M36" s="296"/>
      <c r="N36" s="294"/>
      <c r="O36" s="300" t="s">
        <v>323</v>
      </c>
      <c r="P36" s="480" t="s">
        <v>397</v>
      </c>
      <c r="Q36" s="296"/>
    </row>
    <row r="37" spans="1:17" s="297" customFormat="1" ht="12.75" customHeight="1" thickBot="1" x14ac:dyDescent="0.3">
      <c r="A37" s="289"/>
      <c r="B37" s="359"/>
      <c r="C37" s="360"/>
      <c r="D37" s="417"/>
      <c r="E37" s="309"/>
      <c r="F37" s="418"/>
      <c r="G37" s="419"/>
      <c r="H37" s="420"/>
      <c r="I37" s="310"/>
      <c r="J37" s="310"/>
      <c r="K37" s="418"/>
      <c r="L37" s="421"/>
      <c r="M37" s="422"/>
      <c r="N37" s="310"/>
      <c r="O37" s="418"/>
      <c r="P37" s="421"/>
      <c r="Q37" s="422"/>
    </row>
    <row r="38" spans="1:17" s="297" customFormat="1" ht="21.75" customHeight="1" x14ac:dyDescent="0.25">
      <c r="B38" s="440"/>
      <c r="C38" s="440"/>
      <c r="D38" s="441"/>
      <c r="E38" s="309"/>
      <c r="F38" s="446"/>
      <c r="G38" s="443"/>
      <c r="H38" s="443"/>
      <c r="I38" s="310"/>
      <c r="J38" s="310"/>
      <c r="K38" s="442"/>
      <c r="L38" s="423"/>
      <c r="M38" s="444"/>
      <c r="N38" s="310"/>
      <c r="O38" s="446"/>
      <c r="P38" s="423"/>
      <c r="Q38" s="444"/>
    </row>
    <row r="39" spans="1:17" s="297" customFormat="1" ht="6.75" customHeight="1" thickBot="1" x14ac:dyDescent="0.3">
      <c r="B39" s="360"/>
      <c r="C39" s="360"/>
      <c r="D39" s="455"/>
      <c r="E39" s="309"/>
      <c r="F39" s="459"/>
      <c r="G39" s="419"/>
      <c r="H39" s="419"/>
      <c r="I39" s="310"/>
      <c r="J39" s="310"/>
      <c r="K39" s="459"/>
      <c r="L39" s="421"/>
      <c r="M39" s="460"/>
      <c r="N39" s="310"/>
      <c r="O39" s="459"/>
      <c r="P39" s="421"/>
      <c r="Q39" s="460"/>
    </row>
    <row r="40" spans="1:17" s="297" customFormat="1" ht="21.75" customHeight="1" x14ac:dyDescent="0.25">
      <c r="B40" s="453" t="s">
        <v>340</v>
      </c>
      <c r="C40" s="468"/>
      <c r="D40" s="454"/>
      <c r="E40" s="311"/>
      <c r="F40" s="456"/>
      <c r="G40" s="457"/>
      <c r="H40" s="458"/>
      <c r="I40" s="312"/>
      <c r="J40" s="312"/>
      <c r="K40" s="456"/>
      <c r="L40" s="457"/>
      <c r="M40" s="458"/>
      <c r="N40" s="312"/>
      <c r="O40" s="456"/>
      <c r="P40" s="457"/>
      <c r="Q40" s="458"/>
    </row>
    <row r="41" spans="1:17" s="297" customFormat="1" ht="21.75" customHeight="1" x14ac:dyDescent="0.25">
      <c r="B41" s="407" t="s">
        <v>9</v>
      </c>
      <c r="C41" s="407" t="s">
        <v>354</v>
      </c>
      <c r="D41" s="413" t="s">
        <v>309</v>
      </c>
      <c r="E41" s="313"/>
      <c r="F41" s="292" t="s">
        <v>320</v>
      </c>
      <c r="G41" s="473">
        <v>90</v>
      </c>
      <c r="H41" s="293"/>
      <c r="I41" s="294"/>
      <c r="J41" s="294"/>
      <c r="K41" s="292" t="s">
        <v>320</v>
      </c>
      <c r="L41" s="473">
        <v>30</v>
      </c>
      <c r="M41" s="296"/>
      <c r="N41" s="294"/>
      <c r="O41" s="476" t="s">
        <v>321</v>
      </c>
      <c r="P41" s="473">
        <v>30</v>
      </c>
      <c r="Q41" s="296"/>
    </row>
    <row r="42" spans="1:17" s="297" customFormat="1" ht="21.75" customHeight="1" x14ac:dyDescent="0.25">
      <c r="B42" s="302"/>
      <c r="C42" s="302"/>
      <c r="D42" s="413" t="s">
        <v>376</v>
      </c>
      <c r="E42" s="313"/>
      <c r="F42" s="476" t="s">
        <v>377</v>
      </c>
      <c r="G42" s="473">
        <v>760</v>
      </c>
      <c r="H42" s="293"/>
      <c r="I42" s="294"/>
      <c r="J42" s="294"/>
      <c r="K42" s="476"/>
      <c r="L42" s="287"/>
      <c r="M42" s="296"/>
      <c r="N42" s="294"/>
      <c r="O42" s="476"/>
      <c r="P42" s="287"/>
      <c r="Q42" s="296"/>
    </row>
    <row r="43" spans="1:17" s="297" customFormat="1" ht="21.75" customHeight="1" x14ac:dyDescent="0.25">
      <c r="B43" s="410" t="s">
        <v>10</v>
      </c>
      <c r="C43" s="410" t="s">
        <v>355</v>
      </c>
      <c r="D43" s="409" t="s">
        <v>310</v>
      </c>
      <c r="E43" s="306"/>
      <c r="F43" s="292" t="s">
        <v>320</v>
      </c>
      <c r="G43" s="287">
        <v>50</v>
      </c>
      <c r="H43" s="293"/>
      <c r="I43" s="294"/>
      <c r="J43" s="294"/>
      <c r="K43" s="292" t="s">
        <v>320</v>
      </c>
      <c r="L43" s="287">
        <v>1</v>
      </c>
      <c r="M43" s="296"/>
      <c r="N43" s="294"/>
      <c r="O43" s="292" t="s">
        <v>321</v>
      </c>
      <c r="P43" s="287">
        <v>8</v>
      </c>
      <c r="Q43" s="296"/>
    </row>
    <row r="44" spans="1:17" s="297" customFormat="1" ht="21.75" customHeight="1" x14ac:dyDescent="0.25">
      <c r="B44" s="407" t="s">
        <v>12</v>
      </c>
      <c r="C44" s="407" t="s">
        <v>356</v>
      </c>
      <c r="D44" s="409" t="s">
        <v>408</v>
      </c>
      <c r="E44" s="306"/>
      <c r="F44" s="292" t="s">
        <v>320</v>
      </c>
      <c r="G44" s="287">
        <v>14</v>
      </c>
      <c r="H44" s="293"/>
      <c r="I44" s="294"/>
      <c r="J44" s="294"/>
      <c r="K44" s="292" t="s">
        <v>320</v>
      </c>
      <c r="L44" s="287">
        <v>4</v>
      </c>
      <c r="M44" s="296"/>
      <c r="N44" s="294"/>
      <c r="O44" s="292" t="s">
        <v>320</v>
      </c>
      <c r="P44" s="287">
        <v>11</v>
      </c>
      <c r="Q44" s="296"/>
    </row>
    <row r="45" spans="1:17" s="297" customFormat="1" ht="21.75" customHeight="1" x14ac:dyDescent="0.25">
      <c r="B45" s="410" t="s">
        <v>11</v>
      </c>
      <c r="C45" s="410" t="s">
        <v>357</v>
      </c>
      <c r="D45" s="412" t="s">
        <v>312</v>
      </c>
      <c r="E45" s="399"/>
      <c r="F45" s="475" t="s">
        <v>320</v>
      </c>
      <c r="G45" s="287">
        <v>60</v>
      </c>
      <c r="H45" s="293"/>
      <c r="I45" s="294"/>
      <c r="J45" s="368"/>
      <c r="K45" s="295"/>
      <c r="L45" s="287"/>
      <c r="M45" s="296"/>
      <c r="N45" s="294"/>
      <c r="O45" s="292"/>
      <c r="P45" s="287"/>
      <c r="Q45" s="296"/>
    </row>
    <row r="46" spans="1:17" s="297" customFormat="1" ht="21.75" customHeight="1" x14ac:dyDescent="0.25">
      <c r="B46" s="290"/>
      <c r="C46" s="290"/>
      <c r="D46" s="288"/>
      <c r="E46" s="399"/>
      <c r="F46" s="475" t="s">
        <v>384</v>
      </c>
      <c r="G46" s="287">
        <v>27</v>
      </c>
      <c r="H46" s="293"/>
      <c r="I46" s="294"/>
      <c r="J46" s="368"/>
      <c r="K46" s="524" t="s">
        <v>386</v>
      </c>
      <c r="L46" s="287"/>
      <c r="M46" s="296"/>
      <c r="N46" s="294"/>
      <c r="O46" s="292"/>
      <c r="P46" s="287"/>
      <c r="Q46" s="296"/>
    </row>
    <row r="47" spans="1:17" s="297" customFormat="1" ht="21.75" customHeight="1" x14ac:dyDescent="0.25">
      <c r="B47" s="290"/>
      <c r="C47" s="290"/>
      <c r="D47" s="288"/>
      <c r="E47" s="399"/>
      <c r="F47" s="475" t="s">
        <v>385</v>
      </c>
      <c r="G47" s="287">
        <v>12</v>
      </c>
      <c r="H47" s="293"/>
      <c r="I47" s="294"/>
      <c r="J47" s="368"/>
      <c r="K47" s="530" t="s">
        <v>387</v>
      </c>
      <c r="L47" s="531"/>
      <c r="M47" s="532"/>
      <c r="N47" s="294"/>
      <c r="O47" s="292"/>
      <c r="P47" s="287"/>
      <c r="Q47" s="296"/>
    </row>
    <row r="48" spans="1:17" s="297" customFormat="1" ht="7.5" customHeight="1" x14ac:dyDescent="0.25">
      <c r="B48" s="290"/>
      <c r="C48" s="290"/>
      <c r="D48" s="288"/>
      <c r="E48" s="399"/>
      <c r="F48" s="295"/>
      <c r="G48" s="287"/>
      <c r="H48" s="293"/>
      <c r="I48" s="294"/>
      <c r="J48" s="368"/>
      <c r="K48" s="530"/>
      <c r="L48" s="531"/>
      <c r="M48" s="532"/>
      <c r="N48" s="294"/>
      <c r="O48" s="292"/>
      <c r="P48" s="287"/>
      <c r="Q48" s="296"/>
    </row>
    <row r="49" spans="2:17" s="297" customFormat="1" ht="21.75" customHeight="1" x14ac:dyDescent="0.25">
      <c r="B49" s="407" t="s">
        <v>77</v>
      </c>
      <c r="C49" s="407" t="s">
        <v>358</v>
      </c>
      <c r="D49" s="409" t="s">
        <v>311</v>
      </c>
      <c r="E49" s="398"/>
      <c r="F49" s="342"/>
      <c r="H49" s="289"/>
      <c r="J49" s="289"/>
      <c r="M49" s="289"/>
      <c r="N49" s="294"/>
      <c r="O49" s="292"/>
      <c r="P49" s="287"/>
      <c r="Q49" s="296"/>
    </row>
    <row r="50" spans="2:17" s="297" customFormat="1" ht="21.75" customHeight="1" x14ac:dyDescent="0.25">
      <c r="B50" s="302"/>
      <c r="C50" s="302"/>
      <c r="D50" s="305"/>
      <c r="E50" s="497"/>
      <c r="F50" s="491" t="s">
        <v>345</v>
      </c>
      <c r="G50" s="474"/>
      <c r="H50" s="368"/>
      <c r="I50" s="294"/>
      <c r="J50" s="368"/>
      <c r="K50" s="491" t="s">
        <v>345</v>
      </c>
      <c r="L50" s="474"/>
      <c r="M50" s="490"/>
      <c r="N50" s="294"/>
      <c r="O50" s="491"/>
      <c r="P50" s="473"/>
      <c r="Q50" s="296"/>
    </row>
    <row r="51" spans="2:17" s="304" customFormat="1" ht="21.75" customHeight="1" x14ac:dyDescent="0.25">
      <c r="B51" s="488"/>
      <c r="C51" s="488"/>
      <c r="D51" s="489"/>
      <c r="E51" s="306"/>
      <c r="F51" s="498"/>
      <c r="G51" s="474"/>
      <c r="H51" s="368"/>
      <c r="I51" s="294"/>
      <c r="J51" s="294"/>
      <c r="K51" s="498" t="s">
        <v>369</v>
      </c>
      <c r="L51" s="474">
        <v>90</v>
      </c>
      <c r="M51" s="490"/>
      <c r="N51" s="294"/>
      <c r="O51" s="479"/>
      <c r="P51" s="474"/>
      <c r="Q51" s="490"/>
    </row>
    <row r="52" spans="2:17" s="304" customFormat="1" ht="21.75" customHeight="1" x14ac:dyDescent="0.25">
      <c r="B52" s="488"/>
      <c r="C52" s="488"/>
      <c r="D52" s="489"/>
      <c r="E52" s="306"/>
      <c r="F52" s="498" t="s">
        <v>370</v>
      </c>
      <c r="G52" s="474">
        <v>20</v>
      </c>
      <c r="H52" s="368"/>
      <c r="I52" s="294"/>
      <c r="J52" s="294"/>
      <c r="K52" s="498" t="s">
        <v>370</v>
      </c>
      <c r="L52" s="474">
        <v>50</v>
      </c>
      <c r="M52" s="490"/>
      <c r="N52" s="294"/>
      <c r="O52" s="479"/>
      <c r="P52" s="474"/>
      <c r="Q52" s="490"/>
    </row>
    <row r="53" spans="2:17" s="304" customFormat="1" ht="21.75" customHeight="1" x14ac:dyDescent="0.25">
      <c r="B53" s="488"/>
      <c r="C53" s="488"/>
      <c r="D53" s="489"/>
      <c r="E53" s="306"/>
      <c r="F53" s="498" t="s">
        <v>371</v>
      </c>
      <c r="G53" s="523">
        <v>10</v>
      </c>
      <c r="H53" s="368"/>
      <c r="I53" s="294"/>
      <c r="J53" s="294"/>
      <c r="K53" s="498" t="s">
        <v>371</v>
      </c>
      <c r="L53" s="523">
        <v>2</v>
      </c>
      <c r="M53" s="490"/>
      <c r="N53" s="294"/>
      <c r="O53" s="498" t="s">
        <v>371</v>
      </c>
      <c r="P53" s="474"/>
      <c r="Q53" s="490"/>
    </row>
    <row r="54" spans="2:17" s="297" customFormat="1" ht="21.75" customHeight="1" x14ac:dyDescent="0.25">
      <c r="B54" s="302"/>
      <c r="C54" s="302"/>
      <c r="D54" s="305"/>
      <c r="E54" s="306"/>
      <c r="F54" s="491" t="s">
        <v>361</v>
      </c>
      <c r="G54" s="474"/>
      <c r="H54" s="368"/>
      <c r="I54" s="294"/>
      <c r="J54" s="294"/>
      <c r="K54" s="491" t="s">
        <v>361</v>
      </c>
      <c r="L54" s="397"/>
      <c r="M54" s="486"/>
      <c r="N54" s="294"/>
      <c r="O54" s="498"/>
      <c r="P54" s="287"/>
      <c r="Q54" s="296"/>
    </row>
    <row r="55" spans="2:17" s="297" customFormat="1" ht="16.5" customHeight="1" x14ac:dyDescent="0.25">
      <c r="B55" s="302"/>
      <c r="C55" s="302"/>
      <c r="D55" s="305"/>
      <c r="E55" s="306"/>
      <c r="F55" s="492" t="s">
        <v>362</v>
      </c>
      <c r="G55" s="493">
        <v>42000</v>
      </c>
      <c r="H55" s="368"/>
      <c r="I55" s="294"/>
      <c r="J55" s="294"/>
      <c r="K55" s="492"/>
      <c r="L55" s="397"/>
      <c r="M55" s="490"/>
      <c r="N55" s="294"/>
      <c r="O55" s="292"/>
      <c r="P55" s="287"/>
      <c r="Q55" s="296"/>
    </row>
    <row r="56" spans="2:17" s="297" customFormat="1" ht="16.5" customHeight="1" x14ac:dyDescent="0.25">
      <c r="B56" s="302"/>
      <c r="C56" s="302"/>
      <c r="D56" s="305"/>
      <c r="E56" s="306"/>
      <c r="F56" s="492" t="s">
        <v>409</v>
      </c>
      <c r="G56" s="493">
        <v>4800</v>
      </c>
      <c r="H56" s="368"/>
      <c r="I56" s="294"/>
      <c r="J56" s="294"/>
      <c r="K56" s="492"/>
      <c r="L56" s="397"/>
      <c r="M56" s="490"/>
      <c r="N56" s="294"/>
      <c r="O56" s="292"/>
      <c r="P56" s="287"/>
      <c r="Q56" s="296"/>
    </row>
    <row r="57" spans="2:17" s="297" customFormat="1" ht="16.5" customHeight="1" x14ac:dyDescent="0.25">
      <c r="B57" s="302"/>
      <c r="C57" s="302"/>
      <c r="D57" s="305"/>
      <c r="E57" s="306"/>
      <c r="F57" s="492" t="s">
        <v>378</v>
      </c>
      <c r="G57" s="493">
        <v>40</v>
      </c>
      <c r="H57" s="368"/>
      <c r="I57" s="294"/>
      <c r="J57" s="294"/>
      <c r="K57" s="492" t="s">
        <v>378</v>
      </c>
      <c r="L57" s="397">
        <v>140</v>
      </c>
      <c r="M57" s="490"/>
      <c r="N57" s="294"/>
      <c r="O57" s="292"/>
      <c r="P57" s="287"/>
      <c r="Q57" s="296"/>
    </row>
    <row r="58" spans="2:17" s="297" customFormat="1" ht="21.75" customHeight="1" x14ac:dyDescent="0.25">
      <c r="B58" s="302"/>
      <c r="C58" s="302"/>
      <c r="D58" s="305"/>
      <c r="E58" s="306"/>
      <c r="F58" s="491" t="s">
        <v>379</v>
      </c>
      <c r="G58" s="397"/>
      <c r="H58" s="368"/>
      <c r="I58" s="294"/>
      <c r="J58" s="294"/>
      <c r="K58" s="491" t="s">
        <v>379</v>
      </c>
      <c r="L58" s="397"/>
      <c r="M58" s="490"/>
      <c r="N58" s="294"/>
      <c r="O58" s="292"/>
      <c r="P58" s="287"/>
      <c r="Q58" s="296"/>
    </row>
    <row r="59" spans="2:17" s="297" customFormat="1" ht="16.5" customHeight="1" x14ac:dyDescent="0.25">
      <c r="B59" s="302"/>
      <c r="C59" s="302"/>
      <c r="D59" s="305"/>
      <c r="E59" s="306"/>
      <c r="F59" s="492" t="s">
        <v>409</v>
      </c>
      <c r="G59" s="493">
        <v>800</v>
      </c>
      <c r="H59" s="368"/>
      <c r="I59" s="294"/>
      <c r="J59" s="294"/>
      <c r="K59" s="492" t="s">
        <v>378</v>
      </c>
      <c r="L59" s="397">
        <v>250</v>
      </c>
      <c r="M59" s="490"/>
      <c r="N59" s="294"/>
      <c r="O59" s="292"/>
      <c r="P59" s="287"/>
      <c r="Q59" s="296"/>
    </row>
    <row r="60" spans="2:17" s="297" customFormat="1" ht="16.5" customHeight="1" x14ac:dyDescent="0.25">
      <c r="B60" s="302"/>
      <c r="C60" s="302"/>
      <c r="D60" s="305"/>
      <c r="E60" s="306"/>
      <c r="F60" s="492" t="s">
        <v>362</v>
      </c>
      <c r="G60" s="493">
        <v>2800</v>
      </c>
      <c r="H60" s="368"/>
      <c r="I60" s="294"/>
      <c r="J60" s="294"/>
      <c r="K60" s="492"/>
      <c r="L60" s="474"/>
      <c r="M60" s="490"/>
      <c r="N60" s="294"/>
      <c r="O60" s="292"/>
      <c r="P60" s="287"/>
      <c r="Q60" s="296"/>
    </row>
    <row r="61" spans="2:17" s="297" customFormat="1" ht="21.75" customHeight="1" x14ac:dyDescent="0.25">
      <c r="B61" s="302"/>
      <c r="C61" s="302"/>
      <c r="D61" s="305"/>
      <c r="E61" s="306"/>
      <c r="F61" s="491" t="s">
        <v>380</v>
      </c>
      <c r="G61" s="397"/>
      <c r="H61" s="368"/>
      <c r="I61" s="294"/>
      <c r="J61" s="294"/>
      <c r="K61" s="491"/>
      <c r="L61" s="397"/>
      <c r="M61" s="490"/>
      <c r="N61" s="294"/>
      <c r="O61" s="292"/>
      <c r="P61" s="287"/>
      <c r="Q61" s="296"/>
    </row>
    <row r="62" spans="2:17" s="297" customFormat="1" ht="16.5" customHeight="1" x14ac:dyDescent="0.25">
      <c r="B62" s="302"/>
      <c r="C62" s="302"/>
      <c r="D62" s="305"/>
      <c r="E62" s="306"/>
      <c r="F62" s="492" t="s">
        <v>381</v>
      </c>
      <c r="G62" s="493">
        <v>67000</v>
      </c>
      <c r="H62" s="368"/>
      <c r="I62" s="294"/>
      <c r="J62" s="294"/>
      <c r="K62" s="492"/>
      <c r="L62" s="397"/>
      <c r="M62" s="490"/>
      <c r="N62" s="294"/>
      <c r="O62" s="292"/>
      <c r="P62" s="287"/>
      <c r="Q62" s="296"/>
    </row>
    <row r="63" spans="2:17" s="297" customFormat="1" ht="16.5" customHeight="1" x14ac:dyDescent="0.25">
      <c r="B63" s="302"/>
      <c r="C63" s="302"/>
      <c r="D63" s="305"/>
      <c r="E63" s="306"/>
      <c r="F63" s="492" t="s">
        <v>383</v>
      </c>
      <c r="G63" s="493">
        <v>47300</v>
      </c>
      <c r="H63" s="368"/>
      <c r="I63" s="294"/>
      <c r="J63" s="294"/>
      <c r="K63" s="492"/>
      <c r="L63" s="474"/>
      <c r="M63" s="490"/>
      <c r="N63" s="294"/>
      <c r="O63" s="292"/>
      <c r="P63" s="287"/>
      <c r="Q63" s="296"/>
    </row>
    <row r="64" spans="2:17" s="297" customFormat="1" ht="16.5" customHeight="1" x14ac:dyDescent="0.25">
      <c r="B64" s="302"/>
      <c r="C64" s="302"/>
      <c r="D64" s="305"/>
      <c r="E64" s="306"/>
      <c r="F64" s="492" t="s">
        <v>362</v>
      </c>
      <c r="G64" s="493">
        <v>51000</v>
      </c>
      <c r="H64" s="368"/>
      <c r="I64" s="294"/>
      <c r="J64" s="294"/>
      <c r="K64" s="492"/>
      <c r="L64" s="397"/>
      <c r="M64" s="490"/>
      <c r="N64" s="294"/>
      <c r="O64" s="292"/>
      <c r="P64" s="287"/>
      <c r="Q64" s="296"/>
    </row>
    <row r="65" spans="1:18" s="297" customFormat="1" ht="16.5" customHeight="1" x14ac:dyDescent="0.25">
      <c r="B65" s="302"/>
      <c r="C65" s="302"/>
      <c r="D65" s="305"/>
      <c r="E65" s="306"/>
      <c r="F65" s="492"/>
      <c r="G65" s="493"/>
      <c r="H65" s="368"/>
      <c r="I65" s="294"/>
      <c r="J65" s="294"/>
      <c r="K65" s="492"/>
      <c r="L65" s="397"/>
      <c r="M65" s="490"/>
      <c r="N65" s="294"/>
      <c r="O65" s="292"/>
      <c r="P65" s="287"/>
      <c r="Q65" s="296"/>
    </row>
    <row r="66" spans="1:18" s="316" customFormat="1" ht="21.75" customHeight="1" x14ac:dyDescent="0.25">
      <c r="A66" s="394"/>
      <c r="B66" s="400" t="s">
        <v>330</v>
      </c>
      <c r="C66" s="401"/>
      <c r="D66" s="402"/>
      <c r="E66" s="314"/>
      <c r="F66" s="403"/>
      <c r="G66" s="404"/>
      <c r="H66" s="405"/>
      <c r="I66" s="315"/>
      <c r="J66" s="393"/>
      <c r="K66" s="392"/>
      <c r="L66" s="385"/>
      <c r="M66" s="387"/>
      <c r="N66" s="315"/>
      <c r="O66" s="384"/>
      <c r="P66" s="386"/>
      <c r="Q66" s="387"/>
    </row>
    <row r="67" spans="1:18" s="320" customFormat="1" ht="21.75" customHeight="1" x14ac:dyDescent="0.25">
      <c r="A67" s="469"/>
      <c r="B67" s="302"/>
      <c r="C67" s="416" t="s">
        <v>333</v>
      </c>
      <c r="D67" s="289"/>
      <c r="E67" s="304"/>
      <c r="F67" s="292"/>
      <c r="G67" s="287"/>
      <c r="H67" s="296"/>
      <c r="I67" s="317"/>
      <c r="J67" s="317"/>
      <c r="K67" s="292"/>
      <c r="L67" s="287"/>
      <c r="M67" s="296"/>
      <c r="N67" s="317"/>
      <c r="O67" s="292"/>
      <c r="P67" s="318"/>
      <c r="Q67" s="296"/>
      <c r="R67" s="319"/>
    </row>
    <row r="68" spans="1:18" s="320" customFormat="1" ht="21.75" customHeight="1" x14ac:dyDescent="0.25">
      <c r="A68" s="469"/>
      <c r="B68" s="302"/>
      <c r="C68" s="303"/>
      <c r="D68" s="487" t="s">
        <v>368</v>
      </c>
      <c r="E68" s="304"/>
      <c r="F68" s="292"/>
      <c r="G68" s="287"/>
      <c r="H68" s="296"/>
      <c r="I68" s="317"/>
      <c r="J68" s="317"/>
      <c r="K68" s="292"/>
      <c r="L68" s="287"/>
      <c r="M68" s="296"/>
      <c r="N68" s="317"/>
      <c r="O68" s="292" t="s">
        <v>337</v>
      </c>
      <c r="P68" s="318">
        <v>63000</v>
      </c>
      <c r="Q68" s="296"/>
      <c r="R68" s="319"/>
    </row>
    <row r="69" spans="1:18" s="320" customFormat="1" ht="21.75" customHeight="1" x14ac:dyDescent="0.25">
      <c r="A69" s="469"/>
      <c r="B69" s="302"/>
      <c r="C69" s="303"/>
      <c r="D69" s="289" t="s">
        <v>332</v>
      </c>
      <c r="E69" s="304"/>
      <c r="F69" s="292"/>
      <c r="G69" s="287"/>
      <c r="H69" s="296"/>
      <c r="I69" s="317"/>
      <c r="J69" s="317"/>
      <c r="K69" s="292"/>
      <c r="L69" s="287"/>
      <c r="M69" s="296"/>
      <c r="N69" s="317"/>
      <c r="O69" s="292" t="s">
        <v>338</v>
      </c>
      <c r="P69" s="477">
        <v>790</v>
      </c>
      <c r="Q69" s="296"/>
      <c r="R69" s="319"/>
    </row>
    <row r="70" spans="1:18" s="320" customFormat="1" ht="21.75" customHeight="1" x14ac:dyDescent="0.25">
      <c r="A70" s="469"/>
      <c r="B70" s="302"/>
      <c r="C70" s="303"/>
      <c r="D70" s="289" t="s">
        <v>334</v>
      </c>
      <c r="E70" s="304"/>
      <c r="F70" s="292"/>
      <c r="G70" s="287"/>
      <c r="H70" s="296"/>
      <c r="I70" s="317"/>
      <c r="J70" s="317"/>
      <c r="K70" s="292"/>
      <c r="L70" s="287"/>
      <c r="M70" s="296"/>
      <c r="N70" s="317"/>
      <c r="O70" s="476" t="s">
        <v>410</v>
      </c>
      <c r="P70" s="477">
        <v>3500</v>
      </c>
      <c r="Q70" s="296"/>
      <c r="R70" s="319"/>
    </row>
    <row r="71" spans="1:18" s="320" customFormat="1" ht="21.75" customHeight="1" x14ac:dyDescent="0.25">
      <c r="A71" s="469"/>
      <c r="B71" s="302"/>
      <c r="C71" s="303"/>
      <c r="D71" s="289"/>
      <c r="E71" s="304"/>
      <c r="F71" s="292"/>
      <c r="G71" s="287"/>
      <c r="H71" s="296"/>
      <c r="I71" s="317"/>
      <c r="J71" s="317"/>
      <c r="K71" s="292"/>
      <c r="L71" s="287"/>
      <c r="M71" s="296"/>
      <c r="N71" s="317"/>
      <c r="O71" s="476" t="s">
        <v>411</v>
      </c>
      <c r="P71" s="477">
        <v>1800</v>
      </c>
      <c r="Q71" s="296"/>
      <c r="R71" s="319"/>
    </row>
    <row r="72" spans="1:18" s="320" customFormat="1" ht="21.75" customHeight="1" x14ac:dyDescent="0.25">
      <c r="A72" s="469"/>
      <c r="B72" s="302"/>
      <c r="C72" s="416" t="s">
        <v>335</v>
      </c>
      <c r="D72" s="289"/>
      <c r="E72" s="304"/>
      <c r="F72" s="292"/>
      <c r="G72" s="287"/>
      <c r="H72" s="296"/>
      <c r="I72" s="317"/>
      <c r="J72" s="317"/>
      <c r="K72" s="292"/>
      <c r="L72" s="287"/>
      <c r="M72" s="296"/>
      <c r="N72" s="317"/>
      <c r="O72" s="292"/>
      <c r="P72" s="318"/>
      <c r="Q72" s="296"/>
      <c r="R72" s="319"/>
    </row>
    <row r="73" spans="1:18" s="320" customFormat="1" ht="21.75" customHeight="1" x14ac:dyDescent="0.25">
      <c r="A73" s="469"/>
      <c r="B73" s="302"/>
      <c r="C73" s="303"/>
      <c r="D73" s="289" t="s">
        <v>336</v>
      </c>
      <c r="E73" s="304"/>
      <c r="F73" s="292"/>
      <c r="G73" s="287"/>
      <c r="H73" s="296"/>
      <c r="I73" s="317"/>
      <c r="J73" s="317"/>
      <c r="K73" s="292"/>
      <c r="L73" s="287"/>
      <c r="M73" s="296"/>
      <c r="N73" s="317"/>
      <c r="O73" s="292" t="s">
        <v>344</v>
      </c>
      <c r="P73" s="477" t="s">
        <v>412</v>
      </c>
      <c r="Q73" s="296"/>
      <c r="R73" s="319"/>
    </row>
    <row r="74" spans="1:18" s="320" customFormat="1" ht="21.75" customHeight="1" x14ac:dyDescent="0.25">
      <c r="A74" s="469"/>
      <c r="B74" s="302"/>
      <c r="C74" s="303"/>
      <c r="D74" s="289"/>
      <c r="E74" s="304"/>
      <c r="F74" s="292"/>
      <c r="G74" s="287"/>
      <c r="H74" s="296"/>
      <c r="I74" s="317"/>
      <c r="J74" s="317"/>
      <c r="K74" s="292"/>
      <c r="L74" s="287"/>
      <c r="M74" s="296"/>
      <c r="N74" s="317"/>
      <c r="O74" s="476" t="s">
        <v>382</v>
      </c>
      <c r="P74" s="477">
        <v>384000</v>
      </c>
      <c r="Q74" s="296"/>
      <c r="R74" s="319"/>
    </row>
    <row r="75" spans="1:18" s="320" customFormat="1" ht="21.75" customHeight="1" thickBot="1" x14ac:dyDescent="0.3">
      <c r="A75" s="469"/>
      <c r="B75" s="359"/>
      <c r="C75" s="360"/>
      <c r="D75" s="425"/>
      <c r="E75" s="304"/>
      <c r="F75" s="363"/>
      <c r="G75" s="426"/>
      <c r="H75" s="427"/>
      <c r="I75" s="317"/>
      <c r="J75" s="317"/>
      <c r="K75" s="363"/>
      <c r="L75" s="426"/>
      <c r="M75" s="427"/>
      <c r="N75" s="317"/>
      <c r="O75" s="519" t="s">
        <v>372</v>
      </c>
      <c r="P75" s="478">
        <v>39000</v>
      </c>
      <c r="Q75" s="427"/>
      <c r="R75" s="319"/>
    </row>
    <row r="76" spans="1:18" s="320" customFormat="1" ht="21.75" customHeight="1" x14ac:dyDescent="0.25">
      <c r="B76" s="447"/>
      <c r="C76" s="447"/>
      <c r="D76" s="448"/>
      <c r="E76" s="304"/>
      <c r="F76" s="449"/>
      <c r="G76" s="287"/>
      <c r="H76" s="445"/>
      <c r="I76" s="317"/>
      <c r="J76" s="317"/>
      <c r="K76" s="449"/>
      <c r="L76" s="450"/>
      <c r="M76" s="451"/>
      <c r="N76" s="317"/>
      <c r="O76" s="449"/>
      <c r="P76" s="452"/>
      <c r="Q76" s="451"/>
    </row>
    <row r="77" spans="1:18" s="320" customFormat="1" ht="8.25" customHeight="1" thickBot="1" x14ac:dyDescent="0.3">
      <c r="B77" s="360"/>
      <c r="C77" s="360"/>
      <c r="D77" s="461"/>
      <c r="E77" s="304"/>
      <c r="F77" s="462"/>
      <c r="G77" s="426"/>
      <c r="H77" s="463"/>
      <c r="I77" s="317"/>
      <c r="J77" s="317"/>
      <c r="K77" s="462"/>
      <c r="L77" s="426"/>
      <c r="M77" s="445"/>
      <c r="N77" s="317"/>
      <c r="O77" s="462"/>
      <c r="P77" s="428"/>
      <c r="Q77" s="463"/>
    </row>
    <row r="78" spans="1:18" s="320" customFormat="1" ht="21.75" customHeight="1" x14ac:dyDescent="0.25">
      <c r="B78" s="321"/>
      <c r="C78" s="321"/>
      <c r="D78" s="322" t="s">
        <v>348</v>
      </c>
      <c r="E78" s="314"/>
      <c r="F78" s="323"/>
      <c r="G78" s="324"/>
      <c r="H78" s="325"/>
      <c r="I78" s="317"/>
      <c r="J78" s="317"/>
      <c r="K78" s="323"/>
      <c r="L78" s="324"/>
      <c r="M78" s="464"/>
      <c r="N78" s="317"/>
      <c r="O78" s="323"/>
      <c r="P78" s="326"/>
      <c r="Q78" s="325"/>
    </row>
    <row r="79" spans="1:18" s="320" customFormat="1" ht="21.75" customHeight="1" thickBot="1" x14ac:dyDescent="0.3">
      <c r="B79" s="359"/>
      <c r="C79" s="359"/>
      <c r="D79" s="425" t="s">
        <v>349</v>
      </c>
      <c r="E79" s="304"/>
      <c r="F79" s="363"/>
      <c r="G79" s="429"/>
      <c r="H79" s="430"/>
      <c r="I79" s="328"/>
      <c r="J79" s="328"/>
      <c r="K79" s="363"/>
      <c r="L79" s="429"/>
      <c r="M79" s="427"/>
      <c r="N79" s="328"/>
      <c r="O79" s="363"/>
      <c r="P79" s="360"/>
      <c r="Q79" s="427"/>
    </row>
    <row r="80" spans="1:18" s="320" customFormat="1" ht="21.75" customHeight="1" thickBot="1" x14ac:dyDescent="0.3">
      <c r="B80" s="432"/>
      <c r="C80" s="432"/>
      <c r="D80" s="433"/>
      <c r="E80" s="315"/>
      <c r="F80" s="434"/>
      <c r="G80" s="435"/>
      <c r="H80" s="435"/>
      <c r="I80" s="331"/>
      <c r="J80" s="331"/>
      <c r="K80" s="434"/>
      <c r="L80" s="435"/>
      <c r="M80" s="436"/>
      <c r="N80" s="331"/>
      <c r="O80" s="434"/>
      <c r="P80" s="438"/>
      <c r="Q80" s="436"/>
    </row>
    <row r="81" spans="2:32" s="320" customFormat="1" ht="21.75" customHeight="1" x14ac:dyDescent="0.25">
      <c r="B81" s="470" t="s">
        <v>314</v>
      </c>
      <c r="C81" s="471"/>
      <c r="D81" s="431"/>
      <c r="E81" s="332"/>
      <c r="F81" s="388"/>
      <c r="G81" s="389"/>
      <c r="H81" s="390"/>
      <c r="I81" s="317"/>
      <c r="J81" s="317"/>
      <c r="K81" s="388"/>
      <c r="L81" s="389"/>
      <c r="M81" s="390"/>
      <c r="N81" s="317"/>
      <c r="O81" s="388"/>
      <c r="P81" s="437"/>
      <c r="Q81" s="390"/>
      <c r="R81" s="391"/>
    </row>
    <row r="82" spans="2:32" s="320" customFormat="1" ht="6.75" customHeight="1" x14ac:dyDescent="0.25">
      <c r="B82" s="302"/>
      <c r="C82" s="302"/>
      <c r="D82" s="289"/>
      <c r="E82" s="381"/>
      <c r="F82" s="295"/>
      <c r="G82" s="307"/>
      <c r="H82" s="327"/>
      <c r="I82" s="328"/>
      <c r="J82" s="328"/>
      <c r="K82" s="292"/>
      <c r="L82" s="307"/>
      <c r="M82" s="296"/>
      <c r="N82" s="328"/>
      <c r="O82" s="292"/>
      <c r="P82" s="303"/>
      <c r="Q82" s="296"/>
    </row>
    <row r="83" spans="2:32" s="320" customFormat="1" ht="21.75" customHeight="1" x14ac:dyDescent="0.25">
      <c r="B83" s="407" t="s">
        <v>36</v>
      </c>
      <c r="C83" s="407"/>
      <c r="D83" s="414" t="s">
        <v>29</v>
      </c>
      <c r="E83" s="381"/>
      <c r="F83" s="320" t="s">
        <v>388</v>
      </c>
      <c r="G83" s="518">
        <v>7779</v>
      </c>
      <c r="H83" s="499"/>
      <c r="I83" s="328"/>
      <c r="J83" s="328"/>
      <c r="K83" s="292"/>
      <c r="L83" s="307"/>
      <c r="M83" s="296"/>
      <c r="N83" s="328"/>
      <c r="O83" s="292"/>
      <c r="P83" s="303"/>
      <c r="Q83" s="296"/>
    </row>
    <row r="84" spans="2:32" s="297" customFormat="1" ht="21.75" hidden="1" customHeight="1" x14ac:dyDescent="0.25">
      <c r="B84" s="333"/>
      <c r="C84" s="333"/>
      <c r="D84" s="334" t="s">
        <v>300</v>
      </c>
      <c r="E84" s="335"/>
      <c r="F84" s="500"/>
      <c r="G84" s="337"/>
      <c r="H84" s="501"/>
      <c r="I84" s="337"/>
      <c r="J84" s="337"/>
      <c r="K84" s="336"/>
      <c r="L84" s="338"/>
      <c r="M84" s="339"/>
      <c r="N84" s="337"/>
      <c r="O84" s="336"/>
      <c r="P84" s="340"/>
      <c r="Q84" s="339"/>
      <c r="AF84" s="341"/>
    </row>
    <row r="85" spans="2:32" s="297" customFormat="1" ht="21.75" hidden="1" customHeight="1" x14ac:dyDescent="0.25">
      <c r="B85" s="342"/>
      <c r="C85" s="342"/>
      <c r="D85" s="308" t="s">
        <v>260</v>
      </c>
      <c r="E85" s="309"/>
      <c r="F85" s="502"/>
      <c r="G85" s="346"/>
      <c r="H85" s="503"/>
      <c r="I85" s="346"/>
      <c r="J85" s="346"/>
      <c r="K85" s="343"/>
      <c r="L85" s="344"/>
      <c r="M85" s="345"/>
      <c r="N85" s="346"/>
      <c r="O85" s="343"/>
      <c r="P85" s="347"/>
      <c r="Q85" s="345"/>
      <c r="AF85" s="341"/>
    </row>
    <row r="86" spans="2:32" s="356" customFormat="1" ht="21.75" hidden="1" customHeight="1" x14ac:dyDescent="0.25">
      <c r="B86" s="348"/>
      <c r="C86" s="348"/>
      <c r="D86" s="349"/>
      <c r="E86" s="350"/>
      <c r="F86" s="504"/>
      <c r="G86" s="505"/>
      <c r="H86" s="506"/>
      <c r="I86" s="353"/>
      <c r="J86" s="353"/>
      <c r="K86" s="351"/>
      <c r="L86" s="354"/>
      <c r="M86" s="352"/>
      <c r="N86" s="353"/>
      <c r="O86" s="351"/>
      <c r="P86" s="355"/>
      <c r="Q86" s="352"/>
      <c r="AF86" s="357"/>
    </row>
    <row r="87" spans="2:32" s="297" customFormat="1" ht="21.75" hidden="1" customHeight="1" x14ac:dyDescent="0.25">
      <c r="B87" s="342"/>
      <c r="C87" s="342"/>
      <c r="D87" s="329"/>
      <c r="E87" s="330"/>
      <c r="F87" s="507"/>
      <c r="G87" s="304"/>
      <c r="H87" s="508"/>
      <c r="I87" s="304"/>
      <c r="J87" s="304"/>
      <c r="K87" s="358"/>
      <c r="L87" s="307"/>
      <c r="M87" s="289"/>
      <c r="N87" s="304"/>
      <c r="O87" s="358"/>
      <c r="P87" s="303"/>
      <c r="Q87" s="289"/>
      <c r="W87" s="341">
        <v>0</v>
      </c>
    </row>
    <row r="88" spans="2:32" s="320" customFormat="1" ht="21.75" hidden="1" customHeight="1" x14ac:dyDescent="0.25">
      <c r="B88" s="302"/>
      <c r="C88" s="302"/>
      <c r="D88" s="289" t="s">
        <v>326</v>
      </c>
      <c r="E88" s="381"/>
      <c r="F88" s="509"/>
      <c r="G88" s="328"/>
      <c r="H88" s="510"/>
      <c r="I88" s="328"/>
      <c r="J88" s="328"/>
      <c r="K88" s="292" t="s">
        <v>324</v>
      </c>
      <c r="L88" s="287"/>
      <c r="M88" s="327"/>
      <c r="N88" s="328"/>
      <c r="O88" s="292"/>
      <c r="P88" s="303"/>
      <c r="Q88" s="327"/>
    </row>
    <row r="89" spans="2:32" s="320" customFormat="1" ht="21.75" hidden="1" customHeight="1" x14ac:dyDescent="0.25">
      <c r="B89" s="302"/>
      <c r="C89" s="302"/>
      <c r="D89" s="289"/>
      <c r="E89" s="304"/>
      <c r="F89" s="479"/>
      <c r="G89" s="328"/>
      <c r="H89" s="510"/>
      <c r="I89" s="328"/>
      <c r="J89" s="328"/>
      <c r="K89" s="292"/>
      <c r="L89" s="307"/>
      <c r="M89" s="327"/>
      <c r="N89" s="328"/>
      <c r="O89" s="292"/>
      <c r="P89" s="303"/>
      <c r="Q89" s="327"/>
    </row>
    <row r="90" spans="2:32" s="297" customFormat="1" ht="13.5" customHeight="1" thickBot="1" x14ac:dyDescent="0.3">
      <c r="B90" s="359"/>
      <c r="C90" s="359"/>
      <c r="D90" s="361"/>
      <c r="E90" s="362"/>
      <c r="F90" s="511"/>
      <c r="G90" s="512"/>
      <c r="H90" s="513"/>
      <c r="I90" s="366"/>
      <c r="J90" s="366"/>
      <c r="K90" s="363"/>
      <c r="L90" s="364"/>
      <c r="M90" s="365"/>
      <c r="N90" s="366"/>
      <c r="O90" s="363"/>
      <c r="P90" s="367"/>
      <c r="Q90" s="365"/>
    </row>
    <row r="91" spans="2:32" s="233" customFormat="1" x14ac:dyDescent="0.25">
      <c r="B91" s="244"/>
      <c r="C91" s="244"/>
      <c r="D91" s="232"/>
      <c r="E91" s="243"/>
      <c r="F91" s="246"/>
      <c r="I91" s="247"/>
      <c r="J91" s="247"/>
      <c r="K91" s="246"/>
      <c r="N91" s="247"/>
      <c r="O91" s="245"/>
      <c r="P91" s="247"/>
      <c r="Q91" s="247"/>
    </row>
    <row r="92" spans="2:32" x14ac:dyDescent="0.25">
      <c r="B92" s="244"/>
      <c r="C92" s="244"/>
      <c r="D92" s="248"/>
      <c r="E92" s="243"/>
    </row>
  </sheetData>
  <customSheetViews>
    <customSheetView guid="{BD9E2363-BAFF-4761-954C-06F45812FF19}" scale="85" fitToPage="1" showRuler="0">
      <pane xSplit="3" ySplit="4" topLeftCell="D5" activePane="bottomRight" state="frozen"/>
      <selection pane="bottomRight" activeCell="F36" sqref="F36"/>
      <pageMargins left="0.5" right="0.5" top="0.5" bottom="0.5" header="0.5" footer="0.5"/>
      <pageSetup scale="77" orientation="landscape" r:id="rId1"/>
      <headerFooter alignWithMargins="0"/>
    </customSheetView>
    <customSheetView guid="{017526D1-6BA3-42E1-A5D5-C079DC08F7DA}" scale="85" fitToPage="1" showRuler="0">
      <pane xSplit="3" ySplit="4" topLeftCell="D5" activePane="bottomRight" state="frozen"/>
      <selection pane="bottomRight" activeCell="M2" sqref="M2"/>
      <pageMargins left="0.5" right="0.5" top="0.5" bottom="0.5" header="0.5" footer="0.5"/>
      <pageSetup scale="76" orientation="landscape" r:id="rId2"/>
      <headerFooter alignWithMargins="0">
        <oddFooter>&amp;R&amp;Z&amp;F</oddFooter>
      </headerFooter>
    </customSheetView>
  </customSheetViews>
  <mergeCells count="11">
    <mergeCell ref="K47:M48"/>
    <mergeCell ref="K20:M21"/>
    <mergeCell ref="F19:M19"/>
    <mergeCell ref="O15:Q15"/>
    <mergeCell ref="F13:H13"/>
    <mergeCell ref="K13:M13"/>
    <mergeCell ref="O13:Q13"/>
    <mergeCell ref="G14:H14"/>
    <mergeCell ref="L14:M14"/>
    <mergeCell ref="P14:Q14"/>
    <mergeCell ref="K29:L29"/>
  </mergeCells>
  <phoneticPr fontId="0" type="noConversion"/>
  <pageMargins left="0.21" right="0.21" top="0.5" bottom="0.5" header="0.5" footer="0.5"/>
  <pageSetup scale="53" orientation="landscape" r:id="rId3"/>
  <headerFooter alignWithMargins="0">
    <oddFooter>&amp;C&amp;P of &amp;N&amp;R&amp;G</oddFooter>
  </headerFooter>
  <rowBreaks count="2" manualBreakCount="2">
    <brk id="38" max="16383" man="1"/>
    <brk id="76" max="16383" man="1"/>
  </rowBreaks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225"/>
  <sheetViews>
    <sheetView zoomScale="75" zoomScaleNormal="100" workbookViewId="0">
      <pane xSplit="3" ySplit="5" topLeftCell="G171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12" style="3" customWidth="1"/>
    <col min="2" max="2" width="3.44140625" style="6" customWidth="1"/>
    <col min="3" max="3" width="33.109375" style="6" customWidth="1"/>
    <col min="4" max="4" width="12.109375" customWidth="1"/>
    <col min="5" max="15" width="12" customWidth="1"/>
    <col min="16" max="27" width="12" hidden="1" customWidth="1"/>
    <col min="28" max="28" width="14.6640625" style="17" customWidth="1"/>
    <col min="29" max="29" width="15" style="17" customWidth="1"/>
    <col min="30" max="30" width="14.33203125" style="17" customWidth="1"/>
    <col min="31" max="31" width="16" style="1" customWidth="1"/>
    <col min="32" max="32" width="16.5546875" style="118" customWidth="1"/>
    <col min="33" max="33" width="14.88671875" bestFit="1" customWidth="1"/>
    <col min="34" max="34" width="22" customWidth="1"/>
  </cols>
  <sheetData>
    <row r="1" spans="1:83" ht="15.6" x14ac:dyDescent="0.3">
      <c r="A1" s="22" t="s">
        <v>43</v>
      </c>
    </row>
    <row r="2" spans="1:83" x14ac:dyDescent="0.25">
      <c r="A2" s="23" t="s">
        <v>147</v>
      </c>
    </row>
    <row r="3" spans="1:83" x14ac:dyDescent="0.25">
      <c r="C3" s="6" t="s">
        <v>45</v>
      </c>
      <c r="D3" s="3">
        <v>11</v>
      </c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2"/>
      <c r="AF4" s="119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20" t="s">
        <v>165</v>
      </c>
      <c r="AC5" s="115" t="s">
        <v>164</v>
      </c>
      <c r="AD5" s="101" t="s">
        <v>146</v>
      </c>
      <c r="AE5" s="5" t="s">
        <v>106</v>
      </c>
      <c r="AF5" s="120" t="s">
        <v>148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3" customFormat="1" x14ac:dyDescent="0.25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F6" s="118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s="1" customFormat="1" x14ac:dyDescent="0.25">
      <c r="A7" s="3" t="s">
        <v>4</v>
      </c>
      <c r="B7" s="6" t="s">
        <v>137</v>
      </c>
      <c r="C7" s="6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 s="58"/>
      <c r="AC7" s="58"/>
      <c r="AD7" s="58"/>
      <c r="AF7" s="107"/>
    </row>
    <row r="8" spans="1:83" s="1" customFormat="1" x14ac:dyDescent="0.25">
      <c r="A8" s="3"/>
      <c r="B8" s="6"/>
      <c r="C8" s="9" t="s">
        <v>0</v>
      </c>
      <c r="D8" s="41" t="e">
        <f>SUM(#REF!)</f>
        <v>#REF!</v>
      </c>
      <c r="E8" s="41" t="e">
        <f>SUM(#REF!)</f>
        <v>#REF!</v>
      </c>
      <c r="F8" s="41" t="e">
        <f>SUM(#REF!)</f>
        <v>#REF!</v>
      </c>
      <c r="G8" s="41" t="e">
        <f>SUM(#REF!)</f>
        <v>#REF!</v>
      </c>
      <c r="H8" s="41" t="e">
        <f>SUM(#REF!)</f>
        <v>#REF!</v>
      </c>
      <c r="I8" s="41" t="e">
        <f>SUM(#REF!)</f>
        <v>#REF!</v>
      </c>
      <c r="J8" s="41" t="e">
        <f>SUM(#REF!)</f>
        <v>#REF!</v>
      </c>
      <c r="K8" s="41" t="e">
        <f>SUM(#REF!)</f>
        <v>#REF!</v>
      </c>
      <c r="L8" s="41" t="e">
        <f>SUM(#REF!)</f>
        <v>#REF!</v>
      </c>
      <c r="M8" s="41" t="e">
        <f>SUM(#REF!)</f>
        <v>#REF!</v>
      </c>
      <c r="N8" s="41" t="e">
        <f>SUM(#REF!)</f>
        <v>#REF!</v>
      </c>
      <c r="O8" s="41" t="e">
        <f>SUM(#REF!)</f>
        <v>#REF!</v>
      </c>
      <c r="P8" s="41" t="e">
        <f>SUM(#REF!)</f>
        <v>#REF!</v>
      </c>
      <c r="Q8" s="41" t="e">
        <f>SUM(#REF!)</f>
        <v>#REF!</v>
      </c>
      <c r="R8" s="41" t="e">
        <f>SUM(#REF!)</f>
        <v>#REF!</v>
      </c>
      <c r="S8" s="41" t="e">
        <f>SUM(#REF!)</f>
        <v>#REF!</v>
      </c>
      <c r="T8" s="41" t="e">
        <f>SUM(#REF!)</f>
        <v>#REF!</v>
      </c>
      <c r="U8" s="41" t="e">
        <f>SUM(#REF!)</f>
        <v>#REF!</v>
      </c>
      <c r="V8" s="41" t="e">
        <f>SUM(#REF!)</f>
        <v>#REF!</v>
      </c>
      <c r="W8" s="41" t="e">
        <f>SUM(#REF!)</f>
        <v>#REF!</v>
      </c>
      <c r="X8" s="41" t="e">
        <f>SUM(#REF!)</f>
        <v>#REF!</v>
      </c>
      <c r="Y8" s="41" t="e">
        <f>SUM(#REF!)</f>
        <v>#REF!</v>
      </c>
      <c r="Z8" s="41" t="e">
        <f>SUM(#REF!)</f>
        <v>#REF!</v>
      </c>
      <c r="AA8" s="41" t="e">
        <f>SUM(#REF!)</f>
        <v>#REF!</v>
      </c>
      <c r="AB8" s="58" t="e">
        <f>SUM(D8:AA8)</f>
        <v>#REF!</v>
      </c>
      <c r="AC8" s="58" t="e">
        <f>SUM(P8:AA8)</f>
        <v>#REF!</v>
      </c>
      <c r="AD8" s="58"/>
      <c r="AF8" s="121" t="e">
        <f>SUM(P8:AA8)</f>
        <v>#REF!</v>
      </c>
    </row>
    <row r="9" spans="1:83" s="1" customFormat="1" x14ac:dyDescent="0.25">
      <c r="A9" s="3"/>
      <c r="B9" s="6"/>
      <c r="C9" s="9" t="s">
        <v>87</v>
      </c>
      <c r="D9" s="95">
        <f>$AD9/12</f>
        <v>1371040</v>
      </c>
      <c r="E9" s="95">
        <f t="shared" ref="E9:O9" si="0">$AD9/12</f>
        <v>1371040</v>
      </c>
      <c r="F9" s="95">
        <f t="shared" si="0"/>
        <v>1371040</v>
      </c>
      <c r="G9" s="95">
        <f t="shared" si="0"/>
        <v>1371040</v>
      </c>
      <c r="H9" s="95">
        <f t="shared" si="0"/>
        <v>1371040</v>
      </c>
      <c r="I9" s="95">
        <f t="shared" si="0"/>
        <v>1371040</v>
      </c>
      <c r="J9" s="95">
        <f t="shared" si="0"/>
        <v>1371040</v>
      </c>
      <c r="K9" s="95">
        <f t="shared" si="0"/>
        <v>1371040</v>
      </c>
      <c r="L9" s="95">
        <f t="shared" si="0"/>
        <v>1371040</v>
      </c>
      <c r="M9" s="95">
        <f t="shared" si="0"/>
        <v>1371040</v>
      </c>
      <c r="N9" s="95">
        <f t="shared" si="0"/>
        <v>1371040</v>
      </c>
      <c r="O9" s="95">
        <f t="shared" si="0"/>
        <v>1371040</v>
      </c>
      <c r="P9" s="10">
        <f t="shared" ref="P9:AA9" si="1">$AE9/24</f>
        <v>1558000</v>
      </c>
      <c r="Q9" s="10">
        <f t="shared" si="1"/>
        <v>1558000</v>
      </c>
      <c r="R9" s="10">
        <f t="shared" si="1"/>
        <v>1558000</v>
      </c>
      <c r="S9" s="10">
        <f t="shared" si="1"/>
        <v>1558000</v>
      </c>
      <c r="T9" s="10">
        <f t="shared" si="1"/>
        <v>1558000</v>
      </c>
      <c r="U9" s="10">
        <f t="shared" si="1"/>
        <v>1558000</v>
      </c>
      <c r="V9" s="10">
        <f t="shared" si="1"/>
        <v>1558000</v>
      </c>
      <c r="W9" s="10">
        <f t="shared" si="1"/>
        <v>1558000</v>
      </c>
      <c r="X9" s="10">
        <f t="shared" si="1"/>
        <v>1558000</v>
      </c>
      <c r="Y9" s="10">
        <f t="shared" si="1"/>
        <v>1558000</v>
      </c>
      <c r="Z9" s="10">
        <f t="shared" si="1"/>
        <v>1558000</v>
      </c>
      <c r="AA9" s="10">
        <f t="shared" si="1"/>
        <v>1558000</v>
      </c>
      <c r="AB9" s="58"/>
      <c r="AC9" s="58"/>
      <c r="AD9" s="58">
        <v>16452480</v>
      </c>
      <c r="AE9" s="1">
        <v>37392000</v>
      </c>
      <c r="AF9" s="107"/>
    </row>
    <row r="10" spans="1:83" s="1" customFormat="1" x14ac:dyDescent="0.25">
      <c r="A10" s="3"/>
      <c r="B10" s="6"/>
      <c r="C10" s="9" t="s">
        <v>2</v>
      </c>
      <c r="D10" s="10" t="e">
        <f>IF(D$4&lt;=$D$3,D8,D9)</f>
        <v>#REF!</v>
      </c>
      <c r="E10" s="10" t="e">
        <f t="shared" ref="E10:AA10" si="2">IF(E$4&lt;=$D$3,E8,E9)</f>
        <v>#REF!</v>
      </c>
      <c r="F10" s="10" t="e">
        <f t="shared" si="2"/>
        <v>#REF!</v>
      </c>
      <c r="G10" s="10" t="e">
        <f t="shared" si="2"/>
        <v>#REF!</v>
      </c>
      <c r="H10" s="10" t="e">
        <f t="shared" si="2"/>
        <v>#REF!</v>
      </c>
      <c r="I10" s="10" t="e">
        <f t="shared" si="2"/>
        <v>#REF!</v>
      </c>
      <c r="J10" s="10" t="e">
        <f t="shared" si="2"/>
        <v>#REF!</v>
      </c>
      <c r="K10" s="10" t="e">
        <f t="shared" si="2"/>
        <v>#REF!</v>
      </c>
      <c r="L10" s="10" t="e">
        <f t="shared" si="2"/>
        <v>#REF!</v>
      </c>
      <c r="M10" s="10" t="e">
        <f t="shared" si="2"/>
        <v>#REF!</v>
      </c>
      <c r="N10" s="10" t="e">
        <f t="shared" si="2"/>
        <v>#REF!</v>
      </c>
      <c r="O10" s="10">
        <f t="shared" si="2"/>
        <v>1371040</v>
      </c>
      <c r="P10" s="10" t="e">
        <f t="shared" si="2"/>
        <v>#REF!</v>
      </c>
      <c r="Q10" s="10" t="e">
        <f t="shared" si="2"/>
        <v>#REF!</v>
      </c>
      <c r="R10" s="10" t="e">
        <f t="shared" si="2"/>
        <v>#REF!</v>
      </c>
      <c r="S10" s="10" t="e">
        <f t="shared" si="2"/>
        <v>#REF!</v>
      </c>
      <c r="T10" s="10" t="e">
        <f t="shared" si="2"/>
        <v>#REF!</v>
      </c>
      <c r="U10" s="10" t="e">
        <f t="shared" si="2"/>
        <v>#REF!</v>
      </c>
      <c r="V10" s="10" t="e">
        <f t="shared" si="2"/>
        <v>#REF!</v>
      </c>
      <c r="W10" s="10" t="e">
        <f t="shared" si="2"/>
        <v>#REF!</v>
      </c>
      <c r="X10" s="10" t="e">
        <f t="shared" si="2"/>
        <v>#REF!</v>
      </c>
      <c r="Y10" s="10" t="e">
        <f t="shared" si="2"/>
        <v>#REF!</v>
      </c>
      <c r="Z10" s="10" t="e">
        <f t="shared" si="2"/>
        <v>#REF!</v>
      </c>
      <c r="AA10" s="10" t="e">
        <f t="shared" si="2"/>
        <v>#REF!</v>
      </c>
      <c r="AB10" s="58"/>
      <c r="AC10" s="58"/>
      <c r="AD10" s="58"/>
      <c r="AF10" s="118"/>
    </row>
    <row r="11" spans="1:83" s="1" customFormat="1" x14ac:dyDescent="0.25">
      <c r="A11" s="3"/>
      <c r="B11" s="6"/>
      <c r="C11" s="7" t="s">
        <v>157</v>
      </c>
      <c r="D11" s="8" t="e">
        <f>D8</f>
        <v>#REF!</v>
      </c>
      <c r="E11" s="8" t="e">
        <f t="shared" ref="E11:AA11" si="3">IF(E$4&lt;=$D$3,(E8+D11),0)</f>
        <v>#REF!</v>
      </c>
      <c r="F11" s="8" t="e">
        <f t="shared" si="3"/>
        <v>#REF!</v>
      </c>
      <c r="G11" s="8" t="e">
        <f t="shared" si="3"/>
        <v>#REF!</v>
      </c>
      <c r="H11" s="8" t="e">
        <f t="shared" si="3"/>
        <v>#REF!</v>
      </c>
      <c r="I11" s="8" t="e">
        <f t="shared" si="3"/>
        <v>#REF!</v>
      </c>
      <c r="J11" s="8" t="e">
        <f t="shared" si="3"/>
        <v>#REF!</v>
      </c>
      <c r="K11" s="8" t="e">
        <f t="shared" si="3"/>
        <v>#REF!</v>
      </c>
      <c r="L11" s="8" t="e">
        <f t="shared" si="3"/>
        <v>#REF!</v>
      </c>
      <c r="M11" s="8" t="e">
        <f t="shared" si="3"/>
        <v>#REF!</v>
      </c>
      <c r="N11" s="8" t="e">
        <f t="shared" si="3"/>
        <v>#REF!</v>
      </c>
      <c r="O11" s="8">
        <f t="shared" si="3"/>
        <v>0</v>
      </c>
      <c r="P11" s="8" t="e">
        <f t="shared" si="3"/>
        <v>#REF!</v>
      </c>
      <c r="Q11" s="8" t="e">
        <f t="shared" si="3"/>
        <v>#REF!</v>
      </c>
      <c r="R11" s="8" t="e">
        <f t="shared" si="3"/>
        <v>#REF!</v>
      </c>
      <c r="S11" s="8" t="e">
        <f t="shared" si="3"/>
        <v>#REF!</v>
      </c>
      <c r="T11" s="8" t="e">
        <f t="shared" si="3"/>
        <v>#REF!</v>
      </c>
      <c r="U11" s="8" t="e">
        <f t="shared" si="3"/>
        <v>#REF!</v>
      </c>
      <c r="V11" s="8" t="e">
        <f t="shared" si="3"/>
        <v>#REF!</v>
      </c>
      <c r="W11" s="8" t="e">
        <f t="shared" si="3"/>
        <v>#REF!</v>
      </c>
      <c r="X11" s="8" t="e">
        <f t="shared" si="3"/>
        <v>#REF!</v>
      </c>
      <c r="Y11" s="8" t="e">
        <f t="shared" si="3"/>
        <v>#REF!</v>
      </c>
      <c r="Z11" s="8" t="e">
        <f t="shared" si="3"/>
        <v>#REF!</v>
      </c>
      <c r="AA11" s="8" t="e">
        <f t="shared" si="3"/>
        <v>#REF!</v>
      </c>
      <c r="AB11" s="58"/>
      <c r="AC11" s="58"/>
      <c r="AD11" s="58"/>
      <c r="AF11" s="118"/>
    </row>
    <row r="12" spans="1:83" s="1" customFormat="1" x14ac:dyDescent="0.25">
      <c r="A12" s="3"/>
      <c r="B12" s="6"/>
      <c r="C12" s="7" t="s">
        <v>160</v>
      </c>
      <c r="D12" s="8">
        <f>D9</f>
        <v>1371040</v>
      </c>
      <c r="E12" s="8">
        <f>E9+D12</f>
        <v>2742080</v>
      </c>
      <c r="F12" s="8">
        <f t="shared" ref="F12:AA12" si="4">F9+E12</f>
        <v>4113120</v>
      </c>
      <c r="G12" s="8">
        <f t="shared" si="4"/>
        <v>5484160</v>
      </c>
      <c r="H12" s="8">
        <f t="shared" si="4"/>
        <v>6855200</v>
      </c>
      <c r="I12" s="8">
        <f t="shared" si="4"/>
        <v>8226240</v>
      </c>
      <c r="J12" s="8">
        <f t="shared" si="4"/>
        <v>9597280</v>
      </c>
      <c r="K12" s="8">
        <f t="shared" si="4"/>
        <v>10968320</v>
      </c>
      <c r="L12" s="8">
        <f t="shared" si="4"/>
        <v>12339360</v>
      </c>
      <c r="M12" s="8">
        <f t="shared" si="4"/>
        <v>13710400</v>
      </c>
      <c r="N12" s="8">
        <f t="shared" si="4"/>
        <v>15081440</v>
      </c>
      <c r="O12" s="8">
        <f t="shared" si="4"/>
        <v>16452480</v>
      </c>
      <c r="P12" s="8">
        <f t="shared" si="4"/>
        <v>18010480</v>
      </c>
      <c r="Q12" s="8">
        <f t="shared" si="4"/>
        <v>19568480</v>
      </c>
      <c r="R12" s="8">
        <f t="shared" si="4"/>
        <v>21126480</v>
      </c>
      <c r="S12" s="8">
        <f t="shared" si="4"/>
        <v>22684480</v>
      </c>
      <c r="T12" s="8">
        <f t="shared" si="4"/>
        <v>24242480</v>
      </c>
      <c r="U12" s="8">
        <f t="shared" si="4"/>
        <v>25800480</v>
      </c>
      <c r="V12" s="8">
        <f t="shared" si="4"/>
        <v>27358480</v>
      </c>
      <c r="W12" s="8">
        <f t="shared" si="4"/>
        <v>28916480</v>
      </c>
      <c r="X12" s="8">
        <f t="shared" si="4"/>
        <v>30474480</v>
      </c>
      <c r="Y12" s="8">
        <f t="shared" si="4"/>
        <v>32032480</v>
      </c>
      <c r="Z12" s="8">
        <f t="shared" si="4"/>
        <v>33590480</v>
      </c>
      <c r="AA12" s="8">
        <f t="shared" si="4"/>
        <v>35148480</v>
      </c>
      <c r="AB12" s="58"/>
      <c r="AC12" s="58"/>
      <c r="AD12" s="58"/>
      <c r="AF12" s="118"/>
    </row>
    <row r="13" spans="1:83" s="1" customFormat="1" x14ac:dyDescent="0.25">
      <c r="A13" s="3"/>
      <c r="B13" s="6"/>
      <c r="C13" s="7" t="s">
        <v>159</v>
      </c>
      <c r="D13" s="8" t="e">
        <f>D10</f>
        <v>#REF!</v>
      </c>
      <c r="E13" s="8" t="e">
        <f>E10+D13</f>
        <v>#REF!</v>
      </c>
      <c r="F13" s="8" t="e">
        <f t="shared" ref="F13:Z13" si="5">F10+E13</f>
        <v>#REF!</v>
      </c>
      <c r="G13" s="8" t="e">
        <f t="shared" si="5"/>
        <v>#REF!</v>
      </c>
      <c r="H13" s="8" t="e">
        <f t="shared" si="5"/>
        <v>#REF!</v>
      </c>
      <c r="I13" s="8" t="e">
        <f t="shared" si="5"/>
        <v>#REF!</v>
      </c>
      <c r="J13" s="8" t="e">
        <f t="shared" si="5"/>
        <v>#REF!</v>
      </c>
      <c r="K13" s="8" t="e">
        <f t="shared" si="5"/>
        <v>#REF!</v>
      </c>
      <c r="L13" s="8" t="e">
        <f t="shared" si="5"/>
        <v>#REF!</v>
      </c>
      <c r="M13" s="8" t="e">
        <f t="shared" si="5"/>
        <v>#REF!</v>
      </c>
      <c r="N13" s="8" t="e">
        <f t="shared" si="5"/>
        <v>#REF!</v>
      </c>
      <c r="O13" s="8" t="e">
        <f t="shared" si="5"/>
        <v>#REF!</v>
      </c>
      <c r="P13" s="8" t="e">
        <f t="shared" si="5"/>
        <v>#REF!</v>
      </c>
      <c r="Q13" s="8" t="e">
        <f t="shared" si="5"/>
        <v>#REF!</v>
      </c>
      <c r="R13" s="8" t="e">
        <f t="shared" si="5"/>
        <v>#REF!</v>
      </c>
      <c r="S13" s="8" t="e">
        <f t="shared" si="5"/>
        <v>#REF!</v>
      </c>
      <c r="T13" s="8" t="e">
        <f t="shared" si="5"/>
        <v>#REF!</v>
      </c>
      <c r="U13" s="8" t="e">
        <f t="shared" si="5"/>
        <v>#REF!</v>
      </c>
      <c r="V13" s="8" t="e">
        <f t="shared" si="5"/>
        <v>#REF!</v>
      </c>
      <c r="W13" s="8" t="e">
        <f t="shared" si="5"/>
        <v>#REF!</v>
      </c>
      <c r="X13" s="8" t="e">
        <f t="shared" si="5"/>
        <v>#REF!</v>
      </c>
      <c r="Y13" s="8" t="e">
        <f t="shared" si="5"/>
        <v>#REF!</v>
      </c>
      <c r="Z13" s="8" t="e">
        <f t="shared" si="5"/>
        <v>#REF!</v>
      </c>
      <c r="AA13" s="8" t="e">
        <f>AA10+Z13</f>
        <v>#REF!</v>
      </c>
      <c r="AB13" s="58"/>
      <c r="AC13" s="58"/>
      <c r="AD13" s="58"/>
      <c r="AF13" s="118"/>
    </row>
    <row r="14" spans="1:83" s="1" customFormat="1" x14ac:dyDescent="0.25">
      <c r="A14" s="3" t="s">
        <v>113</v>
      </c>
      <c r="B14" s="6" t="s">
        <v>149</v>
      </c>
      <c r="C14" s="6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 s="58"/>
      <c r="AC14" s="58"/>
      <c r="AD14" s="58"/>
      <c r="AF14" s="118"/>
    </row>
    <row r="15" spans="1:83" s="1" customFormat="1" x14ac:dyDescent="0.25">
      <c r="A15" s="3"/>
      <c r="B15" s="6"/>
      <c r="C15" s="9" t="s">
        <v>0</v>
      </c>
      <c r="D15" s="41" t="e">
        <f>#REF!+#REF!</f>
        <v>#REF!</v>
      </c>
      <c r="E15" s="41" t="e">
        <f>#REF!+#REF!</f>
        <v>#REF!</v>
      </c>
      <c r="F15" s="41" t="e">
        <f>#REF!+#REF!</f>
        <v>#REF!</v>
      </c>
      <c r="G15" s="41" t="e">
        <f>#REF!+#REF!</f>
        <v>#REF!</v>
      </c>
      <c r="H15" s="41" t="e">
        <f>#REF!+#REF!</f>
        <v>#REF!</v>
      </c>
      <c r="I15" s="41" t="e">
        <f>#REF!+#REF!</f>
        <v>#REF!</v>
      </c>
      <c r="J15" s="41" t="e">
        <f>#REF!+#REF!</f>
        <v>#REF!</v>
      </c>
      <c r="K15" s="41" t="e">
        <f>#REF!+#REF!</f>
        <v>#REF!</v>
      </c>
      <c r="L15" s="41" t="e">
        <f>#REF!+#REF!</f>
        <v>#REF!</v>
      </c>
      <c r="M15" s="41" t="e">
        <f>#REF!+#REF!</f>
        <v>#REF!</v>
      </c>
      <c r="N15" s="41" t="e">
        <f>#REF!+#REF!</f>
        <v>#REF!</v>
      </c>
      <c r="O15" s="41" t="e">
        <f>#REF!+#REF!</f>
        <v>#REF!</v>
      </c>
      <c r="P15" s="41" t="e">
        <f>#REF!+#REF!</f>
        <v>#REF!</v>
      </c>
      <c r="Q15" s="41" t="e">
        <f>#REF!+#REF!</f>
        <v>#REF!</v>
      </c>
      <c r="R15" s="41" t="e">
        <f>#REF!+#REF!</f>
        <v>#REF!</v>
      </c>
      <c r="S15" s="41" t="e">
        <f>#REF!+#REF!</f>
        <v>#REF!</v>
      </c>
      <c r="T15" s="41" t="e">
        <f>#REF!+#REF!</f>
        <v>#REF!</v>
      </c>
      <c r="U15" s="41" t="e">
        <f>#REF!+#REF!</f>
        <v>#REF!</v>
      </c>
      <c r="V15" s="41" t="e">
        <f>#REF!+#REF!</f>
        <v>#REF!</v>
      </c>
      <c r="W15" s="41" t="e">
        <f>#REF!+#REF!</f>
        <v>#REF!</v>
      </c>
      <c r="X15" s="41" t="e">
        <f>#REF!+#REF!</f>
        <v>#REF!</v>
      </c>
      <c r="Y15" s="41" t="e">
        <f>#REF!+#REF!</f>
        <v>#REF!</v>
      </c>
      <c r="Z15" s="41" t="e">
        <f>#REF!+#REF!</f>
        <v>#REF!</v>
      </c>
      <c r="AA15" s="41" t="e">
        <f>#REF!+#REF!</f>
        <v>#REF!</v>
      </c>
      <c r="AB15" s="58" t="e">
        <f>SUM(D15:AA15)</f>
        <v>#REF!</v>
      </c>
      <c r="AC15" s="58" t="e">
        <f>SUM(P15:AA15)</f>
        <v>#REF!</v>
      </c>
      <c r="AD15" s="58"/>
      <c r="AF15" s="121" t="e">
        <f>SUM(P15:AA15)</f>
        <v>#REF!</v>
      </c>
    </row>
    <row r="16" spans="1:83" s="1" customFormat="1" x14ac:dyDescent="0.25">
      <c r="A16" s="3"/>
      <c r="B16" s="6"/>
      <c r="C16" s="9" t="s">
        <v>87</v>
      </c>
      <c r="D16" s="95">
        <f>$AD16/12</f>
        <v>213510</v>
      </c>
      <c r="E16" s="95">
        <f t="shared" ref="E16:O16" si="6">$AD16/12</f>
        <v>213510</v>
      </c>
      <c r="F16" s="95">
        <f t="shared" si="6"/>
        <v>213510</v>
      </c>
      <c r="G16" s="95">
        <f t="shared" si="6"/>
        <v>213510</v>
      </c>
      <c r="H16" s="95">
        <f t="shared" si="6"/>
        <v>213510</v>
      </c>
      <c r="I16" s="95">
        <f t="shared" si="6"/>
        <v>213510</v>
      </c>
      <c r="J16" s="95">
        <f t="shared" si="6"/>
        <v>213510</v>
      </c>
      <c r="K16" s="95">
        <f t="shared" si="6"/>
        <v>213510</v>
      </c>
      <c r="L16" s="95">
        <f t="shared" si="6"/>
        <v>213510</v>
      </c>
      <c r="M16" s="95">
        <f t="shared" si="6"/>
        <v>213510</v>
      </c>
      <c r="N16" s="95">
        <f t="shared" si="6"/>
        <v>213510</v>
      </c>
      <c r="O16" s="95">
        <f t="shared" si="6"/>
        <v>213510</v>
      </c>
      <c r="P16" s="95">
        <f t="shared" ref="P16:AA16" si="7">$AE16/24</f>
        <v>242625</v>
      </c>
      <c r="Q16" s="95">
        <f t="shared" si="7"/>
        <v>242625</v>
      </c>
      <c r="R16" s="95">
        <f t="shared" si="7"/>
        <v>242625</v>
      </c>
      <c r="S16" s="95">
        <f t="shared" si="7"/>
        <v>242625</v>
      </c>
      <c r="T16" s="95">
        <f t="shared" si="7"/>
        <v>242625</v>
      </c>
      <c r="U16" s="95">
        <f t="shared" si="7"/>
        <v>242625</v>
      </c>
      <c r="V16" s="95">
        <f t="shared" si="7"/>
        <v>242625</v>
      </c>
      <c r="W16" s="95">
        <f t="shared" si="7"/>
        <v>242625</v>
      </c>
      <c r="X16" s="95">
        <f t="shared" si="7"/>
        <v>242625</v>
      </c>
      <c r="Y16" s="95">
        <f t="shared" si="7"/>
        <v>242625</v>
      </c>
      <c r="Z16" s="95">
        <f t="shared" si="7"/>
        <v>242625</v>
      </c>
      <c r="AA16" s="95">
        <f t="shared" si="7"/>
        <v>242625</v>
      </c>
      <c r="AB16" s="58"/>
      <c r="AC16" s="58"/>
      <c r="AD16" s="58">
        <v>2562120</v>
      </c>
      <c r="AE16" s="1">
        <v>5823000</v>
      </c>
      <c r="AF16" s="118"/>
    </row>
    <row r="17" spans="1:32" s="1" customFormat="1" x14ac:dyDescent="0.25">
      <c r="A17" s="3"/>
      <c r="B17" s="6"/>
      <c r="C17" s="9" t="s">
        <v>2</v>
      </c>
      <c r="D17" s="10" t="e">
        <f t="shared" ref="D17:AA17" si="8">IF(D$4&lt;=$D$3,D15,D16)</f>
        <v>#REF!</v>
      </c>
      <c r="E17" s="10" t="e">
        <f t="shared" si="8"/>
        <v>#REF!</v>
      </c>
      <c r="F17" s="10" t="e">
        <f t="shared" si="8"/>
        <v>#REF!</v>
      </c>
      <c r="G17" s="10" t="e">
        <f t="shared" si="8"/>
        <v>#REF!</v>
      </c>
      <c r="H17" s="10" t="e">
        <f t="shared" si="8"/>
        <v>#REF!</v>
      </c>
      <c r="I17" s="10" t="e">
        <f t="shared" si="8"/>
        <v>#REF!</v>
      </c>
      <c r="J17" s="10" t="e">
        <f t="shared" si="8"/>
        <v>#REF!</v>
      </c>
      <c r="K17" s="10" t="e">
        <f t="shared" si="8"/>
        <v>#REF!</v>
      </c>
      <c r="L17" s="10" t="e">
        <f t="shared" si="8"/>
        <v>#REF!</v>
      </c>
      <c r="M17" s="10" t="e">
        <f t="shared" si="8"/>
        <v>#REF!</v>
      </c>
      <c r="N17" s="10" t="e">
        <f t="shared" si="8"/>
        <v>#REF!</v>
      </c>
      <c r="O17" s="10">
        <f t="shared" si="8"/>
        <v>213510</v>
      </c>
      <c r="P17" s="10" t="e">
        <f t="shared" si="8"/>
        <v>#REF!</v>
      </c>
      <c r="Q17" s="10" t="e">
        <f t="shared" si="8"/>
        <v>#REF!</v>
      </c>
      <c r="R17" s="10" t="e">
        <f t="shared" si="8"/>
        <v>#REF!</v>
      </c>
      <c r="S17" s="10" t="e">
        <f t="shared" si="8"/>
        <v>#REF!</v>
      </c>
      <c r="T17" s="10" t="e">
        <f t="shared" si="8"/>
        <v>#REF!</v>
      </c>
      <c r="U17" s="10" t="e">
        <f t="shared" si="8"/>
        <v>#REF!</v>
      </c>
      <c r="V17" s="10" t="e">
        <f t="shared" si="8"/>
        <v>#REF!</v>
      </c>
      <c r="W17" s="10" t="e">
        <f t="shared" si="8"/>
        <v>#REF!</v>
      </c>
      <c r="X17" s="10" t="e">
        <f t="shared" si="8"/>
        <v>#REF!</v>
      </c>
      <c r="Y17" s="10" t="e">
        <f t="shared" si="8"/>
        <v>#REF!</v>
      </c>
      <c r="Z17" s="10" t="e">
        <f t="shared" si="8"/>
        <v>#REF!</v>
      </c>
      <c r="AA17" s="10" t="e">
        <f t="shared" si="8"/>
        <v>#REF!</v>
      </c>
      <c r="AB17" s="58"/>
      <c r="AC17" s="58"/>
      <c r="AD17" s="58"/>
      <c r="AF17" s="118"/>
    </row>
    <row r="18" spans="1:32" s="1" customFormat="1" x14ac:dyDescent="0.25">
      <c r="A18" s="3"/>
      <c r="B18" s="6"/>
      <c r="C18" s="7" t="s">
        <v>157</v>
      </c>
      <c r="D18" s="8" t="e">
        <f>D15</f>
        <v>#REF!</v>
      </c>
      <c r="E18" s="8" t="e">
        <f t="shared" ref="E18:AA18" si="9">IF(E$4&lt;=$D$3,(E15+D18),0)</f>
        <v>#REF!</v>
      </c>
      <c r="F18" s="8" t="e">
        <f t="shared" si="9"/>
        <v>#REF!</v>
      </c>
      <c r="G18" s="8" t="e">
        <f t="shared" si="9"/>
        <v>#REF!</v>
      </c>
      <c r="H18" s="8" t="e">
        <f t="shared" si="9"/>
        <v>#REF!</v>
      </c>
      <c r="I18" s="8" t="e">
        <f t="shared" si="9"/>
        <v>#REF!</v>
      </c>
      <c r="J18" s="8" t="e">
        <f t="shared" si="9"/>
        <v>#REF!</v>
      </c>
      <c r="K18" s="8" t="e">
        <f t="shared" si="9"/>
        <v>#REF!</v>
      </c>
      <c r="L18" s="8" t="e">
        <f t="shared" si="9"/>
        <v>#REF!</v>
      </c>
      <c r="M18" s="8" t="e">
        <f t="shared" si="9"/>
        <v>#REF!</v>
      </c>
      <c r="N18" s="8" t="e">
        <f t="shared" si="9"/>
        <v>#REF!</v>
      </c>
      <c r="O18" s="8">
        <f t="shared" si="9"/>
        <v>0</v>
      </c>
      <c r="P18" s="8" t="e">
        <f t="shared" si="9"/>
        <v>#REF!</v>
      </c>
      <c r="Q18" s="8" t="e">
        <f t="shared" si="9"/>
        <v>#REF!</v>
      </c>
      <c r="R18" s="8" t="e">
        <f t="shared" si="9"/>
        <v>#REF!</v>
      </c>
      <c r="S18" s="8" t="e">
        <f t="shared" si="9"/>
        <v>#REF!</v>
      </c>
      <c r="T18" s="8" t="e">
        <f t="shared" si="9"/>
        <v>#REF!</v>
      </c>
      <c r="U18" s="8" t="e">
        <f t="shared" si="9"/>
        <v>#REF!</v>
      </c>
      <c r="V18" s="8" t="e">
        <f t="shared" si="9"/>
        <v>#REF!</v>
      </c>
      <c r="W18" s="8" t="e">
        <f t="shared" si="9"/>
        <v>#REF!</v>
      </c>
      <c r="X18" s="8" t="e">
        <f t="shared" si="9"/>
        <v>#REF!</v>
      </c>
      <c r="Y18" s="8" t="e">
        <f t="shared" si="9"/>
        <v>#REF!</v>
      </c>
      <c r="Z18" s="8" t="e">
        <f t="shared" si="9"/>
        <v>#REF!</v>
      </c>
      <c r="AA18" s="8" t="e">
        <f t="shared" si="9"/>
        <v>#REF!</v>
      </c>
      <c r="AB18" s="58"/>
      <c r="AC18" s="58"/>
      <c r="AD18" s="58"/>
      <c r="AF18" s="118"/>
    </row>
    <row r="19" spans="1:32" s="1" customFormat="1" x14ac:dyDescent="0.25">
      <c r="A19" s="3"/>
      <c r="B19" s="6"/>
      <c r="C19" s="7" t="s">
        <v>160</v>
      </c>
      <c r="D19" s="8">
        <f>D16</f>
        <v>213510</v>
      </c>
      <c r="E19" s="8">
        <f>E16+D19</f>
        <v>427020</v>
      </c>
      <c r="F19" s="8">
        <f t="shared" ref="F19:AA19" si="10">F16+E19</f>
        <v>640530</v>
      </c>
      <c r="G19" s="8">
        <f t="shared" si="10"/>
        <v>854040</v>
      </c>
      <c r="H19" s="8">
        <f t="shared" si="10"/>
        <v>1067550</v>
      </c>
      <c r="I19" s="8">
        <f t="shared" si="10"/>
        <v>1281060</v>
      </c>
      <c r="J19" s="8">
        <f t="shared" si="10"/>
        <v>1494570</v>
      </c>
      <c r="K19" s="8">
        <f t="shared" si="10"/>
        <v>1708080</v>
      </c>
      <c r="L19" s="8">
        <f t="shared" si="10"/>
        <v>1921590</v>
      </c>
      <c r="M19" s="8">
        <f t="shared" si="10"/>
        <v>2135100</v>
      </c>
      <c r="N19" s="8">
        <f t="shared" si="10"/>
        <v>2348610</v>
      </c>
      <c r="O19" s="8">
        <f t="shared" si="10"/>
        <v>2562120</v>
      </c>
      <c r="P19" s="8">
        <f t="shared" si="10"/>
        <v>2804745</v>
      </c>
      <c r="Q19" s="8">
        <f t="shared" si="10"/>
        <v>3047370</v>
      </c>
      <c r="R19" s="8">
        <f t="shared" si="10"/>
        <v>3289995</v>
      </c>
      <c r="S19" s="8">
        <f t="shared" si="10"/>
        <v>3532620</v>
      </c>
      <c r="T19" s="8">
        <f t="shared" si="10"/>
        <v>3775245</v>
      </c>
      <c r="U19" s="8">
        <f t="shared" si="10"/>
        <v>4017870</v>
      </c>
      <c r="V19" s="8">
        <f t="shared" si="10"/>
        <v>4260495</v>
      </c>
      <c r="W19" s="8">
        <f t="shared" si="10"/>
        <v>4503120</v>
      </c>
      <c r="X19" s="8">
        <f t="shared" si="10"/>
        <v>4745745</v>
      </c>
      <c r="Y19" s="8">
        <f t="shared" si="10"/>
        <v>4988370</v>
      </c>
      <c r="Z19" s="8">
        <f t="shared" si="10"/>
        <v>5230995</v>
      </c>
      <c r="AA19" s="8">
        <f t="shared" si="10"/>
        <v>5473620</v>
      </c>
      <c r="AB19" s="58"/>
      <c r="AC19" s="58"/>
      <c r="AD19" s="35"/>
      <c r="AF19" s="118"/>
    </row>
    <row r="20" spans="1:32" s="1" customFormat="1" x14ac:dyDescent="0.25">
      <c r="A20" s="3"/>
      <c r="B20" s="6"/>
      <c r="C20" s="7" t="s">
        <v>159</v>
      </c>
      <c r="D20" s="8" t="e">
        <f>D17</f>
        <v>#REF!</v>
      </c>
      <c r="E20" s="8" t="e">
        <f>E17+D20</f>
        <v>#REF!</v>
      </c>
      <c r="F20" s="8" t="e">
        <f t="shared" ref="F20:AA20" si="11">F17+E20</f>
        <v>#REF!</v>
      </c>
      <c r="G20" s="8" t="e">
        <f t="shared" si="11"/>
        <v>#REF!</v>
      </c>
      <c r="H20" s="8" t="e">
        <f t="shared" si="11"/>
        <v>#REF!</v>
      </c>
      <c r="I20" s="8" t="e">
        <f t="shared" si="11"/>
        <v>#REF!</v>
      </c>
      <c r="J20" s="8" t="e">
        <f t="shared" si="11"/>
        <v>#REF!</v>
      </c>
      <c r="K20" s="8" t="e">
        <f t="shared" si="11"/>
        <v>#REF!</v>
      </c>
      <c r="L20" s="8" t="e">
        <f t="shared" si="11"/>
        <v>#REF!</v>
      </c>
      <c r="M20" s="8" t="e">
        <f t="shared" si="11"/>
        <v>#REF!</v>
      </c>
      <c r="N20" s="8" t="e">
        <f t="shared" si="11"/>
        <v>#REF!</v>
      </c>
      <c r="O20" s="8" t="e">
        <f t="shared" si="11"/>
        <v>#REF!</v>
      </c>
      <c r="P20" s="8" t="e">
        <f t="shared" si="11"/>
        <v>#REF!</v>
      </c>
      <c r="Q20" s="8" t="e">
        <f t="shared" si="11"/>
        <v>#REF!</v>
      </c>
      <c r="R20" s="8" t="e">
        <f t="shared" si="11"/>
        <v>#REF!</v>
      </c>
      <c r="S20" s="8" t="e">
        <f t="shared" si="11"/>
        <v>#REF!</v>
      </c>
      <c r="T20" s="8" t="e">
        <f t="shared" si="11"/>
        <v>#REF!</v>
      </c>
      <c r="U20" s="8" t="e">
        <f t="shared" si="11"/>
        <v>#REF!</v>
      </c>
      <c r="V20" s="8" t="e">
        <f t="shared" si="11"/>
        <v>#REF!</v>
      </c>
      <c r="W20" s="8" t="e">
        <f t="shared" si="11"/>
        <v>#REF!</v>
      </c>
      <c r="X20" s="8" t="e">
        <f t="shared" si="11"/>
        <v>#REF!</v>
      </c>
      <c r="Y20" s="8" t="e">
        <f t="shared" si="11"/>
        <v>#REF!</v>
      </c>
      <c r="Z20" s="8" t="e">
        <f t="shared" si="11"/>
        <v>#REF!</v>
      </c>
      <c r="AA20" s="8" t="e">
        <f t="shared" si="11"/>
        <v>#REF!</v>
      </c>
      <c r="AB20" s="58"/>
      <c r="AC20" s="58"/>
      <c r="AD20" s="58"/>
      <c r="AF20" s="118"/>
    </row>
    <row r="21" spans="1:32" s="1" customFormat="1" x14ac:dyDescent="0.25">
      <c r="A21" s="3" t="s">
        <v>112</v>
      </c>
      <c r="B21" s="6" t="s">
        <v>134</v>
      </c>
      <c r="C21" s="6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 s="58"/>
      <c r="AC21" s="58"/>
      <c r="AD21" s="58"/>
      <c r="AF21" s="118"/>
    </row>
    <row r="22" spans="1:32" s="1" customFormat="1" x14ac:dyDescent="0.25">
      <c r="A22" s="3"/>
      <c r="B22" s="6"/>
      <c r="C22" s="9" t="s">
        <v>0</v>
      </c>
      <c r="D22" s="41" t="e">
        <f>#REF!+#REF!+#REF!</f>
        <v>#REF!</v>
      </c>
      <c r="E22" s="41" t="e">
        <f>#REF!+#REF!+#REF!</f>
        <v>#REF!</v>
      </c>
      <c r="F22" s="41" t="e">
        <f>#REF!+#REF!+#REF!</f>
        <v>#REF!</v>
      </c>
      <c r="G22" s="41" t="e">
        <f>#REF!+#REF!+#REF!</f>
        <v>#REF!</v>
      </c>
      <c r="H22" s="41" t="e">
        <f>#REF!+#REF!+#REF!</f>
        <v>#REF!</v>
      </c>
      <c r="I22" s="41" t="e">
        <f>#REF!+#REF!+#REF!</f>
        <v>#REF!</v>
      </c>
      <c r="J22" s="41" t="e">
        <f>#REF!+#REF!+#REF!</f>
        <v>#REF!</v>
      </c>
      <c r="K22" s="41" t="e">
        <f>#REF!+#REF!+#REF!</f>
        <v>#REF!</v>
      </c>
      <c r="L22" s="41" t="e">
        <f>#REF!+#REF!+#REF!</f>
        <v>#REF!</v>
      </c>
      <c r="M22" s="41" t="e">
        <f>#REF!+#REF!+#REF!</f>
        <v>#REF!</v>
      </c>
      <c r="N22" s="41" t="e">
        <f>#REF!+#REF!+#REF!</f>
        <v>#REF!</v>
      </c>
      <c r="O22" s="41" t="e">
        <f>#REF!+#REF!+#REF!</f>
        <v>#REF!</v>
      </c>
      <c r="P22" s="41" t="e">
        <f>#REF!+#REF!+#REF!</f>
        <v>#REF!</v>
      </c>
      <c r="Q22" s="41" t="e">
        <f>#REF!+#REF!+#REF!</f>
        <v>#REF!</v>
      </c>
      <c r="R22" s="41" t="e">
        <f>#REF!+#REF!+#REF!</f>
        <v>#REF!</v>
      </c>
      <c r="S22" s="41" t="e">
        <f>#REF!+#REF!+#REF!</f>
        <v>#REF!</v>
      </c>
      <c r="T22" s="41" t="e">
        <f>#REF!+#REF!+#REF!</f>
        <v>#REF!</v>
      </c>
      <c r="U22" s="41" t="e">
        <f>#REF!+#REF!+#REF!</f>
        <v>#REF!</v>
      </c>
      <c r="V22" s="41" t="e">
        <f>#REF!+#REF!+#REF!</f>
        <v>#REF!</v>
      </c>
      <c r="W22" s="41" t="e">
        <f>#REF!+#REF!+#REF!</f>
        <v>#REF!</v>
      </c>
      <c r="X22" s="41" t="e">
        <f>#REF!+#REF!+#REF!</f>
        <v>#REF!</v>
      </c>
      <c r="Y22" s="41" t="e">
        <f>#REF!+#REF!+#REF!</f>
        <v>#REF!</v>
      </c>
      <c r="Z22" s="41" t="e">
        <f>#REF!+#REF!+#REF!</f>
        <v>#REF!</v>
      </c>
      <c r="AA22" s="41" t="e">
        <f>#REF!+#REF!+#REF!</f>
        <v>#REF!</v>
      </c>
      <c r="AB22" s="58" t="e">
        <f>SUM(D22:AA22)</f>
        <v>#REF!</v>
      </c>
      <c r="AC22" s="58" t="e">
        <f>SUM(P22:AA22)</f>
        <v>#REF!</v>
      </c>
      <c r="AD22" s="58"/>
      <c r="AF22" s="121" t="e">
        <f>SUM(P22:AA22)</f>
        <v>#REF!</v>
      </c>
    </row>
    <row r="23" spans="1:32" s="1" customFormat="1" x14ac:dyDescent="0.25">
      <c r="A23" s="3"/>
      <c r="B23" s="6"/>
      <c r="C23" s="9" t="s">
        <v>87</v>
      </c>
      <c r="D23" s="95">
        <f t="shared" ref="D23:O23" si="12">$AD23/12</f>
        <v>99073.333333333328</v>
      </c>
      <c r="E23" s="95">
        <f t="shared" si="12"/>
        <v>99073.333333333328</v>
      </c>
      <c r="F23" s="95">
        <f t="shared" si="12"/>
        <v>99073.333333333328</v>
      </c>
      <c r="G23" s="95">
        <f t="shared" si="12"/>
        <v>99073.333333333328</v>
      </c>
      <c r="H23" s="95">
        <f t="shared" si="12"/>
        <v>99073.333333333328</v>
      </c>
      <c r="I23" s="95">
        <f t="shared" si="12"/>
        <v>99073.333333333328</v>
      </c>
      <c r="J23" s="95">
        <f t="shared" si="12"/>
        <v>99073.333333333328</v>
      </c>
      <c r="K23" s="95">
        <f t="shared" si="12"/>
        <v>99073.333333333328</v>
      </c>
      <c r="L23" s="95">
        <f t="shared" si="12"/>
        <v>99073.333333333328</v>
      </c>
      <c r="M23" s="95">
        <f t="shared" si="12"/>
        <v>99073.333333333328</v>
      </c>
      <c r="N23" s="95">
        <f t="shared" si="12"/>
        <v>99073.333333333328</v>
      </c>
      <c r="O23" s="95">
        <f t="shared" si="12"/>
        <v>99073.333333333328</v>
      </c>
      <c r="P23" s="95">
        <f t="shared" ref="P23:AA23" si="13">$AE23/24</f>
        <v>112583.33333333333</v>
      </c>
      <c r="Q23" s="95">
        <f t="shared" si="13"/>
        <v>112583.33333333333</v>
      </c>
      <c r="R23" s="95">
        <f t="shared" si="13"/>
        <v>112583.33333333333</v>
      </c>
      <c r="S23" s="95">
        <f t="shared" si="13"/>
        <v>112583.33333333333</v>
      </c>
      <c r="T23" s="95">
        <f t="shared" si="13"/>
        <v>112583.33333333333</v>
      </c>
      <c r="U23" s="95">
        <f t="shared" si="13"/>
        <v>112583.33333333333</v>
      </c>
      <c r="V23" s="95">
        <f t="shared" si="13"/>
        <v>112583.33333333333</v>
      </c>
      <c r="W23" s="95">
        <f t="shared" si="13"/>
        <v>112583.33333333333</v>
      </c>
      <c r="X23" s="95">
        <f t="shared" si="13"/>
        <v>112583.33333333333</v>
      </c>
      <c r="Y23" s="95">
        <f t="shared" si="13"/>
        <v>112583.33333333333</v>
      </c>
      <c r="Z23" s="95">
        <f t="shared" si="13"/>
        <v>112583.33333333333</v>
      </c>
      <c r="AA23" s="95">
        <f t="shared" si="13"/>
        <v>112583.33333333333</v>
      </c>
      <c r="AB23" s="58"/>
      <c r="AC23" s="58"/>
      <c r="AD23" s="58">
        <v>1188880</v>
      </c>
      <c r="AE23" s="35">
        <v>2702000</v>
      </c>
      <c r="AF23" s="118"/>
    </row>
    <row r="24" spans="1:32" s="1" customFormat="1" x14ac:dyDescent="0.25">
      <c r="A24" s="3"/>
      <c r="B24" s="6"/>
      <c r="C24" s="9" t="s">
        <v>2</v>
      </c>
      <c r="D24" s="10" t="e">
        <f t="shared" ref="D24:AA24" si="14">IF(D$4&lt;=$D$3,D22,D23)</f>
        <v>#REF!</v>
      </c>
      <c r="E24" s="10" t="e">
        <f t="shared" si="14"/>
        <v>#REF!</v>
      </c>
      <c r="F24" s="10" t="e">
        <f t="shared" si="14"/>
        <v>#REF!</v>
      </c>
      <c r="G24" s="10" t="e">
        <f t="shared" si="14"/>
        <v>#REF!</v>
      </c>
      <c r="H24" s="10" t="e">
        <f t="shared" si="14"/>
        <v>#REF!</v>
      </c>
      <c r="I24" s="10" t="e">
        <f t="shared" si="14"/>
        <v>#REF!</v>
      </c>
      <c r="J24" s="10" t="e">
        <f t="shared" si="14"/>
        <v>#REF!</v>
      </c>
      <c r="K24" s="10" t="e">
        <f t="shared" si="14"/>
        <v>#REF!</v>
      </c>
      <c r="L24" s="10" t="e">
        <f t="shared" si="14"/>
        <v>#REF!</v>
      </c>
      <c r="M24" s="10" t="e">
        <f t="shared" si="14"/>
        <v>#REF!</v>
      </c>
      <c r="N24" s="10" t="e">
        <f t="shared" si="14"/>
        <v>#REF!</v>
      </c>
      <c r="O24" s="10">
        <f t="shared" si="14"/>
        <v>99073.333333333328</v>
      </c>
      <c r="P24" s="10" t="e">
        <f t="shared" si="14"/>
        <v>#REF!</v>
      </c>
      <c r="Q24" s="10" t="e">
        <f t="shared" si="14"/>
        <v>#REF!</v>
      </c>
      <c r="R24" s="10" t="e">
        <f t="shared" si="14"/>
        <v>#REF!</v>
      </c>
      <c r="S24" s="10" t="e">
        <f t="shared" si="14"/>
        <v>#REF!</v>
      </c>
      <c r="T24" s="10" t="e">
        <f t="shared" si="14"/>
        <v>#REF!</v>
      </c>
      <c r="U24" s="10" t="e">
        <f t="shared" si="14"/>
        <v>#REF!</v>
      </c>
      <c r="V24" s="10" t="e">
        <f t="shared" si="14"/>
        <v>#REF!</v>
      </c>
      <c r="W24" s="10" t="e">
        <f t="shared" si="14"/>
        <v>#REF!</v>
      </c>
      <c r="X24" s="10" t="e">
        <f t="shared" si="14"/>
        <v>#REF!</v>
      </c>
      <c r="Y24" s="10" t="e">
        <f t="shared" si="14"/>
        <v>#REF!</v>
      </c>
      <c r="Z24" s="10" t="e">
        <f t="shared" si="14"/>
        <v>#REF!</v>
      </c>
      <c r="AA24" s="10" t="e">
        <f t="shared" si="14"/>
        <v>#REF!</v>
      </c>
      <c r="AB24" s="58"/>
      <c r="AC24" s="58"/>
      <c r="AD24" s="58"/>
      <c r="AE24" s="35"/>
      <c r="AF24" s="118"/>
    </row>
    <row r="25" spans="1:32" s="1" customFormat="1" x14ac:dyDescent="0.25">
      <c r="A25" s="3"/>
      <c r="B25" s="6"/>
      <c r="C25" s="7" t="s">
        <v>157</v>
      </c>
      <c r="D25" s="8" t="e">
        <f>D22</f>
        <v>#REF!</v>
      </c>
      <c r="E25" s="8" t="e">
        <f t="shared" ref="E25:AA25" si="15">IF(E$4&lt;=$D$3,(E22+D25),0)</f>
        <v>#REF!</v>
      </c>
      <c r="F25" s="8" t="e">
        <f t="shared" si="15"/>
        <v>#REF!</v>
      </c>
      <c r="G25" s="8" t="e">
        <f t="shared" si="15"/>
        <v>#REF!</v>
      </c>
      <c r="H25" s="8" t="e">
        <f t="shared" si="15"/>
        <v>#REF!</v>
      </c>
      <c r="I25" s="8" t="e">
        <f t="shared" si="15"/>
        <v>#REF!</v>
      </c>
      <c r="J25" s="8" t="e">
        <f t="shared" si="15"/>
        <v>#REF!</v>
      </c>
      <c r="K25" s="8" t="e">
        <f t="shared" si="15"/>
        <v>#REF!</v>
      </c>
      <c r="L25" s="8" t="e">
        <f t="shared" si="15"/>
        <v>#REF!</v>
      </c>
      <c r="M25" s="8" t="e">
        <f t="shared" si="15"/>
        <v>#REF!</v>
      </c>
      <c r="N25" s="8" t="e">
        <f t="shared" si="15"/>
        <v>#REF!</v>
      </c>
      <c r="O25" s="8">
        <f t="shared" si="15"/>
        <v>0</v>
      </c>
      <c r="P25" s="8" t="e">
        <f t="shared" si="15"/>
        <v>#REF!</v>
      </c>
      <c r="Q25" s="8" t="e">
        <f t="shared" si="15"/>
        <v>#REF!</v>
      </c>
      <c r="R25" s="8" t="e">
        <f t="shared" si="15"/>
        <v>#REF!</v>
      </c>
      <c r="S25" s="8" t="e">
        <f t="shared" si="15"/>
        <v>#REF!</v>
      </c>
      <c r="T25" s="8" t="e">
        <f t="shared" si="15"/>
        <v>#REF!</v>
      </c>
      <c r="U25" s="8" t="e">
        <f t="shared" si="15"/>
        <v>#REF!</v>
      </c>
      <c r="V25" s="8" t="e">
        <f t="shared" si="15"/>
        <v>#REF!</v>
      </c>
      <c r="W25" s="8" t="e">
        <f t="shared" si="15"/>
        <v>#REF!</v>
      </c>
      <c r="X25" s="8" t="e">
        <f t="shared" si="15"/>
        <v>#REF!</v>
      </c>
      <c r="Y25" s="8" t="e">
        <f t="shared" si="15"/>
        <v>#REF!</v>
      </c>
      <c r="Z25" s="8" t="e">
        <f t="shared" si="15"/>
        <v>#REF!</v>
      </c>
      <c r="AA25" s="8" t="e">
        <f t="shared" si="15"/>
        <v>#REF!</v>
      </c>
      <c r="AB25" s="58"/>
      <c r="AC25" s="58"/>
      <c r="AD25" s="58"/>
      <c r="AE25" s="35"/>
      <c r="AF25" s="118"/>
    </row>
    <row r="26" spans="1:32" s="1" customFormat="1" x14ac:dyDescent="0.25">
      <c r="A26" s="3"/>
      <c r="B26" s="6"/>
      <c r="C26" s="7" t="s">
        <v>160</v>
      </c>
      <c r="D26" s="8">
        <f>D23</f>
        <v>99073.333333333328</v>
      </c>
      <c r="E26" s="8">
        <f>E23+D26</f>
        <v>198146.66666666666</v>
      </c>
      <c r="F26" s="8">
        <f t="shared" ref="F26:AA26" si="16">F23+E26</f>
        <v>297220</v>
      </c>
      <c r="G26" s="8">
        <f t="shared" si="16"/>
        <v>396293.33333333331</v>
      </c>
      <c r="H26" s="8">
        <f t="shared" si="16"/>
        <v>495366.66666666663</v>
      </c>
      <c r="I26" s="8">
        <f t="shared" si="16"/>
        <v>594440</v>
      </c>
      <c r="J26" s="8">
        <f t="shared" si="16"/>
        <v>693513.33333333337</v>
      </c>
      <c r="K26" s="8">
        <f t="shared" si="16"/>
        <v>792586.66666666674</v>
      </c>
      <c r="L26" s="8">
        <f t="shared" si="16"/>
        <v>891660.00000000012</v>
      </c>
      <c r="M26" s="8">
        <f t="shared" si="16"/>
        <v>990733.33333333349</v>
      </c>
      <c r="N26" s="8">
        <f t="shared" si="16"/>
        <v>1089806.6666666667</v>
      </c>
      <c r="O26" s="8">
        <f t="shared" si="16"/>
        <v>1188880</v>
      </c>
      <c r="P26" s="8">
        <f t="shared" si="16"/>
        <v>1301463.3333333333</v>
      </c>
      <c r="Q26" s="8">
        <f t="shared" si="16"/>
        <v>1414046.6666666665</v>
      </c>
      <c r="R26" s="8">
        <f t="shared" si="16"/>
        <v>1526629.9999999998</v>
      </c>
      <c r="S26" s="8">
        <f t="shared" si="16"/>
        <v>1639213.333333333</v>
      </c>
      <c r="T26" s="8">
        <f t="shared" si="16"/>
        <v>1751796.6666666663</v>
      </c>
      <c r="U26" s="8">
        <f t="shared" si="16"/>
        <v>1864379.9999999995</v>
      </c>
      <c r="V26" s="8">
        <f t="shared" si="16"/>
        <v>1976963.3333333328</v>
      </c>
      <c r="W26" s="8">
        <f t="shared" si="16"/>
        <v>2089546.666666666</v>
      </c>
      <c r="X26" s="8">
        <f t="shared" si="16"/>
        <v>2202129.9999999995</v>
      </c>
      <c r="Y26" s="8">
        <f t="shared" si="16"/>
        <v>2314713.333333333</v>
      </c>
      <c r="Z26" s="8">
        <f t="shared" si="16"/>
        <v>2427296.6666666665</v>
      </c>
      <c r="AA26" s="8">
        <f t="shared" si="16"/>
        <v>2539880</v>
      </c>
      <c r="AB26" s="58"/>
      <c r="AC26" s="58"/>
      <c r="AD26" s="58"/>
      <c r="AE26" s="35"/>
      <c r="AF26" s="122">
        <v>14125000</v>
      </c>
    </row>
    <row r="27" spans="1:32" s="1" customFormat="1" x14ac:dyDescent="0.25">
      <c r="A27" s="3"/>
      <c r="B27" s="6"/>
      <c r="C27" s="7" t="s">
        <v>159</v>
      </c>
      <c r="D27" s="8" t="e">
        <f>D24</f>
        <v>#REF!</v>
      </c>
      <c r="E27" s="8" t="e">
        <f>E24+D27</f>
        <v>#REF!</v>
      </c>
      <c r="F27" s="8" t="e">
        <f t="shared" ref="F27:AA27" si="17">F24+E27</f>
        <v>#REF!</v>
      </c>
      <c r="G27" s="8" t="e">
        <f t="shared" si="17"/>
        <v>#REF!</v>
      </c>
      <c r="H27" s="8" t="e">
        <f t="shared" si="17"/>
        <v>#REF!</v>
      </c>
      <c r="I27" s="8" t="e">
        <f t="shared" si="17"/>
        <v>#REF!</v>
      </c>
      <c r="J27" s="8" t="e">
        <f t="shared" si="17"/>
        <v>#REF!</v>
      </c>
      <c r="K27" s="8" t="e">
        <f t="shared" si="17"/>
        <v>#REF!</v>
      </c>
      <c r="L27" s="8" t="e">
        <f t="shared" si="17"/>
        <v>#REF!</v>
      </c>
      <c r="M27" s="8" t="e">
        <f t="shared" si="17"/>
        <v>#REF!</v>
      </c>
      <c r="N27" s="8" t="e">
        <f t="shared" si="17"/>
        <v>#REF!</v>
      </c>
      <c r="O27" s="8" t="e">
        <f t="shared" si="17"/>
        <v>#REF!</v>
      </c>
      <c r="P27" s="8" t="e">
        <f t="shared" si="17"/>
        <v>#REF!</v>
      </c>
      <c r="Q27" s="8" t="e">
        <f t="shared" si="17"/>
        <v>#REF!</v>
      </c>
      <c r="R27" s="8" t="e">
        <f t="shared" si="17"/>
        <v>#REF!</v>
      </c>
      <c r="S27" s="8" t="e">
        <f t="shared" si="17"/>
        <v>#REF!</v>
      </c>
      <c r="T27" s="8" t="e">
        <f t="shared" si="17"/>
        <v>#REF!</v>
      </c>
      <c r="U27" s="8" t="e">
        <f t="shared" si="17"/>
        <v>#REF!</v>
      </c>
      <c r="V27" s="8" t="e">
        <f t="shared" si="17"/>
        <v>#REF!</v>
      </c>
      <c r="W27" s="8" t="e">
        <f t="shared" si="17"/>
        <v>#REF!</v>
      </c>
      <c r="X27" s="8" t="e">
        <f t="shared" si="17"/>
        <v>#REF!</v>
      </c>
      <c r="Y27" s="8" t="e">
        <f t="shared" si="17"/>
        <v>#REF!</v>
      </c>
      <c r="Z27" s="8" t="e">
        <f t="shared" si="17"/>
        <v>#REF!</v>
      </c>
      <c r="AA27" s="8" t="e">
        <f t="shared" si="17"/>
        <v>#REF!</v>
      </c>
      <c r="AB27" s="58"/>
      <c r="AC27" s="58"/>
      <c r="AD27" s="58"/>
      <c r="AE27" s="35"/>
      <c r="AF27" s="118"/>
    </row>
    <row r="28" spans="1:32" x14ac:dyDescent="0.25">
      <c r="A28" s="3" t="s">
        <v>8</v>
      </c>
      <c r="B28" s="6" t="s">
        <v>73</v>
      </c>
    </row>
    <row r="29" spans="1:32" x14ac:dyDescent="0.25">
      <c r="C29" s="9" t="s">
        <v>0</v>
      </c>
      <c r="D29" s="41" t="e">
        <f>#REF!+#REF!+#REF!+#REF!+#REF!+#REF!+#REF!</f>
        <v>#REF!</v>
      </c>
      <c r="E29" s="41" t="e">
        <f>#REF!+#REF!+#REF!+#REF!+#REF!+#REF!+#REF!</f>
        <v>#REF!</v>
      </c>
      <c r="F29" s="41" t="e">
        <f>#REF!+#REF!+#REF!+#REF!+#REF!+#REF!+#REF!</f>
        <v>#REF!</v>
      </c>
      <c r="G29" s="41" t="e">
        <f>#REF!+#REF!+#REF!+#REF!+#REF!+#REF!+#REF!</f>
        <v>#REF!</v>
      </c>
      <c r="H29" s="41" t="e">
        <f>#REF!+#REF!+#REF!+#REF!+#REF!+#REF!+#REF!</f>
        <v>#REF!</v>
      </c>
      <c r="I29" s="41" t="e">
        <f>#REF!+#REF!+#REF!+#REF!+#REF!+#REF!+#REF!</f>
        <v>#REF!</v>
      </c>
      <c r="J29" s="41" t="e">
        <f>#REF!+#REF!+#REF!+#REF!+#REF!+#REF!+#REF!</f>
        <v>#REF!</v>
      </c>
      <c r="K29" s="41" t="e">
        <f>#REF!+#REF!+#REF!+#REF!+#REF!+#REF!+#REF!</f>
        <v>#REF!</v>
      </c>
      <c r="L29" s="41" t="e">
        <f>#REF!+#REF!+#REF!+#REF!+#REF!+#REF!+#REF!</f>
        <v>#REF!</v>
      </c>
      <c r="M29" s="41" t="e">
        <f>#REF!+#REF!+#REF!+#REF!+#REF!+#REF!+#REF!</f>
        <v>#REF!</v>
      </c>
      <c r="N29" s="41" t="e">
        <f>#REF!+#REF!+#REF!+#REF!+#REF!+#REF!+#REF!</f>
        <v>#REF!</v>
      </c>
      <c r="O29" s="41" t="e">
        <f>#REF!+#REF!+#REF!+#REF!+#REF!+#REF!+#REF!</f>
        <v>#REF!</v>
      </c>
      <c r="P29" s="41" t="e">
        <f>#REF!+#REF!+#REF!+#REF!+#REF!+#REF!+#REF!</f>
        <v>#REF!</v>
      </c>
      <c r="Q29" s="41" t="e">
        <f>#REF!+#REF!+#REF!+#REF!+#REF!+#REF!+#REF!</f>
        <v>#REF!</v>
      </c>
      <c r="R29" s="41" t="e">
        <f>#REF!+#REF!+#REF!+#REF!+#REF!+#REF!+#REF!</f>
        <v>#REF!</v>
      </c>
      <c r="S29" s="41" t="e">
        <f>#REF!+#REF!+#REF!+#REF!+#REF!+#REF!+#REF!</f>
        <v>#REF!</v>
      </c>
      <c r="T29" s="41" t="e">
        <f>#REF!+#REF!+#REF!+#REF!+#REF!+#REF!+#REF!</f>
        <v>#REF!</v>
      </c>
      <c r="U29" s="41" t="e">
        <f>#REF!+#REF!+#REF!+#REF!+#REF!+#REF!+#REF!</f>
        <v>#REF!</v>
      </c>
      <c r="V29" s="41" t="e">
        <f>#REF!+#REF!+#REF!+#REF!+#REF!+#REF!+#REF!</f>
        <v>#REF!</v>
      </c>
      <c r="W29" s="41" t="e">
        <f>#REF!+#REF!+#REF!+#REF!+#REF!+#REF!+#REF!</f>
        <v>#REF!</v>
      </c>
      <c r="X29" s="41" t="e">
        <f>#REF!+#REF!+#REF!+#REF!+#REF!+#REF!+#REF!</f>
        <v>#REF!</v>
      </c>
      <c r="Y29" s="41" t="e">
        <f>#REF!+#REF!+#REF!+#REF!+#REF!+#REF!+#REF!</f>
        <v>#REF!</v>
      </c>
      <c r="Z29" s="41" t="e">
        <f>#REF!+#REF!+#REF!+#REF!+#REF!+#REF!+#REF!</f>
        <v>#REF!</v>
      </c>
      <c r="AA29" s="41" t="e">
        <f>#REF!+#REF!+#REF!+#REF!+#REF!+#REF!+#REF!</f>
        <v>#REF!</v>
      </c>
      <c r="AB29" s="58" t="e">
        <f>SUM(D29:AA29)</f>
        <v>#REF!</v>
      </c>
      <c r="AC29" s="58" t="e">
        <f>SUM(P29:AA29)</f>
        <v>#REF!</v>
      </c>
      <c r="AF29" s="121" t="e">
        <f>SUM(P29:AA29)</f>
        <v>#REF!</v>
      </c>
    </row>
    <row r="30" spans="1:32" x14ac:dyDescent="0.25">
      <c r="C30" s="9" t="s">
        <v>87</v>
      </c>
      <c r="D30" s="95">
        <f>$AD30/12</f>
        <v>83820</v>
      </c>
      <c r="E30" s="95">
        <f t="shared" ref="E30:O30" si="18">$AD30/12</f>
        <v>83820</v>
      </c>
      <c r="F30" s="95">
        <f t="shared" si="18"/>
        <v>83820</v>
      </c>
      <c r="G30" s="95">
        <f t="shared" si="18"/>
        <v>83820</v>
      </c>
      <c r="H30" s="95">
        <f t="shared" si="18"/>
        <v>83820</v>
      </c>
      <c r="I30" s="95">
        <f t="shared" si="18"/>
        <v>83820</v>
      </c>
      <c r="J30" s="95">
        <f t="shared" si="18"/>
        <v>83820</v>
      </c>
      <c r="K30" s="95">
        <f t="shared" si="18"/>
        <v>83820</v>
      </c>
      <c r="L30" s="95">
        <f t="shared" si="18"/>
        <v>83820</v>
      </c>
      <c r="M30" s="95">
        <f t="shared" si="18"/>
        <v>83820</v>
      </c>
      <c r="N30" s="95">
        <f>$AD30/12</f>
        <v>83820</v>
      </c>
      <c r="O30" s="95">
        <f t="shared" si="18"/>
        <v>83820</v>
      </c>
      <c r="P30" s="95">
        <f t="shared" ref="P30:AA30" si="19">$AE30/24</f>
        <v>95250</v>
      </c>
      <c r="Q30" s="95">
        <f t="shared" si="19"/>
        <v>95250</v>
      </c>
      <c r="R30" s="95">
        <f t="shared" si="19"/>
        <v>95250</v>
      </c>
      <c r="S30" s="95">
        <f t="shared" si="19"/>
        <v>95250</v>
      </c>
      <c r="T30" s="95">
        <f t="shared" si="19"/>
        <v>95250</v>
      </c>
      <c r="U30" s="95">
        <f t="shared" si="19"/>
        <v>95250</v>
      </c>
      <c r="V30" s="95">
        <f t="shared" si="19"/>
        <v>95250</v>
      </c>
      <c r="W30" s="95">
        <f t="shared" si="19"/>
        <v>95250</v>
      </c>
      <c r="X30" s="95">
        <f t="shared" si="19"/>
        <v>95250</v>
      </c>
      <c r="Y30" s="95">
        <f t="shared" si="19"/>
        <v>95250</v>
      </c>
      <c r="Z30" s="95">
        <f t="shared" si="19"/>
        <v>95250</v>
      </c>
      <c r="AA30" s="95">
        <f t="shared" si="19"/>
        <v>95250</v>
      </c>
      <c r="AB30" s="58"/>
      <c r="AC30" s="58"/>
      <c r="AD30" s="58">
        <v>1005840</v>
      </c>
      <c r="AE30" s="1">
        <v>2286000</v>
      </c>
      <c r="AF30" s="107"/>
    </row>
    <row r="31" spans="1:32" x14ac:dyDescent="0.25">
      <c r="C31" s="9" t="s">
        <v>2</v>
      </c>
      <c r="D31" s="10" t="e">
        <f t="shared" ref="D31:AA31" si="20">IF(D$4&lt;=$D$3,D29,D30)</f>
        <v>#REF!</v>
      </c>
      <c r="E31" s="10" t="e">
        <f t="shared" si="20"/>
        <v>#REF!</v>
      </c>
      <c r="F31" s="10" t="e">
        <f t="shared" si="20"/>
        <v>#REF!</v>
      </c>
      <c r="G31" s="10" t="e">
        <f t="shared" si="20"/>
        <v>#REF!</v>
      </c>
      <c r="H31" s="10" t="e">
        <f t="shared" si="20"/>
        <v>#REF!</v>
      </c>
      <c r="I31" s="10" t="e">
        <f t="shared" si="20"/>
        <v>#REF!</v>
      </c>
      <c r="J31" s="10" t="e">
        <f t="shared" si="20"/>
        <v>#REF!</v>
      </c>
      <c r="K31" s="10" t="e">
        <f t="shared" si="20"/>
        <v>#REF!</v>
      </c>
      <c r="L31" s="10" t="e">
        <f t="shared" si="20"/>
        <v>#REF!</v>
      </c>
      <c r="M31" s="10" t="e">
        <f t="shared" si="20"/>
        <v>#REF!</v>
      </c>
      <c r="N31" s="10" t="e">
        <f t="shared" si="20"/>
        <v>#REF!</v>
      </c>
      <c r="O31" s="10">
        <f t="shared" si="20"/>
        <v>83820</v>
      </c>
      <c r="P31" s="10" t="e">
        <f t="shared" si="20"/>
        <v>#REF!</v>
      </c>
      <c r="Q31" s="10" t="e">
        <f t="shared" si="20"/>
        <v>#REF!</v>
      </c>
      <c r="R31" s="10" t="e">
        <f t="shared" si="20"/>
        <v>#REF!</v>
      </c>
      <c r="S31" s="10" t="e">
        <f t="shared" si="20"/>
        <v>#REF!</v>
      </c>
      <c r="T31" s="10" t="e">
        <f t="shared" si="20"/>
        <v>#REF!</v>
      </c>
      <c r="U31" s="10" t="e">
        <f t="shared" si="20"/>
        <v>#REF!</v>
      </c>
      <c r="V31" s="10" t="e">
        <f t="shared" si="20"/>
        <v>#REF!</v>
      </c>
      <c r="W31" s="10" t="e">
        <f t="shared" si="20"/>
        <v>#REF!</v>
      </c>
      <c r="X31" s="10" t="e">
        <f t="shared" si="20"/>
        <v>#REF!</v>
      </c>
      <c r="Y31" s="10" t="e">
        <f t="shared" si="20"/>
        <v>#REF!</v>
      </c>
      <c r="Z31" s="10" t="e">
        <f t="shared" si="20"/>
        <v>#REF!</v>
      </c>
      <c r="AA31" s="10" t="e">
        <f t="shared" si="20"/>
        <v>#REF!</v>
      </c>
      <c r="AB31" s="58"/>
      <c r="AC31" s="58"/>
      <c r="AD31" s="58"/>
      <c r="AF31" s="107"/>
    </row>
    <row r="32" spans="1:32" x14ac:dyDescent="0.25">
      <c r="C32" s="7" t="s">
        <v>157</v>
      </c>
      <c r="D32" s="8" t="e">
        <f>D29</f>
        <v>#REF!</v>
      </c>
      <c r="E32" s="8" t="e">
        <f t="shared" ref="E32:AA32" si="21">IF(E$4&lt;=$D$3,(E29+D32),0)</f>
        <v>#REF!</v>
      </c>
      <c r="F32" s="8" t="e">
        <f t="shared" si="21"/>
        <v>#REF!</v>
      </c>
      <c r="G32" s="8" t="e">
        <f t="shared" si="21"/>
        <v>#REF!</v>
      </c>
      <c r="H32" s="8" t="e">
        <f t="shared" si="21"/>
        <v>#REF!</v>
      </c>
      <c r="I32" s="8" t="e">
        <f t="shared" si="21"/>
        <v>#REF!</v>
      </c>
      <c r="J32" s="8" t="e">
        <f t="shared" si="21"/>
        <v>#REF!</v>
      </c>
      <c r="K32" s="8" t="e">
        <f t="shared" si="21"/>
        <v>#REF!</v>
      </c>
      <c r="L32" s="8" t="e">
        <f t="shared" si="21"/>
        <v>#REF!</v>
      </c>
      <c r="M32" s="8" t="e">
        <f t="shared" si="21"/>
        <v>#REF!</v>
      </c>
      <c r="N32" s="8" t="e">
        <f t="shared" si="21"/>
        <v>#REF!</v>
      </c>
      <c r="O32" s="8">
        <f t="shared" si="21"/>
        <v>0</v>
      </c>
      <c r="P32" s="8" t="e">
        <f t="shared" si="21"/>
        <v>#REF!</v>
      </c>
      <c r="Q32" s="8" t="e">
        <f t="shared" si="21"/>
        <v>#REF!</v>
      </c>
      <c r="R32" s="8" t="e">
        <f t="shared" si="21"/>
        <v>#REF!</v>
      </c>
      <c r="S32" s="8" t="e">
        <f t="shared" si="21"/>
        <v>#REF!</v>
      </c>
      <c r="T32" s="8" t="e">
        <f t="shared" si="21"/>
        <v>#REF!</v>
      </c>
      <c r="U32" s="8" t="e">
        <f t="shared" si="21"/>
        <v>#REF!</v>
      </c>
      <c r="V32" s="8" t="e">
        <f t="shared" si="21"/>
        <v>#REF!</v>
      </c>
      <c r="W32" s="8" t="e">
        <f t="shared" si="21"/>
        <v>#REF!</v>
      </c>
      <c r="X32" s="8" t="e">
        <f t="shared" si="21"/>
        <v>#REF!</v>
      </c>
      <c r="Y32" s="8" t="e">
        <f t="shared" si="21"/>
        <v>#REF!</v>
      </c>
      <c r="Z32" s="8" t="e">
        <f t="shared" si="21"/>
        <v>#REF!</v>
      </c>
      <c r="AA32" s="8" t="e">
        <f t="shared" si="21"/>
        <v>#REF!</v>
      </c>
      <c r="AB32" s="58"/>
      <c r="AC32" s="58"/>
      <c r="AD32" s="58"/>
      <c r="AF32" s="107"/>
    </row>
    <row r="33" spans="1:32" x14ac:dyDescent="0.25">
      <c r="C33" s="7" t="s">
        <v>160</v>
      </c>
      <c r="D33" s="8">
        <f>D30</f>
        <v>83820</v>
      </c>
      <c r="E33" s="8">
        <f>E30+D33</f>
        <v>167640</v>
      </c>
      <c r="F33" s="8">
        <f t="shared" ref="F33:AA33" si="22">F30+E33</f>
        <v>251460</v>
      </c>
      <c r="G33" s="8">
        <f t="shared" si="22"/>
        <v>335280</v>
      </c>
      <c r="H33" s="8">
        <f t="shared" si="22"/>
        <v>419100</v>
      </c>
      <c r="I33" s="8">
        <f t="shared" si="22"/>
        <v>502920</v>
      </c>
      <c r="J33" s="8">
        <f t="shared" si="22"/>
        <v>586740</v>
      </c>
      <c r="K33" s="8">
        <f t="shared" si="22"/>
        <v>670560</v>
      </c>
      <c r="L33" s="8">
        <f t="shared" si="22"/>
        <v>754380</v>
      </c>
      <c r="M33" s="8">
        <f t="shared" si="22"/>
        <v>838200</v>
      </c>
      <c r="N33" s="8">
        <f t="shared" si="22"/>
        <v>922020</v>
      </c>
      <c r="O33" s="8">
        <f t="shared" si="22"/>
        <v>1005840</v>
      </c>
      <c r="P33" s="8">
        <f t="shared" si="22"/>
        <v>1101090</v>
      </c>
      <c r="Q33" s="8">
        <f t="shared" si="22"/>
        <v>1196340</v>
      </c>
      <c r="R33" s="8">
        <f t="shared" si="22"/>
        <v>1291590</v>
      </c>
      <c r="S33" s="8">
        <f t="shared" si="22"/>
        <v>1386840</v>
      </c>
      <c r="T33" s="8">
        <f t="shared" si="22"/>
        <v>1482090</v>
      </c>
      <c r="U33" s="8">
        <f t="shared" si="22"/>
        <v>1577340</v>
      </c>
      <c r="V33" s="8">
        <f t="shared" si="22"/>
        <v>1672590</v>
      </c>
      <c r="W33" s="8">
        <f t="shared" si="22"/>
        <v>1767840</v>
      </c>
      <c r="X33" s="8">
        <f t="shared" si="22"/>
        <v>1863090</v>
      </c>
      <c r="Y33" s="8">
        <f t="shared" si="22"/>
        <v>1958340</v>
      </c>
      <c r="Z33" s="8">
        <f t="shared" si="22"/>
        <v>2053590</v>
      </c>
      <c r="AA33" s="8">
        <f t="shared" si="22"/>
        <v>2148840</v>
      </c>
      <c r="AB33" s="58"/>
      <c r="AC33" s="58"/>
      <c r="AD33" s="58"/>
      <c r="AF33" s="107"/>
    </row>
    <row r="34" spans="1:32" x14ac:dyDescent="0.25">
      <c r="C34" s="7" t="s">
        <v>159</v>
      </c>
      <c r="D34" s="8" t="e">
        <f>D31</f>
        <v>#REF!</v>
      </c>
      <c r="E34" s="8" t="e">
        <f>E31+D34</f>
        <v>#REF!</v>
      </c>
      <c r="F34" s="8" t="e">
        <f t="shared" ref="F34:AA34" si="23">F31+E34</f>
        <v>#REF!</v>
      </c>
      <c r="G34" s="8" t="e">
        <f t="shared" si="23"/>
        <v>#REF!</v>
      </c>
      <c r="H34" s="8" t="e">
        <f t="shared" si="23"/>
        <v>#REF!</v>
      </c>
      <c r="I34" s="8" t="e">
        <f t="shared" si="23"/>
        <v>#REF!</v>
      </c>
      <c r="J34" s="8" t="e">
        <f t="shared" si="23"/>
        <v>#REF!</v>
      </c>
      <c r="K34" s="8" t="e">
        <f t="shared" si="23"/>
        <v>#REF!</v>
      </c>
      <c r="L34" s="8" t="e">
        <f t="shared" si="23"/>
        <v>#REF!</v>
      </c>
      <c r="M34" s="8" t="e">
        <f t="shared" si="23"/>
        <v>#REF!</v>
      </c>
      <c r="N34" s="8" t="e">
        <f t="shared" si="23"/>
        <v>#REF!</v>
      </c>
      <c r="O34" s="8" t="e">
        <f t="shared" si="23"/>
        <v>#REF!</v>
      </c>
      <c r="P34" s="8" t="e">
        <f t="shared" si="23"/>
        <v>#REF!</v>
      </c>
      <c r="Q34" s="8" t="e">
        <f t="shared" si="23"/>
        <v>#REF!</v>
      </c>
      <c r="R34" s="8" t="e">
        <f t="shared" si="23"/>
        <v>#REF!</v>
      </c>
      <c r="S34" s="8" t="e">
        <f t="shared" si="23"/>
        <v>#REF!</v>
      </c>
      <c r="T34" s="8" t="e">
        <f t="shared" si="23"/>
        <v>#REF!</v>
      </c>
      <c r="U34" s="8" t="e">
        <f t="shared" si="23"/>
        <v>#REF!</v>
      </c>
      <c r="V34" s="8" t="e">
        <f t="shared" si="23"/>
        <v>#REF!</v>
      </c>
      <c r="W34" s="8" t="e">
        <f t="shared" si="23"/>
        <v>#REF!</v>
      </c>
      <c r="X34" s="8" t="e">
        <f t="shared" si="23"/>
        <v>#REF!</v>
      </c>
      <c r="Y34" s="8" t="e">
        <f t="shared" si="23"/>
        <v>#REF!</v>
      </c>
      <c r="Z34" s="8" t="e">
        <f t="shared" si="23"/>
        <v>#REF!</v>
      </c>
      <c r="AA34" s="8" t="e">
        <f t="shared" si="23"/>
        <v>#REF!</v>
      </c>
      <c r="AB34" s="58"/>
      <c r="AC34" s="58"/>
      <c r="AD34" s="58"/>
      <c r="AF34" s="107"/>
    </row>
    <row r="35" spans="1:32" s="1" customFormat="1" x14ac:dyDescent="0.25">
      <c r="A35" s="3" t="s">
        <v>17</v>
      </c>
      <c r="B35" s="6" t="s">
        <v>142</v>
      </c>
      <c r="C35" s="6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 s="58"/>
      <c r="AC35" s="58"/>
      <c r="AD35" s="58"/>
      <c r="AF35" s="107"/>
    </row>
    <row r="36" spans="1:32" s="1" customFormat="1" x14ac:dyDescent="0.25">
      <c r="A36" s="3"/>
      <c r="B36" s="6"/>
      <c r="C36" s="9" t="s">
        <v>0</v>
      </c>
      <c r="D36" s="41" t="e">
        <f>#REF!</f>
        <v>#REF!</v>
      </c>
      <c r="E36" s="41" t="e">
        <f>#REF!</f>
        <v>#REF!</v>
      </c>
      <c r="F36" s="41" t="e">
        <f>#REF!</f>
        <v>#REF!</v>
      </c>
      <c r="G36" s="41" t="e">
        <f>#REF!</f>
        <v>#REF!</v>
      </c>
      <c r="H36" s="41" t="e">
        <f>#REF!</f>
        <v>#REF!</v>
      </c>
      <c r="I36" s="41" t="e">
        <f>#REF!</f>
        <v>#REF!</v>
      </c>
      <c r="J36" s="41" t="e">
        <f>#REF!</f>
        <v>#REF!</v>
      </c>
      <c r="K36" s="41" t="e">
        <f>#REF!</f>
        <v>#REF!</v>
      </c>
      <c r="L36" s="41" t="e">
        <f>#REF!</f>
        <v>#REF!</v>
      </c>
      <c r="M36" s="41" t="e">
        <f>#REF!</f>
        <v>#REF!</v>
      </c>
      <c r="N36" s="41" t="e">
        <f>#REF!</f>
        <v>#REF!</v>
      </c>
      <c r="O36" s="41" t="e">
        <f>#REF!</f>
        <v>#REF!</v>
      </c>
      <c r="P36" s="41" t="e">
        <f>#REF!</f>
        <v>#REF!</v>
      </c>
      <c r="Q36" s="41" t="e">
        <f>#REF!</f>
        <v>#REF!</v>
      </c>
      <c r="R36" s="41" t="e">
        <f>#REF!</f>
        <v>#REF!</v>
      </c>
      <c r="S36" s="41" t="e">
        <f>#REF!</f>
        <v>#REF!</v>
      </c>
      <c r="T36" s="41" t="e">
        <f>#REF!</f>
        <v>#REF!</v>
      </c>
      <c r="U36" s="41" t="e">
        <f>#REF!</f>
        <v>#REF!</v>
      </c>
      <c r="V36" s="41" t="e">
        <f>#REF!</f>
        <v>#REF!</v>
      </c>
      <c r="W36" s="41" t="e">
        <f>#REF!</f>
        <v>#REF!</v>
      </c>
      <c r="X36" s="41" t="e">
        <f>#REF!</f>
        <v>#REF!</v>
      </c>
      <c r="Y36" s="41" t="e">
        <f>#REF!</f>
        <v>#REF!</v>
      </c>
      <c r="Z36" s="41" t="e">
        <f>#REF!</f>
        <v>#REF!</v>
      </c>
      <c r="AA36" s="41" t="e">
        <f>#REF!</f>
        <v>#REF!</v>
      </c>
      <c r="AB36" s="58" t="e">
        <f>SUM(D36:AA36)</f>
        <v>#REF!</v>
      </c>
      <c r="AC36" s="58" t="e">
        <f>SUM(P36:AA36)</f>
        <v>#REF!</v>
      </c>
      <c r="AD36" s="58"/>
      <c r="AF36" s="121" t="e">
        <f>SUM(P36:AA36)</f>
        <v>#REF!</v>
      </c>
    </row>
    <row r="37" spans="1:32" s="1" customFormat="1" x14ac:dyDescent="0.25">
      <c r="A37" s="3"/>
      <c r="B37" s="6"/>
      <c r="C37" s="9" t="s">
        <v>87</v>
      </c>
      <c r="D37" s="95">
        <f>$AD37/12</f>
        <v>112346.66666666667</v>
      </c>
      <c r="E37" s="95">
        <f t="shared" ref="E37:AA37" si="24">$AD37/12</f>
        <v>112346.66666666667</v>
      </c>
      <c r="F37" s="95">
        <f t="shared" si="24"/>
        <v>112346.66666666667</v>
      </c>
      <c r="G37" s="95">
        <f t="shared" si="24"/>
        <v>112346.66666666667</v>
      </c>
      <c r="H37" s="95">
        <f t="shared" si="24"/>
        <v>112346.66666666667</v>
      </c>
      <c r="I37" s="95">
        <f t="shared" si="24"/>
        <v>112346.66666666667</v>
      </c>
      <c r="J37" s="95">
        <f t="shared" si="24"/>
        <v>112346.66666666667</v>
      </c>
      <c r="K37" s="95">
        <f t="shared" si="24"/>
        <v>112346.66666666667</v>
      </c>
      <c r="L37" s="95">
        <f t="shared" si="24"/>
        <v>112346.66666666667</v>
      </c>
      <c r="M37" s="95">
        <f t="shared" si="24"/>
        <v>112346.66666666667</v>
      </c>
      <c r="N37" s="95">
        <f t="shared" si="24"/>
        <v>112346.66666666667</v>
      </c>
      <c r="O37" s="95">
        <f t="shared" si="24"/>
        <v>112346.66666666667</v>
      </c>
      <c r="P37" s="95">
        <f t="shared" si="24"/>
        <v>112346.66666666667</v>
      </c>
      <c r="Q37" s="95">
        <f t="shared" si="24"/>
        <v>112346.66666666667</v>
      </c>
      <c r="R37" s="95">
        <f t="shared" si="24"/>
        <v>112346.66666666667</v>
      </c>
      <c r="S37" s="95">
        <f t="shared" si="24"/>
        <v>112346.66666666667</v>
      </c>
      <c r="T37" s="95">
        <f t="shared" si="24"/>
        <v>112346.66666666667</v>
      </c>
      <c r="U37" s="95">
        <f t="shared" si="24"/>
        <v>112346.66666666667</v>
      </c>
      <c r="V37" s="95">
        <f t="shared" si="24"/>
        <v>112346.66666666667</v>
      </c>
      <c r="W37" s="95">
        <f t="shared" si="24"/>
        <v>112346.66666666667</v>
      </c>
      <c r="X37" s="95">
        <f t="shared" si="24"/>
        <v>112346.66666666667</v>
      </c>
      <c r="Y37" s="95">
        <f t="shared" si="24"/>
        <v>112346.66666666667</v>
      </c>
      <c r="Z37" s="95">
        <f t="shared" si="24"/>
        <v>112346.66666666667</v>
      </c>
      <c r="AA37" s="95">
        <f t="shared" si="24"/>
        <v>112346.66666666667</v>
      </c>
      <c r="AB37" s="58"/>
      <c r="AC37" s="58"/>
      <c r="AD37" s="58">
        <v>1348160</v>
      </c>
      <c r="AE37" s="1">
        <v>3064000</v>
      </c>
      <c r="AF37" s="107"/>
    </row>
    <row r="38" spans="1:32" s="1" customFormat="1" x14ac:dyDescent="0.25">
      <c r="A38" s="3"/>
      <c r="B38" s="6"/>
      <c r="C38" s="9" t="s">
        <v>2</v>
      </c>
      <c r="D38" s="10" t="e">
        <f>IF(D$4&lt;=$D$3,D36,D37)</f>
        <v>#REF!</v>
      </c>
      <c r="E38" s="10" t="e">
        <f t="shared" ref="E38:K38" si="25">IF(E$4&lt;=$D$3,E36,E37)</f>
        <v>#REF!</v>
      </c>
      <c r="F38" s="10" t="e">
        <f t="shared" si="25"/>
        <v>#REF!</v>
      </c>
      <c r="G38" s="10" t="e">
        <f t="shared" si="25"/>
        <v>#REF!</v>
      </c>
      <c r="H38" s="10" t="e">
        <f t="shared" si="25"/>
        <v>#REF!</v>
      </c>
      <c r="I38" s="10" t="e">
        <f t="shared" si="25"/>
        <v>#REF!</v>
      </c>
      <c r="J38" s="10" t="e">
        <f t="shared" si="25"/>
        <v>#REF!</v>
      </c>
      <c r="K38" s="10" t="e">
        <f t="shared" si="25"/>
        <v>#REF!</v>
      </c>
      <c r="L38" s="10" t="e">
        <f>IF(L$4&lt;=$D$3,L36,L37)</f>
        <v>#REF!</v>
      </c>
      <c r="M38" s="10" t="e">
        <f>IF(M$4&lt;=$D$3,M36,M37)</f>
        <v>#REF!</v>
      </c>
      <c r="N38" s="10" t="e">
        <f>IF(N$4&lt;=$D$3,N36,N37)</f>
        <v>#REF!</v>
      </c>
      <c r="O38" s="10">
        <f t="shared" ref="O38:AA38" si="26">IF(O$4&lt;=$D$3,O36,O37)</f>
        <v>112346.66666666667</v>
      </c>
      <c r="P38" s="10" t="e">
        <f t="shared" si="26"/>
        <v>#REF!</v>
      </c>
      <c r="Q38" s="10" t="e">
        <f t="shared" si="26"/>
        <v>#REF!</v>
      </c>
      <c r="R38" s="10" t="e">
        <f t="shared" si="26"/>
        <v>#REF!</v>
      </c>
      <c r="S38" s="10" t="e">
        <f t="shared" si="26"/>
        <v>#REF!</v>
      </c>
      <c r="T38" s="10" t="e">
        <f t="shared" si="26"/>
        <v>#REF!</v>
      </c>
      <c r="U38" s="10" t="e">
        <f t="shared" si="26"/>
        <v>#REF!</v>
      </c>
      <c r="V38" s="10" t="e">
        <f t="shared" si="26"/>
        <v>#REF!</v>
      </c>
      <c r="W38" s="10" t="e">
        <f t="shared" si="26"/>
        <v>#REF!</v>
      </c>
      <c r="X38" s="10" t="e">
        <f t="shared" si="26"/>
        <v>#REF!</v>
      </c>
      <c r="Y38" s="10" t="e">
        <f t="shared" si="26"/>
        <v>#REF!</v>
      </c>
      <c r="Z38" s="10" t="e">
        <f t="shared" si="26"/>
        <v>#REF!</v>
      </c>
      <c r="AA38" s="10" t="e">
        <f t="shared" si="26"/>
        <v>#REF!</v>
      </c>
      <c r="AB38" s="58"/>
      <c r="AC38" s="58"/>
      <c r="AD38" s="58"/>
      <c r="AF38" s="121"/>
    </row>
    <row r="39" spans="1:32" s="1" customFormat="1" x14ac:dyDescent="0.25">
      <c r="A39" s="3"/>
      <c r="B39" s="6"/>
      <c r="C39" s="7" t="s">
        <v>157</v>
      </c>
      <c r="D39" s="8" t="e">
        <f>D36</f>
        <v>#REF!</v>
      </c>
      <c r="E39" s="8" t="e">
        <f t="shared" ref="E39:AA39" si="27">IF(E$4&lt;=$D$3,(E36+D39),0)</f>
        <v>#REF!</v>
      </c>
      <c r="F39" s="8" t="e">
        <f t="shared" si="27"/>
        <v>#REF!</v>
      </c>
      <c r="G39" s="8" t="e">
        <f t="shared" si="27"/>
        <v>#REF!</v>
      </c>
      <c r="H39" s="8" t="e">
        <f t="shared" si="27"/>
        <v>#REF!</v>
      </c>
      <c r="I39" s="8" t="e">
        <f t="shared" si="27"/>
        <v>#REF!</v>
      </c>
      <c r="J39" s="8" t="e">
        <f t="shared" si="27"/>
        <v>#REF!</v>
      </c>
      <c r="K39" s="8" t="e">
        <f t="shared" si="27"/>
        <v>#REF!</v>
      </c>
      <c r="L39" s="8" t="e">
        <f t="shared" si="27"/>
        <v>#REF!</v>
      </c>
      <c r="M39" s="8" t="e">
        <f t="shared" si="27"/>
        <v>#REF!</v>
      </c>
      <c r="N39" s="8" t="e">
        <f t="shared" si="27"/>
        <v>#REF!</v>
      </c>
      <c r="O39" s="8">
        <f t="shared" si="27"/>
        <v>0</v>
      </c>
      <c r="P39" s="8" t="e">
        <f t="shared" si="27"/>
        <v>#REF!</v>
      </c>
      <c r="Q39" s="8" t="e">
        <f t="shared" si="27"/>
        <v>#REF!</v>
      </c>
      <c r="R39" s="8" t="e">
        <f t="shared" si="27"/>
        <v>#REF!</v>
      </c>
      <c r="S39" s="8" t="e">
        <f t="shared" si="27"/>
        <v>#REF!</v>
      </c>
      <c r="T39" s="8" t="e">
        <f t="shared" si="27"/>
        <v>#REF!</v>
      </c>
      <c r="U39" s="8" t="e">
        <f t="shared" si="27"/>
        <v>#REF!</v>
      </c>
      <c r="V39" s="8" t="e">
        <f t="shared" si="27"/>
        <v>#REF!</v>
      </c>
      <c r="W39" s="8" t="e">
        <f t="shared" si="27"/>
        <v>#REF!</v>
      </c>
      <c r="X39" s="8" t="e">
        <f t="shared" si="27"/>
        <v>#REF!</v>
      </c>
      <c r="Y39" s="8" t="e">
        <f t="shared" si="27"/>
        <v>#REF!</v>
      </c>
      <c r="Z39" s="8" t="e">
        <f t="shared" si="27"/>
        <v>#REF!</v>
      </c>
      <c r="AA39" s="8" t="e">
        <f t="shared" si="27"/>
        <v>#REF!</v>
      </c>
      <c r="AB39" s="58"/>
      <c r="AC39" s="58"/>
      <c r="AD39" s="58"/>
      <c r="AF39" s="121"/>
    </row>
    <row r="40" spans="1:32" s="1" customFormat="1" x14ac:dyDescent="0.25">
      <c r="A40" s="3"/>
      <c r="B40" s="6"/>
      <c r="C40" s="7" t="s">
        <v>160</v>
      </c>
      <c r="D40" s="8">
        <f>D37</f>
        <v>112346.66666666667</v>
      </c>
      <c r="E40" s="8">
        <f>E37+D40</f>
        <v>224693.33333333334</v>
      </c>
      <c r="F40" s="8">
        <f t="shared" ref="F40:AA40" si="28">F37+E40</f>
        <v>337040</v>
      </c>
      <c r="G40" s="8">
        <f t="shared" si="28"/>
        <v>449386.66666666669</v>
      </c>
      <c r="H40" s="8">
        <f t="shared" si="28"/>
        <v>561733.33333333337</v>
      </c>
      <c r="I40" s="8">
        <f t="shared" si="28"/>
        <v>674080</v>
      </c>
      <c r="J40" s="8">
        <f t="shared" si="28"/>
        <v>786426.66666666663</v>
      </c>
      <c r="K40" s="8">
        <f t="shared" si="28"/>
        <v>898773.33333333326</v>
      </c>
      <c r="L40" s="8">
        <f t="shared" si="28"/>
        <v>1011119.9999999999</v>
      </c>
      <c r="M40" s="8">
        <f t="shared" si="28"/>
        <v>1123466.6666666665</v>
      </c>
      <c r="N40" s="8">
        <f t="shared" si="28"/>
        <v>1235813.3333333333</v>
      </c>
      <c r="O40" s="8">
        <f t="shared" si="28"/>
        <v>1348160</v>
      </c>
      <c r="P40" s="8">
        <f t="shared" si="28"/>
        <v>1460506.6666666667</v>
      </c>
      <c r="Q40" s="8">
        <f t="shared" si="28"/>
        <v>1572853.3333333335</v>
      </c>
      <c r="R40" s="8">
        <f t="shared" si="28"/>
        <v>1685200.0000000002</v>
      </c>
      <c r="S40" s="8">
        <f t="shared" si="28"/>
        <v>1797546.666666667</v>
      </c>
      <c r="T40" s="8">
        <f t="shared" si="28"/>
        <v>1909893.3333333337</v>
      </c>
      <c r="U40" s="8">
        <f t="shared" si="28"/>
        <v>2022240.0000000005</v>
      </c>
      <c r="V40" s="8">
        <f t="shared" si="28"/>
        <v>2134586.666666667</v>
      </c>
      <c r="W40" s="8">
        <f t="shared" si="28"/>
        <v>2246933.3333333335</v>
      </c>
      <c r="X40" s="8">
        <f t="shared" si="28"/>
        <v>2359280</v>
      </c>
      <c r="Y40" s="8">
        <f t="shared" si="28"/>
        <v>2471626.6666666665</v>
      </c>
      <c r="Z40" s="8">
        <f t="shared" si="28"/>
        <v>2583973.333333333</v>
      </c>
      <c r="AA40" s="8">
        <f t="shared" si="28"/>
        <v>2696319.9999999995</v>
      </c>
      <c r="AB40" s="58"/>
      <c r="AC40" s="58"/>
      <c r="AD40" s="58"/>
      <c r="AF40" s="121"/>
    </row>
    <row r="41" spans="1:32" s="1" customFormat="1" x14ac:dyDescent="0.25">
      <c r="A41" s="3"/>
      <c r="B41" s="6"/>
      <c r="C41" s="7" t="s">
        <v>159</v>
      </c>
      <c r="D41" s="8" t="e">
        <f>D38</f>
        <v>#REF!</v>
      </c>
      <c r="E41" s="8" t="e">
        <f>E38+D41</f>
        <v>#REF!</v>
      </c>
      <c r="F41" s="8" t="e">
        <f t="shared" ref="F41:AA41" si="29">F38+E41</f>
        <v>#REF!</v>
      </c>
      <c r="G41" s="8" t="e">
        <f t="shared" si="29"/>
        <v>#REF!</v>
      </c>
      <c r="H41" s="8" t="e">
        <f t="shared" si="29"/>
        <v>#REF!</v>
      </c>
      <c r="I41" s="8" t="e">
        <f t="shared" si="29"/>
        <v>#REF!</v>
      </c>
      <c r="J41" s="8" t="e">
        <f t="shared" si="29"/>
        <v>#REF!</v>
      </c>
      <c r="K41" s="8" t="e">
        <f t="shared" si="29"/>
        <v>#REF!</v>
      </c>
      <c r="L41" s="8" t="e">
        <f t="shared" si="29"/>
        <v>#REF!</v>
      </c>
      <c r="M41" s="8" t="e">
        <f t="shared" si="29"/>
        <v>#REF!</v>
      </c>
      <c r="N41" s="8" t="e">
        <f t="shared" si="29"/>
        <v>#REF!</v>
      </c>
      <c r="O41" s="8" t="e">
        <f t="shared" si="29"/>
        <v>#REF!</v>
      </c>
      <c r="P41" s="8" t="e">
        <f t="shared" si="29"/>
        <v>#REF!</v>
      </c>
      <c r="Q41" s="8" t="e">
        <f t="shared" si="29"/>
        <v>#REF!</v>
      </c>
      <c r="R41" s="8" t="e">
        <f t="shared" si="29"/>
        <v>#REF!</v>
      </c>
      <c r="S41" s="8" t="e">
        <f t="shared" si="29"/>
        <v>#REF!</v>
      </c>
      <c r="T41" s="8" t="e">
        <f t="shared" si="29"/>
        <v>#REF!</v>
      </c>
      <c r="U41" s="8" t="e">
        <f t="shared" si="29"/>
        <v>#REF!</v>
      </c>
      <c r="V41" s="8" t="e">
        <f t="shared" si="29"/>
        <v>#REF!</v>
      </c>
      <c r="W41" s="8" t="e">
        <f t="shared" si="29"/>
        <v>#REF!</v>
      </c>
      <c r="X41" s="8" t="e">
        <f t="shared" si="29"/>
        <v>#REF!</v>
      </c>
      <c r="Y41" s="8" t="e">
        <f t="shared" si="29"/>
        <v>#REF!</v>
      </c>
      <c r="Z41" s="8" t="e">
        <f t="shared" si="29"/>
        <v>#REF!</v>
      </c>
      <c r="AA41" s="8" t="e">
        <f t="shared" si="29"/>
        <v>#REF!</v>
      </c>
      <c r="AB41" s="58"/>
      <c r="AC41" s="58"/>
      <c r="AD41" s="58"/>
      <c r="AF41" s="121"/>
    </row>
    <row r="42" spans="1:32" s="1" customFormat="1" x14ac:dyDescent="0.25">
      <c r="A42" s="3" t="s">
        <v>71</v>
      </c>
      <c r="B42" s="6" t="s">
        <v>136</v>
      </c>
      <c r="C42" s="6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58"/>
      <c r="AC42" s="58"/>
      <c r="AD42" s="58"/>
      <c r="AE42" s="35"/>
      <c r="AF42" s="118"/>
    </row>
    <row r="43" spans="1:32" s="1" customFormat="1" x14ac:dyDescent="0.25">
      <c r="A43" s="3"/>
      <c r="B43" s="6"/>
      <c r="C43" s="9" t="s">
        <v>0</v>
      </c>
      <c r="D43" s="41" t="e">
        <f>SUM(#REF!+#REF!+#REF!+#REF!+#REF!+#REF!+#REF!)</f>
        <v>#REF!</v>
      </c>
      <c r="E43" s="41" t="e">
        <f>SUM(#REF!+#REF!+#REF!+#REF!+#REF!+#REF!+#REF!)</f>
        <v>#REF!</v>
      </c>
      <c r="F43" s="41" t="e">
        <f>SUM(#REF!+#REF!+#REF!+#REF!+#REF!+#REF!+#REF!)</f>
        <v>#REF!</v>
      </c>
      <c r="G43" s="41" t="e">
        <f>SUM(#REF!+#REF!+#REF!+#REF!+#REF!+#REF!+#REF!)</f>
        <v>#REF!</v>
      </c>
      <c r="H43" s="41" t="e">
        <f>SUM(#REF!+#REF!+#REF!+#REF!+#REF!+#REF!+#REF!)</f>
        <v>#REF!</v>
      </c>
      <c r="I43" s="41" t="e">
        <f>SUM(#REF!+#REF!+#REF!+#REF!+#REF!+#REF!+#REF!)</f>
        <v>#REF!</v>
      </c>
      <c r="J43" s="41" t="e">
        <f>SUM(#REF!+#REF!+#REF!+#REF!+#REF!+#REF!+#REF!)</f>
        <v>#REF!</v>
      </c>
      <c r="K43" s="41" t="e">
        <f>SUM(#REF!+#REF!+#REF!+#REF!+#REF!+#REF!+#REF!)</f>
        <v>#REF!</v>
      </c>
      <c r="L43" s="41" t="e">
        <f>SUM(#REF!+#REF!+#REF!+#REF!+#REF!+#REF!+#REF!)</f>
        <v>#REF!</v>
      </c>
      <c r="M43" s="41" t="e">
        <f>SUM(#REF!+#REF!+#REF!+#REF!+#REF!+#REF!+#REF!)</f>
        <v>#REF!</v>
      </c>
      <c r="N43" s="41" t="e">
        <f>SUM(#REF!+#REF!+#REF!+#REF!+#REF!+#REF!+#REF!)</f>
        <v>#REF!</v>
      </c>
      <c r="O43" s="41" t="e">
        <f>SUM(#REF!+#REF!+#REF!+#REF!+#REF!+#REF!+#REF!)</f>
        <v>#REF!</v>
      </c>
      <c r="P43" s="41" t="e">
        <f>SUM(#REF!+#REF!+#REF!+#REF!+#REF!+#REF!+#REF!)</f>
        <v>#REF!</v>
      </c>
      <c r="Q43" s="41" t="e">
        <f>SUM(#REF!+#REF!+#REF!+#REF!+#REF!+#REF!+#REF!)</f>
        <v>#REF!</v>
      </c>
      <c r="R43" s="41" t="e">
        <f>SUM(#REF!+#REF!+#REF!+#REF!+#REF!+#REF!+#REF!)</f>
        <v>#REF!</v>
      </c>
      <c r="S43" s="41" t="e">
        <f>SUM(#REF!+#REF!+#REF!+#REF!+#REF!+#REF!+#REF!)</f>
        <v>#REF!</v>
      </c>
      <c r="T43" s="41" t="e">
        <f>SUM(#REF!+#REF!+#REF!+#REF!+#REF!+#REF!+#REF!)</f>
        <v>#REF!</v>
      </c>
      <c r="U43" s="41" t="e">
        <f>SUM(#REF!+#REF!+#REF!+#REF!+#REF!+#REF!+#REF!)</f>
        <v>#REF!</v>
      </c>
      <c r="V43" s="41" t="e">
        <f>SUM(#REF!+#REF!+#REF!+#REF!+#REF!+#REF!+#REF!)</f>
        <v>#REF!</v>
      </c>
      <c r="W43" s="41" t="e">
        <f>SUM(#REF!+#REF!+#REF!+#REF!+#REF!+#REF!+#REF!)</f>
        <v>#REF!</v>
      </c>
      <c r="X43" s="41" t="e">
        <f>SUM(#REF!+#REF!+#REF!+#REF!+#REF!+#REF!+#REF!)</f>
        <v>#REF!</v>
      </c>
      <c r="Y43" s="41" t="e">
        <f>SUM(#REF!+#REF!+#REF!+#REF!+#REF!+#REF!+#REF!)</f>
        <v>#REF!</v>
      </c>
      <c r="Z43" s="41" t="e">
        <f>SUM(#REF!+#REF!+#REF!+#REF!+#REF!+#REF!+#REF!)</f>
        <v>#REF!</v>
      </c>
      <c r="AA43" s="41" t="e">
        <f>SUM(#REF!+#REF!+#REF!+#REF!+#REF!+#REF!+#REF!)</f>
        <v>#REF!</v>
      </c>
      <c r="AB43" s="58" t="e">
        <f>SUM(D43:AA43)</f>
        <v>#REF!</v>
      </c>
      <c r="AC43" s="58" t="e">
        <f>SUM(P43:AA43)</f>
        <v>#REF!</v>
      </c>
      <c r="AD43" s="58"/>
      <c r="AE43" s="35"/>
      <c r="AF43" s="121" t="e">
        <f>SUM(P43:AA43)</f>
        <v>#REF!</v>
      </c>
    </row>
    <row r="44" spans="1:32" s="1" customFormat="1" x14ac:dyDescent="0.25">
      <c r="A44" s="3"/>
      <c r="B44" s="6"/>
      <c r="C44" s="9" t="s">
        <v>87</v>
      </c>
      <c r="D44" s="95">
        <f t="shared" ref="D44:O44" si="30">$AD44/12</f>
        <v>72416.666666666672</v>
      </c>
      <c r="E44" s="95">
        <f t="shared" si="30"/>
        <v>72416.666666666672</v>
      </c>
      <c r="F44" s="95">
        <f t="shared" si="30"/>
        <v>72416.666666666672</v>
      </c>
      <c r="G44" s="95">
        <f t="shared" si="30"/>
        <v>72416.666666666672</v>
      </c>
      <c r="H44" s="95">
        <f t="shared" si="30"/>
        <v>72416.666666666672</v>
      </c>
      <c r="I44" s="95">
        <f t="shared" si="30"/>
        <v>72416.666666666672</v>
      </c>
      <c r="J44" s="95">
        <f t="shared" si="30"/>
        <v>72416.666666666672</v>
      </c>
      <c r="K44" s="95">
        <f t="shared" si="30"/>
        <v>72416.666666666672</v>
      </c>
      <c r="L44" s="95">
        <f t="shared" si="30"/>
        <v>72416.666666666672</v>
      </c>
      <c r="M44" s="95">
        <f t="shared" si="30"/>
        <v>72416.666666666672</v>
      </c>
      <c r="N44" s="95">
        <f t="shared" si="30"/>
        <v>72416.666666666672</v>
      </c>
      <c r="O44" s="95">
        <f t="shared" si="30"/>
        <v>72416.666666666672</v>
      </c>
      <c r="P44" s="10">
        <f t="shared" ref="P44:AA44" si="31">$AE44/24</f>
        <v>82291.666666666672</v>
      </c>
      <c r="Q44" s="10">
        <f t="shared" si="31"/>
        <v>82291.666666666672</v>
      </c>
      <c r="R44" s="10">
        <f t="shared" si="31"/>
        <v>82291.666666666672</v>
      </c>
      <c r="S44" s="10">
        <f t="shared" si="31"/>
        <v>82291.666666666672</v>
      </c>
      <c r="T44" s="10">
        <f t="shared" si="31"/>
        <v>82291.666666666672</v>
      </c>
      <c r="U44" s="10">
        <f t="shared" si="31"/>
        <v>82291.666666666672</v>
      </c>
      <c r="V44" s="10">
        <f t="shared" si="31"/>
        <v>82291.666666666672</v>
      </c>
      <c r="W44" s="10">
        <f t="shared" si="31"/>
        <v>82291.666666666672</v>
      </c>
      <c r="X44" s="10">
        <f t="shared" si="31"/>
        <v>82291.666666666672</v>
      </c>
      <c r="Y44" s="10">
        <f t="shared" si="31"/>
        <v>82291.666666666672</v>
      </c>
      <c r="Z44" s="10">
        <f t="shared" si="31"/>
        <v>82291.666666666672</v>
      </c>
      <c r="AA44" s="10">
        <f t="shared" si="31"/>
        <v>82291.666666666672</v>
      </c>
      <c r="AB44" s="58"/>
      <c r="AC44" s="58"/>
      <c r="AD44" s="110">
        <v>869000</v>
      </c>
      <c r="AE44" s="100">
        <v>1975000</v>
      </c>
      <c r="AF44" s="118"/>
    </row>
    <row r="45" spans="1:32" s="1" customFormat="1" x14ac:dyDescent="0.25">
      <c r="A45" s="3"/>
      <c r="B45" s="6"/>
      <c r="C45" s="9" t="s">
        <v>2</v>
      </c>
      <c r="D45" s="10" t="e">
        <f t="shared" ref="D45:AA45" si="32">IF(D$4&lt;=$D$3,D43,D44)</f>
        <v>#REF!</v>
      </c>
      <c r="E45" s="10" t="e">
        <f t="shared" si="32"/>
        <v>#REF!</v>
      </c>
      <c r="F45" s="10" t="e">
        <f t="shared" si="32"/>
        <v>#REF!</v>
      </c>
      <c r="G45" s="10" t="e">
        <f t="shared" si="32"/>
        <v>#REF!</v>
      </c>
      <c r="H45" s="10" t="e">
        <f t="shared" si="32"/>
        <v>#REF!</v>
      </c>
      <c r="I45" s="10" t="e">
        <f t="shared" si="32"/>
        <v>#REF!</v>
      </c>
      <c r="J45" s="10" t="e">
        <f t="shared" si="32"/>
        <v>#REF!</v>
      </c>
      <c r="K45" s="10" t="e">
        <f t="shared" si="32"/>
        <v>#REF!</v>
      </c>
      <c r="L45" s="10" t="e">
        <f t="shared" si="32"/>
        <v>#REF!</v>
      </c>
      <c r="M45" s="10" t="e">
        <f t="shared" si="32"/>
        <v>#REF!</v>
      </c>
      <c r="N45" s="10" t="e">
        <f t="shared" si="32"/>
        <v>#REF!</v>
      </c>
      <c r="O45" s="10">
        <f t="shared" si="32"/>
        <v>72416.666666666672</v>
      </c>
      <c r="P45" s="10" t="e">
        <f t="shared" si="32"/>
        <v>#REF!</v>
      </c>
      <c r="Q45" s="10" t="e">
        <f t="shared" si="32"/>
        <v>#REF!</v>
      </c>
      <c r="R45" s="10" t="e">
        <f t="shared" si="32"/>
        <v>#REF!</v>
      </c>
      <c r="S45" s="10" t="e">
        <f t="shared" si="32"/>
        <v>#REF!</v>
      </c>
      <c r="T45" s="10" t="e">
        <f t="shared" si="32"/>
        <v>#REF!</v>
      </c>
      <c r="U45" s="10" t="e">
        <f t="shared" si="32"/>
        <v>#REF!</v>
      </c>
      <c r="V45" s="10" t="e">
        <f t="shared" si="32"/>
        <v>#REF!</v>
      </c>
      <c r="W45" s="10" t="e">
        <f t="shared" si="32"/>
        <v>#REF!</v>
      </c>
      <c r="X45" s="10" t="e">
        <f t="shared" si="32"/>
        <v>#REF!</v>
      </c>
      <c r="Y45" s="10" t="e">
        <f t="shared" si="32"/>
        <v>#REF!</v>
      </c>
      <c r="Z45" s="10" t="e">
        <f t="shared" si="32"/>
        <v>#REF!</v>
      </c>
      <c r="AA45" s="10" t="e">
        <f t="shared" si="32"/>
        <v>#REF!</v>
      </c>
      <c r="AB45" s="58"/>
      <c r="AC45" s="58"/>
      <c r="AD45" s="58"/>
      <c r="AF45" s="118"/>
    </row>
    <row r="46" spans="1:32" s="1" customFormat="1" x14ac:dyDescent="0.25">
      <c r="A46" s="3"/>
      <c r="B46" s="6"/>
      <c r="C46" s="7" t="s">
        <v>157</v>
      </c>
      <c r="D46" s="8" t="e">
        <f>D43</f>
        <v>#REF!</v>
      </c>
      <c r="E46" s="8" t="e">
        <f t="shared" ref="E46:AA46" si="33">IF(E$4&lt;=$D$3,(E43+D46),0)</f>
        <v>#REF!</v>
      </c>
      <c r="F46" s="8" t="e">
        <f t="shared" si="33"/>
        <v>#REF!</v>
      </c>
      <c r="G46" s="8" t="e">
        <f t="shared" si="33"/>
        <v>#REF!</v>
      </c>
      <c r="H46" s="8" t="e">
        <f t="shared" si="33"/>
        <v>#REF!</v>
      </c>
      <c r="I46" s="8" t="e">
        <f t="shared" si="33"/>
        <v>#REF!</v>
      </c>
      <c r="J46" s="8" t="e">
        <f t="shared" si="33"/>
        <v>#REF!</v>
      </c>
      <c r="K46" s="8" t="e">
        <f t="shared" si="33"/>
        <v>#REF!</v>
      </c>
      <c r="L46" s="8" t="e">
        <f t="shared" si="33"/>
        <v>#REF!</v>
      </c>
      <c r="M46" s="8" t="e">
        <f t="shared" si="33"/>
        <v>#REF!</v>
      </c>
      <c r="N46" s="8" t="e">
        <f t="shared" si="33"/>
        <v>#REF!</v>
      </c>
      <c r="O46" s="8">
        <f t="shared" si="33"/>
        <v>0</v>
      </c>
      <c r="P46" s="8" t="e">
        <f t="shared" si="33"/>
        <v>#REF!</v>
      </c>
      <c r="Q46" s="8" t="e">
        <f t="shared" si="33"/>
        <v>#REF!</v>
      </c>
      <c r="R46" s="8" t="e">
        <f t="shared" si="33"/>
        <v>#REF!</v>
      </c>
      <c r="S46" s="8" t="e">
        <f t="shared" si="33"/>
        <v>#REF!</v>
      </c>
      <c r="T46" s="8" t="e">
        <f t="shared" si="33"/>
        <v>#REF!</v>
      </c>
      <c r="U46" s="8" t="e">
        <f t="shared" si="33"/>
        <v>#REF!</v>
      </c>
      <c r="V46" s="8" t="e">
        <f t="shared" si="33"/>
        <v>#REF!</v>
      </c>
      <c r="W46" s="8" t="e">
        <f t="shared" si="33"/>
        <v>#REF!</v>
      </c>
      <c r="X46" s="8" t="e">
        <f t="shared" si="33"/>
        <v>#REF!</v>
      </c>
      <c r="Y46" s="8" t="e">
        <f t="shared" si="33"/>
        <v>#REF!</v>
      </c>
      <c r="Z46" s="8" t="e">
        <f t="shared" si="33"/>
        <v>#REF!</v>
      </c>
      <c r="AA46" s="8" t="e">
        <f t="shared" si="33"/>
        <v>#REF!</v>
      </c>
      <c r="AB46" s="58"/>
      <c r="AC46" s="58"/>
      <c r="AD46" s="58"/>
      <c r="AF46" s="118"/>
    </row>
    <row r="47" spans="1:32" s="1" customFormat="1" x14ac:dyDescent="0.25">
      <c r="A47" s="3"/>
      <c r="B47" s="6"/>
      <c r="C47" s="7" t="s">
        <v>160</v>
      </c>
      <c r="D47" s="8">
        <f>D44</f>
        <v>72416.666666666672</v>
      </c>
      <c r="E47" s="8">
        <f>E44+D47</f>
        <v>144833.33333333334</v>
      </c>
      <c r="F47" s="8">
        <f t="shared" ref="F47:AA47" si="34">F44+E47</f>
        <v>217250</v>
      </c>
      <c r="G47" s="8">
        <f t="shared" si="34"/>
        <v>289666.66666666669</v>
      </c>
      <c r="H47" s="8">
        <f t="shared" si="34"/>
        <v>362083.33333333337</v>
      </c>
      <c r="I47" s="8">
        <f t="shared" si="34"/>
        <v>434500.00000000006</v>
      </c>
      <c r="J47" s="8">
        <f t="shared" si="34"/>
        <v>506916.66666666674</v>
      </c>
      <c r="K47" s="8">
        <f t="shared" si="34"/>
        <v>579333.33333333337</v>
      </c>
      <c r="L47" s="8">
        <f t="shared" si="34"/>
        <v>651750</v>
      </c>
      <c r="M47" s="8">
        <f t="shared" si="34"/>
        <v>724166.66666666663</v>
      </c>
      <c r="N47" s="8">
        <f t="shared" si="34"/>
        <v>796583.33333333326</v>
      </c>
      <c r="O47" s="8">
        <f t="shared" si="34"/>
        <v>868999.99999999988</v>
      </c>
      <c r="P47" s="8">
        <f t="shared" si="34"/>
        <v>951291.66666666651</v>
      </c>
      <c r="Q47" s="8">
        <f t="shared" si="34"/>
        <v>1033583.3333333331</v>
      </c>
      <c r="R47" s="8">
        <f t="shared" si="34"/>
        <v>1115874.9999999998</v>
      </c>
      <c r="S47" s="8">
        <f t="shared" si="34"/>
        <v>1198166.6666666665</v>
      </c>
      <c r="T47" s="8">
        <f t="shared" si="34"/>
        <v>1280458.3333333333</v>
      </c>
      <c r="U47" s="8">
        <f t="shared" si="34"/>
        <v>1362750</v>
      </c>
      <c r="V47" s="8">
        <f t="shared" si="34"/>
        <v>1445041.6666666667</v>
      </c>
      <c r="W47" s="8">
        <f t="shared" si="34"/>
        <v>1527333.3333333335</v>
      </c>
      <c r="X47" s="8">
        <f t="shared" si="34"/>
        <v>1609625.0000000002</v>
      </c>
      <c r="Y47" s="8">
        <f t="shared" si="34"/>
        <v>1691916.666666667</v>
      </c>
      <c r="Z47" s="8">
        <f t="shared" si="34"/>
        <v>1774208.3333333337</v>
      </c>
      <c r="AA47" s="8">
        <f t="shared" si="34"/>
        <v>1856500.0000000005</v>
      </c>
      <c r="AB47" s="58"/>
      <c r="AC47" s="58"/>
      <c r="AD47" s="58"/>
      <c r="AF47" s="118"/>
    </row>
    <row r="48" spans="1:32" s="1" customFormat="1" x14ac:dyDescent="0.25">
      <c r="A48" s="3"/>
      <c r="B48" s="6"/>
      <c r="C48" s="7" t="s">
        <v>159</v>
      </c>
      <c r="D48" s="8" t="e">
        <f>D45</f>
        <v>#REF!</v>
      </c>
      <c r="E48" s="8" t="e">
        <f>E45+D48</f>
        <v>#REF!</v>
      </c>
      <c r="F48" s="8" t="e">
        <f t="shared" ref="F48:AA48" si="35">F45+E48</f>
        <v>#REF!</v>
      </c>
      <c r="G48" s="8" t="e">
        <f t="shared" si="35"/>
        <v>#REF!</v>
      </c>
      <c r="H48" s="8" t="e">
        <f t="shared" si="35"/>
        <v>#REF!</v>
      </c>
      <c r="I48" s="8" t="e">
        <f t="shared" si="35"/>
        <v>#REF!</v>
      </c>
      <c r="J48" s="8" t="e">
        <f t="shared" si="35"/>
        <v>#REF!</v>
      </c>
      <c r="K48" s="8" t="e">
        <f t="shared" si="35"/>
        <v>#REF!</v>
      </c>
      <c r="L48" s="8" t="e">
        <f t="shared" si="35"/>
        <v>#REF!</v>
      </c>
      <c r="M48" s="8" t="e">
        <f t="shared" si="35"/>
        <v>#REF!</v>
      </c>
      <c r="N48" s="8" t="e">
        <f t="shared" si="35"/>
        <v>#REF!</v>
      </c>
      <c r="O48" s="8" t="e">
        <f t="shared" si="35"/>
        <v>#REF!</v>
      </c>
      <c r="P48" s="8" t="e">
        <f t="shared" si="35"/>
        <v>#REF!</v>
      </c>
      <c r="Q48" s="8" t="e">
        <f t="shared" si="35"/>
        <v>#REF!</v>
      </c>
      <c r="R48" s="8" t="e">
        <f t="shared" si="35"/>
        <v>#REF!</v>
      </c>
      <c r="S48" s="8" t="e">
        <f t="shared" si="35"/>
        <v>#REF!</v>
      </c>
      <c r="T48" s="8" t="e">
        <f t="shared" si="35"/>
        <v>#REF!</v>
      </c>
      <c r="U48" s="8" t="e">
        <f t="shared" si="35"/>
        <v>#REF!</v>
      </c>
      <c r="V48" s="8" t="e">
        <f t="shared" si="35"/>
        <v>#REF!</v>
      </c>
      <c r="W48" s="8" t="e">
        <f t="shared" si="35"/>
        <v>#REF!</v>
      </c>
      <c r="X48" s="8" t="e">
        <f t="shared" si="35"/>
        <v>#REF!</v>
      </c>
      <c r="Y48" s="8" t="e">
        <f t="shared" si="35"/>
        <v>#REF!</v>
      </c>
      <c r="Z48" s="8" t="e">
        <f t="shared" si="35"/>
        <v>#REF!</v>
      </c>
      <c r="AA48" s="8" t="e">
        <f t="shared" si="35"/>
        <v>#REF!</v>
      </c>
      <c r="AB48" s="58"/>
      <c r="AC48" s="58"/>
      <c r="AD48" s="58"/>
      <c r="AF48" s="118"/>
    </row>
    <row r="49" spans="1:32" x14ac:dyDescent="0.25">
      <c r="A49" s="3" t="s">
        <v>15</v>
      </c>
      <c r="B49" s="6" t="s">
        <v>16</v>
      </c>
      <c r="AB49" s="58"/>
      <c r="AC49" s="58"/>
      <c r="AD49" s="58"/>
      <c r="AF49" s="107"/>
    </row>
    <row r="50" spans="1:32" x14ac:dyDescent="0.25">
      <c r="C50" s="9" t="s">
        <v>0</v>
      </c>
      <c r="D50" s="41" t="e">
        <f>#REF!+#REF!</f>
        <v>#REF!</v>
      </c>
      <c r="E50" s="41" t="e">
        <f>#REF!+#REF!</f>
        <v>#REF!</v>
      </c>
      <c r="F50" s="41" t="e">
        <f>#REF!+#REF!</f>
        <v>#REF!</v>
      </c>
      <c r="G50" s="41" t="e">
        <f>#REF!+#REF!</f>
        <v>#REF!</v>
      </c>
      <c r="H50" s="41" t="e">
        <f>#REF!+#REF!</f>
        <v>#REF!</v>
      </c>
      <c r="I50" s="41" t="e">
        <f>#REF!+#REF!</f>
        <v>#REF!</v>
      </c>
      <c r="J50" s="41" t="e">
        <f>#REF!+#REF!</f>
        <v>#REF!</v>
      </c>
      <c r="K50" s="41" t="e">
        <f>#REF!+#REF!</f>
        <v>#REF!</v>
      </c>
      <c r="L50" s="41" t="e">
        <f>#REF!+#REF!</f>
        <v>#REF!</v>
      </c>
      <c r="M50" s="41" t="e">
        <f>#REF!+#REF!</f>
        <v>#REF!</v>
      </c>
      <c r="N50" s="41" t="e">
        <f>#REF!+#REF!</f>
        <v>#REF!</v>
      </c>
      <c r="O50" s="41" t="e">
        <f>#REF!+#REF!</f>
        <v>#REF!</v>
      </c>
      <c r="P50" s="41" t="e">
        <f>#REF!+#REF!</f>
        <v>#REF!</v>
      </c>
      <c r="Q50" s="41" t="e">
        <f>#REF!+#REF!</f>
        <v>#REF!</v>
      </c>
      <c r="R50" s="41" t="e">
        <f>#REF!+#REF!</f>
        <v>#REF!</v>
      </c>
      <c r="S50" s="41" t="e">
        <f>#REF!+#REF!</f>
        <v>#REF!</v>
      </c>
      <c r="T50" s="41" t="e">
        <f>#REF!+#REF!</f>
        <v>#REF!</v>
      </c>
      <c r="U50" s="41" t="e">
        <f>#REF!+#REF!</f>
        <v>#REF!</v>
      </c>
      <c r="V50" s="41" t="e">
        <f>#REF!+#REF!</f>
        <v>#REF!</v>
      </c>
      <c r="W50" s="41" t="e">
        <f>#REF!+#REF!</f>
        <v>#REF!</v>
      </c>
      <c r="X50" s="41" t="e">
        <f>#REF!+#REF!</f>
        <v>#REF!</v>
      </c>
      <c r="Y50" s="41" t="e">
        <f>#REF!+#REF!</f>
        <v>#REF!</v>
      </c>
      <c r="Z50" s="41" t="e">
        <f>#REF!+#REF!</f>
        <v>#REF!</v>
      </c>
      <c r="AA50" s="41" t="e">
        <f>#REF!+#REF!</f>
        <v>#REF!</v>
      </c>
      <c r="AB50" s="58" t="e">
        <f>SUM(D50:AA50)</f>
        <v>#REF!</v>
      </c>
      <c r="AC50" s="58" t="e">
        <f>SUM(P50:AA50)</f>
        <v>#REF!</v>
      </c>
      <c r="AD50" s="58"/>
      <c r="AF50" s="121" t="e">
        <f>SUM(P50:AA50)</f>
        <v>#REF!</v>
      </c>
    </row>
    <row r="51" spans="1:32" x14ac:dyDescent="0.25">
      <c r="C51" s="9" t="s">
        <v>87</v>
      </c>
      <c r="D51" s="95">
        <f>$AD51/12</f>
        <v>39490</v>
      </c>
      <c r="E51" s="95">
        <f t="shared" ref="E51:O51" si="36">$AD51/12</f>
        <v>39490</v>
      </c>
      <c r="F51" s="95">
        <f t="shared" si="36"/>
        <v>39490</v>
      </c>
      <c r="G51" s="95">
        <f t="shared" si="36"/>
        <v>39490</v>
      </c>
      <c r="H51" s="95">
        <f t="shared" si="36"/>
        <v>39490</v>
      </c>
      <c r="I51" s="95">
        <f t="shared" si="36"/>
        <v>39490</v>
      </c>
      <c r="J51" s="95">
        <f t="shared" si="36"/>
        <v>39490</v>
      </c>
      <c r="K51" s="95">
        <f t="shared" si="36"/>
        <v>39490</v>
      </c>
      <c r="L51" s="95">
        <f t="shared" si="36"/>
        <v>39490</v>
      </c>
      <c r="M51" s="95">
        <f t="shared" si="36"/>
        <v>39490</v>
      </c>
      <c r="N51" s="95">
        <f t="shared" si="36"/>
        <v>39490</v>
      </c>
      <c r="O51" s="95">
        <f t="shared" si="36"/>
        <v>39490</v>
      </c>
      <c r="P51" s="10">
        <f t="shared" ref="P51:AA51" si="37">$AE51/24</f>
        <v>44875</v>
      </c>
      <c r="Q51" s="10">
        <f t="shared" si="37"/>
        <v>44875</v>
      </c>
      <c r="R51" s="10">
        <f t="shared" si="37"/>
        <v>44875</v>
      </c>
      <c r="S51" s="10">
        <f t="shared" si="37"/>
        <v>44875</v>
      </c>
      <c r="T51" s="10">
        <f t="shared" si="37"/>
        <v>44875</v>
      </c>
      <c r="U51" s="10">
        <f t="shared" si="37"/>
        <v>44875</v>
      </c>
      <c r="V51" s="10">
        <f t="shared" si="37"/>
        <v>44875</v>
      </c>
      <c r="W51" s="10">
        <f t="shared" si="37"/>
        <v>44875</v>
      </c>
      <c r="X51" s="10">
        <f t="shared" si="37"/>
        <v>44875</v>
      </c>
      <c r="Y51" s="10">
        <f t="shared" si="37"/>
        <v>44875</v>
      </c>
      <c r="Z51" s="10">
        <f t="shared" si="37"/>
        <v>44875</v>
      </c>
      <c r="AA51" s="10">
        <f t="shared" si="37"/>
        <v>44875</v>
      </c>
      <c r="AB51" s="58"/>
      <c r="AC51" s="58"/>
      <c r="AD51" s="58">
        <v>473880</v>
      </c>
      <c r="AE51" s="1">
        <v>1077000</v>
      </c>
      <c r="AF51" s="107"/>
    </row>
    <row r="52" spans="1:32" x14ac:dyDescent="0.25">
      <c r="C52" s="9" t="s">
        <v>2</v>
      </c>
      <c r="D52" s="10" t="e">
        <f t="shared" ref="D52:AA52" si="38">IF(D$4&lt;=$D$3,D50,D51)</f>
        <v>#REF!</v>
      </c>
      <c r="E52" s="10" t="e">
        <f t="shared" si="38"/>
        <v>#REF!</v>
      </c>
      <c r="F52" s="10" t="e">
        <f t="shared" si="38"/>
        <v>#REF!</v>
      </c>
      <c r="G52" s="10" t="e">
        <f t="shared" si="38"/>
        <v>#REF!</v>
      </c>
      <c r="H52" s="10" t="e">
        <f t="shared" si="38"/>
        <v>#REF!</v>
      </c>
      <c r="I52" s="10" t="e">
        <f t="shared" si="38"/>
        <v>#REF!</v>
      </c>
      <c r="J52" s="10" t="e">
        <f t="shared" si="38"/>
        <v>#REF!</v>
      </c>
      <c r="K52" s="10" t="e">
        <f t="shared" si="38"/>
        <v>#REF!</v>
      </c>
      <c r="L52" s="10" t="e">
        <f t="shared" si="38"/>
        <v>#REF!</v>
      </c>
      <c r="M52" s="10" t="e">
        <f t="shared" si="38"/>
        <v>#REF!</v>
      </c>
      <c r="N52" s="10" t="e">
        <f t="shared" si="38"/>
        <v>#REF!</v>
      </c>
      <c r="O52" s="10">
        <f t="shared" si="38"/>
        <v>39490</v>
      </c>
      <c r="P52" s="10" t="e">
        <f t="shared" si="38"/>
        <v>#REF!</v>
      </c>
      <c r="Q52" s="10" t="e">
        <f t="shared" si="38"/>
        <v>#REF!</v>
      </c>
      <c r="R52" s="10" t="e">
        <f t="shared" si="38"/>
        <v>#REF!</v>
      </c>
      <c r="S52" s="10" t="e">
        <f t="shared" si="38"/>
        <v>#REF!</v>
      </c>
      <c r="T52" s="10" t="e">
        <f t="shared" si="38"/>
        <v>#REF!</v>
      </c>
      <c r="U52" s="10" t="e">
        <f t="shared" si="38"/>
        <v>#REF!</v>
      </c>
      <c r="V52" s="10" t="e">
        <f t="shared" si="38"/>
        <v>#REF!</v>
      </c>
      <c r="W52" s="10" t="e">
        <f t="shared" si="38"/>
        <v>#REF!</v>
      </c>
      <c r="X52" s="10" t="e">
        <f t="shared" si="38"/>
        <v>#REF!</v>
      </c>
      <c r="Y52" s="10" t="e">
        <f t="shared" si="38"/>
        <v>#REF!</v>
      </c>
      <c r="Z52" s="10" t="e">
        <f t="shared" si="38"/>
        <v>#REF!</v>
      </c>
      <c r="AA52" s="10" t="e">
        <f t="shared" si="38"/>
        <v>#REF!</v>
      </c>
      <c r="AB52" s="58"/>
      <c r="AC52" s="58"/>
      <c r="AD52" s="58"/>
      <c r="AF52" s="107"/>
    </row>
    <row r="53" spans="1:32" x14ac:dyDescent="0.25">
      <c r="C53" s="7" t="s">
        <v>157</v>
      </c>
      <c r="D53" s="8" t="e">
        <f>D50</f>
        <v>#REF!</v>
      </c>
      <c r="E53" s="8" t="e">
        <f t="shared" ref="E53:AA53" si="39">IF(E$4&lt;=$D$3,(E50+D53),0)</f>
        <v>#REF!</v>
      </c>
      <c r="F53" s="8" t="e">
        <f t="shared" si="39"/>
        <v>#REF!</v>
      </c>
      <c r="G53" s="8" t="e">
        <f t="shared" si="39"/>
        <v>#REF!</v>
      </c>
      <c r="H53" s="8" t="e">
        <f t="shared" si="39"/>
        <v>#REF!</v>
      </c>
      <c r="I53" s="8" t="e">
        <f t="shared" si="39"/>
        <v>#REF!</v>
      </c>
      <c r="J53" s="8" t="e">
        <f t="shared" si="39"/>
        <v>#REF!</v>
      </c>
      <c r="K53" s="8" t="e">
        <f t="shared" si="39"/>
        <v>#REF!</v>
      </c>
      <c r="L53" s="8" t="e">
        <f t="shared" si="39"/>
        <v>#REF!</v>
      </c>
      <c r="M53" s="8" t="e">
        <f t="shared" si="39"/>
        <v>#REF!</v>
      </c>
      <c r="N53" s="8" t="e">
        <f t="shared" si="39"/>
        <v>#REF!</v>
      </c>
      <c r="O53" s="8">
        <f t="shared" si="39"/>
        <v>0</v>
      </c>
      <c r="P53" s="8" t="e">
        <f t="shared" si="39"/>
        <v>#REF!</v>
      </c>
      <c r="Q53" s="8" t="e">
        <f t="shared" si="39"/>
        <v>#REF!</v>
      </c>
      <c r="R53" s="8" t="e">
        <f t="shared" si="39"/>
        <v>#REF!</v>
      </c>
      <c r="S53" s="8" t="e">
        <f t="shared" si="39"/>
        <v>#REF!</v>
      </c>
      <c r="T53" s="8" t="e">
        <f t="shared" si="39"/>
        <v>#REF!</v>
      </c>
      <c r="U53" s="8" t="e">
        <f t="shared" si="39"/>
        <v>#REF!</v>
      </c>
      <c r="V53" s="8" t="e">
        <f t="shared" si="39"/>
        <v>#REF!</v>
      </c>
      <c r="W53" s="8" t="e">
        <f t="shared" si="39"/>
        <v>#REF!</v>
      </c>
      <c r="X53" s="8" t="e">
        <f t="shared" si="39"/>
        <v>#REF!</v>
      </c>
      <c r="Y53" s="8" t="e">
        <f t="shared" si="39"/>
        <v>#REF!</v>
      </c>
      <c r="Z53" s="8" t="e">
        <f t="shared" si="39"/>
        <v>#REF!</v>
      </c>
      <c r="AA53" s="8" t="e">
        <f t="shared" si="39"/>
        <v>#REF!</v>
      </c>
      <c r="AB53" s="58"/>
      <c r="AC53" s="58"/>
      <c r="AD53" s="58"/>
      <c r="AF53" s="107"/>
    </row>
    <row r="54" spans="1:32" x14ac:dyDescent="0.25">
      <c r="C54" s="7" t="s">
        <v>160</v>
      </c>
      <c r="D54" s="8">
        <f>D51</f>
        <v>39490</v>
      </c>
      <c r="E54" s="8">
        <f>E51+D54</f>
        <v>78980</v>
      </c>
      <c r="F54" s="8">
        <f t="shared" ref="F54:AA54" si="40">F51+E54</f>
        <v>118470</v>
      </c>
      <c r="G54" s="8">
        <f t="shared" si="40"/>
        <v>157960</v>
      </c>
      <c r="H54" s="8">
        <f t="shared" si="40"/>
        <v>197450</v>
      </c>
      <c r="I54" s="8">
        <f t="shared" si="40"/>
        <v>236940</v>
      </c>
      <c r="J54" s="8">
        <f t="shared" si="40"/>
        <v>276430</v>
      </c>
      <c r="K54" s="8">
        <f t="shared" si="40"/>
        <v>315920</v>
      </c>
      <c r="L54" s="8">
        <f t="shared" si="40"/>
        <v>355410</v>
      </c>
      <c r="M54" s="8">
        <f t="shared" si="40"/>
        <v>394900</v>
      </c>
      <c r="N54" s="8">
        <f t="shared" si="40"/>
        <v>434390</v>
      </c>
      <c r="O54" s="8">
        <f t="shared" si="40"/>
        <v>473880</v>
      </c>
      <c r="P54" s="8">
        <f t="shared" si="40"/>
        <v>518755</v>
      </c>
      <c r="Q54" s="8">
        <f t="shared" si="40"/>
        <v>563630</v>
      </c>
      <c r="R54" s="8">
        <f t="shared" si="40"/>
        <v>608505</v>
      </c>
      <c r="S54" s="8">
        <f t="shared" si="40"/>
        <v>653380</v>
      </c>
      <c r="T54" s="8">
        <f t="shared" si="40"/>
        <v>698255</v>
      </c>
      <c r="U54" s="8">
        <f t="shared" si="40"/>
        <v>743130</v>
      </c>
      <c r="V54" s="8">
        <f t="shared" si="40"/>
        <v>788005</v>
      </c>
      <c r="W54" s="8">
        <f t="shared" si="40"/>
        <v>832880</v>
      </c>
      <c r="X54" s="8">
        <f t="shared" si="40"/>
        <v>877755</v>
      </c>
      <c r="Y54" s="8">
        <f t="shared" si="40"/>
        <v>922630</v>
      </c>
      <c r="Z54" s="8">
        <f t="shared" si="40"/>
        <v>967505</v>
      </c>
      <c r="AA54" s="8">
        <f t="shared" si="40"/>
        <v>1012380</v>
      </c>
      <c r="AB54" s="58"/>
      <c r="AC54" s="58"/>
      <c r="AD54" s="58"/>
      <c r="AF54" s="107"/>
    </row>
    <row r="55" spans="1:32" x14ac:dyDescent="0.25">
      <c r="C55" s="7" t="s">
        <v>159</v>
      </c>
      <c r="D55" s="8" t="e">
        <f>D52</f>
        <v>#REF!</v>
      </c>
      <c r="E55" s="8" t="e">
        <f>E52+D55</f>
        <v>#REF!</v>
      </c>
      <c r="F55" s="8" t="e">
        <f t="shared" ref="F55:AA55" si="41">F52+E55</f>
        <v>#REF!</v>
      </c>
      <c r="G55" s="8" t="e">
        <f t="shared" si="41"/>
        <v>#REF!</v>
      </c>
      <c r="H55" s="8" t="e">
        <f t="shared" si="41"/>
        <v>#REF!</v>
      </c>
      <c r="I55" s="8" t="e">
        <f t="shared" si="41"/>
        <v>#REF!</v>
      </c>
      <c r="J55" s="8" t="e">
        <f t="shared" si="41"/>
        <v>#REF!</v>
      </c>
      <c r="K55" s="8" t="e">
        <f t="shared" si="41"/>
        <v>#REF!</v>
      </c>
      <c r="L55" s="8" t="e">
        <f t="shared" si="41"/>
        <v>#REF!</v>
      </c>
      <c r="M55" s="8" t="e">
        <f t="shared" si="41"/>
        <v>#REF!</v>
      </c>
      <c r="N55" s="8" t="e">
        <f t="shared" si="41"/>
        <v>#REF!</v>
      </c>
      <c r="O55" s="8" t="e">
        <f t="shared" si="41"/>
        <v>#REF!</v>
      </c>
      <c r="P55" s="8" t="e">
        <f t="shared" si="41"/>
        <v>#REF!</v>
      </c>
      <c r="Q55" s="8" t="e">
        <f t="shared" si="41"/>
        <v>#REF!</v>
      </c>
      <c r="R55" s="8" t="e">
        <f t="shared" si="41"/>
        <v>#REF!</v>
      </c>
      <c r="S55" s="8" t="e">
        <f t="shared" si="41"/>
        <v>#REF!</v>
      </c>
      <c r="T55" s="8" t="e">
        <f t="shared" si="41"/>
        <v>#REF!</v>
      </c>
      <c r="U55" s="8" t="e">
        <f t="shared" si="41"/>
        <v>#REF!</v>
      </c>
      <c r="V55" s="8" t="e">
        <f t="shared" si="41"/>
        <v>#REF!</v>
      </c>
      <c r="W55" s="8" t="e">
        <f t="shared" si="41"/>
        <v>#REF!</v>
      </c>
      <c r="X55" s="8" t="e">
        <f t="shared" si="41"/>
        <v>#REF!</v>
      </c>
      <c r="Y55" s="8" t="e">
        <f t="shared" si="41"/>
        <v>#REF!</v>
      </c>
      <c r="Z55" s="8" t="e">
        <f t="shared" si="41"/>
        <v>#REF!</v>
      </c>
      <c r="AA55" s="8" t="e">
        <f t="shared" si="41"/>
        <v>#REF!</v>
      </c>
      <c r="AB55" s="58"/>
      <c r="AC55" s="58"/>
      <c r="AD55" s="58"/>
      <c r="AF55" s="107"/>
    </row>
    <row r="56" spans="1:32" x14ac:dyDescent="0.25">
      <c r="A56" s="3" t="s">
        <v>139</v>
      </c>
      <c r="B56" s="6" t="s">
        <v>150</v>
      </c>
      <c r="AB56" s="58"/>
      <c r="AC56" s="58"/>
      <c r="AD56" s="58"/>
      <c r="AF56" s="107"/>
    </row>
    <row r="57" spans="1:32" x14ac:dyDescent="0.25">
      <c r="C57" s="9" t="s">
        <v>0</v>
      </c>
      <c r="D57" s="41" t="e">
        <f>#REF!</f>
        <v>#REF!</v>
      </c>
      <c r="E57" s="41" t="e">
        <f>#REF!</f>
        <v>#REF!</v>
      </c>
      <c r="F57" s="41" t="e">
        <f>#REF!</f>
        <v>#REF!</v>
      </c>
      <c r="G57" s="41" t="e">
        <f>#REF!</f>
        <v>#REF!</v>
      </c>
      <c r="H57" s="41" t="e">
        <f>#REF!</f>
        <v>#REF!</v>
      </c>
      <c r="I57" s="41" t="e">
        <f>#REF!</f>
        <v>#REF!</v>
      </c>
      <c r="J57" s="41" t="e">
        <f>#REF!</f>
        <v>#REF!</v>
      </c>
      <c r="K57" s="41" t="e">
        <f>#REF!</f>
        <v>#REF!</v>
      </c>
      <c r="L57" s="41" t="e">
        <f>#REF!</f>
        <v>#REF!</v>
      </c>
      <c r="M57" s="41" t="e">
        <f>#REF!</f>
        <v>#REF!</v>
      </c>
      <c r="N57" s="41" t="e">
        <f>#REF!</f>
        <v>#REF!</v>
      </c>
      <c r="O57" s="41" t="e">
        <f>#REF!</f>
        <v>#REF!</v>
      </c>
      <c r="P57" s="41" t="e">
        <f>#REF!</f>
        <v>#REF!</v>
      </c>
      <c r="Q57" s="41" t="e">
        <f>#REF!</f>
        <v>#REF!</v>
      </c>
      <c r="R57" s="41" t="e">
        <f>#REF!</f>
        <v>#REF!</v>
      </c>
      <c r="S57" s="41" t="e">
        <f>#REF!</f>
        <v>#REF!</v>
      </c>
      <c r="T57" s="41" t="e">
        <f>#REF!</f>
        <v>#REF!</v>
      </c>
      <c r="U57" s="41" t="e">
        <f>#REF!</f>
        <v>#REF!</v>
      </c>
      <c r="V57" s="41" t="e">
        <f>#REF!</f>
        <v>#REF!</v>
      </c>
      <c r="W57" s="41" t="e">
        <f>#REF!</f>
        <v>#REF!</v>
      </c>
      <c r="X57" s="41" t="e">
        <f>#REF!</f>
        <v>#REF!</v>
      </c>
      <c r="Y57" s="41" t="e">
        <f>#REF!</f>
        <v>#REF!</v>
      </c>
      <c r="Z57" s="41" t="e">
        <f>#REF!</f>
        <v>#REF!</v>
      </c>
      <c r="AA57" s="41" t="e">
        <f>#REF!</f>
        <v>#REF!</v>
      </c>
      <c r="AB57" s="58" t="e">
        <f>SUM(D57:AA57)</f>
        <v>#REF!</v>
      </c>
      <c r="AC57" s="58" t="e">
        <f>SUM(P57:AA57)</f>
        <v>#REF!</v>
      </c>
      <c r="AD57" s="58"/>
      <c r="AF57" s="121" t="e">
        <f>SUM(P57:AA57)</f>
        <v>#REF!</v>
      </c>
    </row>
    <row r="58" spans="1:32" x14ac:dyDescent="0.25">
      <c r="C58" s="9" t="s">
        <v>87</v>
      </c>
      <c r="D58" s="95">
        <f t="shared" ref="D58:O58" si="42">$AD58/12</f>
        <v>25043.333333333332</v>
      </c>
      <c r="E58" s="95">
        <f t="shared" si="42"/>
        <v>25043.333333333332</v>
      </c>
      <c r="F58" s="95">
        <f t="shared" si="42"/>
        <v>25043.333333333332</v>
      </c>
      <c r="G58" s="95">
        <f t="shared" si="42"/>
        <v>25043.333333333332</v>
      </c>
      <c r="H58" s="95">
        <f t="shared" si="42"/>
        <v>25043.333333333332</v>
      </c>
      <c r="I58" s="95">
        <f t="shared" si="42"/>
        <v>25043.333333333332</v>
      </c>
      <c r="J58" s="95">
        <f t="shared" si="42"/>
        <v>25043.333333333332</v>
      </c>
      <c r="K58" s="95">
        <f t="shared" si="42"/>
        <v>25043.333333333332</v>
      </c>
      <c r="L58" s="95">
        <f t="shared" si="42"/>
        <v>25043.333333333332</v>
      </c>
      <c r="M58" s="95">
        <f t="shared" si="42"/>
        <v>25043.333333333332</v>
      </c>
      <c r="N58" s="95">
        <f t="shared" si="42"/>
        <v>25043.333333333332</v>
      </c>
      <c r="O58" s="95">
        <f t="shared" si="42"/>
        <v>25043.333333333332</v>
      </c>
      <c r="P58" s="95">
        <f t="shared" ref="P58:AA58" si="43">$AE58/24</f>
        <v>28458.333333333332</v>
      </c>
      <c r="Q58" s="95">
        <f t="shared" si="43"/>
        <v>28458.333333333332</v>
      </c>
      <c r="R58" s="95">
        <f t="shared" si="43"/>
        <v>28458.333333333332</v>
      </c>
      <c r="S58" s="95">
        <f t="shared" si="43"/>
        <v>28458.333333333332</v>
      </c>
      <c r="T58" s="95">
        <f t="shared" si="43"/>
        <v>28458.333333333332</v>
      </c>
      <c r="U58" s="95">
        <f t="shared" si="43"/>
        <v>28458.333333333332</v>
      </c>
      <c r="V58" s="95">
        <f t="shared" si="43"/>
        <v>28458.333333333332</v>
      </c>
      <c r="W58" s="95">
        <f t="shared" si="43"/>
        <v>28458.333333333332</v>
      </c>
      <c r="X58" s="95">
        <f t="shared" si="43"/>
        <v>28458.333333333332</v>
      </c>
      <c r="Y58" s="95">
        <f t="shared" si="43"/>
        <v>28458.333333333332</v>
      </c>
      <c r="Z58" s="95">
        <f t="shared" si="43"/>
        <v>28458.333333333332</v>
      </c>
      <c r="AA58" s="95">
        <f t="shared" si="43"/>
        <v>28458.333333333332</v>
      </c>
      <c r="AB58" s="58"/>
      <c r="AC58" s="58"/>
      <c r="AD58" s="110">
        <v>300520</v>
      </c>
      <c r="AE58" s="100">
        <v>683000</v>
      </c>
      <c r="AF58" s="107"/>
    </row>
    <row r="59" spans="1:32" x14ac:dyDescent="0.25">
      <c r="C59" s="9" t="s">
        <v>2</v>
      </c>
      <c r="D59" s="10" t="e">
        <f t="shared" ref="D59:AA59" si="44">IF(D$4&lt;=$D$3,D57,D58)</f>
        <v>#REF!</v>
      </c>
      <c r="E59" s="10" t="e">
        <f t="shared" si="44"/>
        <v>#REF!</v>
      </c>
      <c r="F59" s="10" t="e">
        <f t="shared" si="44"/>
        <v>#REF!</v>
      </c>
      <c r="G59" s="10" t="e">
        <f t="shared" si="44"/>
        <v>#REF!</v>
      </c>
      <c r="H59" s="10" t="e">
        <f t="shared" si="44"/>
        <v>#REF!</v>
      </c>
      <c r="I59" s="10" t="e">
        <f t="shared" si="44"/>
        <v>#REF!</v>
      </c>
      <c r="J59" s="10" t="e">
        <f t="shared" si="44"/>
        <v>#REF!</v>
      </c>
      <c r="K59" s="10" t="e">
        <f t="shared" si="44"/>
        <v>#REF!</v>
      </c>
      <c r="L59" s="10" t="e">
        <f t="shared" si="44"/>
        <v>#REF!</v>
      </c>
      <c r="M59" s="10" t="e">
        <f t="shared" si="44"/>
        <v>#REF!</v>
      </c>
      <c r="N59" s="10" t="e">
        <f t="shared" si="44"/>
        <v>#REF!</v>
      </c>
      <c r="O59" s="10">
        <f t="shared" si="44"/>
        <v>25043.333333333332</v>
      </c>
      <c r="P59" s="10" t="e">
        <f t="shared" si="44"/>
        <v>#REF!</v>
      </c>
      <c r="Q59" s="10" t="e">
        <f t="shared" si="44"/>
        <v>#REF!</v>
      </c>
      <c r="R59" s="10" t="e">
        <f t="shared" si="44"/>
        <v>#REF!</v>
      </c>
      <c r="S59" s="10" t="e">
        <f t="shared" si="44"/>
        <v>#REF!</v>
      </c>
      <c r="T59" s="10" t="e">
        <f t="shared" si="44"/>
        <v>#REF!</v>
      </c>
      <c r="U59" s="10" t="e">
        <f t="shared" si="44"/>
        <v>#REF!</v>
      </c>
      <c r="V59" s="10" t="e">
        <f t="shared" si="44"/>
        <v>#REF!</v>
      </c>
      <c r="W59" s="10" t="e">
        <f t="shared" si="44"/>
        <v>#REF!</v>
      </c>
      <c r="X59" s="10" t="e">
        <f t="shared" si="44"/>
        <v>#REF!</v>
      </c>
      <c r="Y59" s="10" t="e">
        <f t="shared" si="44"/>
        <v>#REF!</v>
      </c>
      <c r="Z59" s="10" t="e">
        <f t="shared" si="44"/>
        <v>#REF!</v>
      </c>
      <c r="AA59" s="10" t="e">
        <f t="shared" si="44"/>
        <v>#REF!</v>
      </c>
      <c r="AB59" s="58"/>
      <c r="AC59" s="58"/>
      <c r="AD59" s="58"/>
      <c r="AF59" s="107"/>
    </row>
    <row r="60" spans="1:32" x14ac:dyDescent="0.25">
      <c r="C60" s="7" t="s">
        <v>157</v>
      </c>
      <c r="D60" s="8" t="e">
        <f>D57</f>
        <v>#REF!</v>
      </c>
      <c r="E60" s="8" t="e">
        <f t="shared" ref="E60:AA60" si="45">IF(E$4&lt;=$D$3,(E57+D60),0)</f>
        <v>#REF!</v>
      </c>
      <c r="F60" s="8" t="e">
        <f t="shared" si="45"/>
        <v>#REF!</v>
      </c>
      <c r="G60" s="8" t="e">
        <f t="shared" si="45"/>
        <v>#REF!</v>
      </c>
      <c r="H60" s="8" t="e">
        <f t="shared" si="45"/>
        <v>#REF!</v>
      </c>
      <c r="I60" s="8" t="e">
        <f t="shared" si="45"/>
        <v>#REF!</v>
      </c>
      <c r="J60" s="8" t="e">
        <f t="shared" si="45"/>
        <v>#REF!</v>
      </c>
      <c r="K60" s="8" t="e">
        <f t="shared" si="45"/>
        <v>#REF!</v>
      </c>
      <c r="L60" s="8" t="e">
        <f t="shared" si="45"/>
        <v>#REF!</v>
      </c>
      <c r="M60" s="8" t="e">
        <f t="shared" si="45"/>
        <v>#REF!</v>
      </c>
      <c r="N60" s="8" t="e">
        <f t="shared" si="45"/>
        <v>#REF!</v>
      </c>
      <c r="O60" s="8">
        <f t="shared" si="45"/>
        <v>0</v>
      </c>
      <c r="P60" s="8" t="e">
        <f t="shared" si="45"/>
        <v>#REF!</v>
      </c>
      <c r="Q60" s="8" t="e">
        <f t="shared" si="45"/>
        <v>#REF!</v>
      </c>
      <c r="R60" s="8" t="e">
        <f t="shared" si="45"/>
        <v>#REF!</v>
      </c>
      <c r="S60" s="8" t="e">
        <f t="shared" si="45"/>
        <v>#REF!</v>
      </c>
      <c r="T60" s="8" t="e">
        <f t="shared" si="45"/>
        <v>#REF!</v>
      </c>
      <c r="U60" s="8" t="e">
        <f t="shared" si="45"/>
        <v>#REF!</v>
      </c>
      <c r="V60" s="8" t="e">
        <f t="shared" si="45"/>
        <v>#REF!</v>
      </c>
      <c r="W60" s="8" t="e">
        <f t="shared" si="45"/>
        <v>#REF!</v>
      </c>
      <c r="X60" s="8" t="e">
        <f t="shared" si="45"/>
        <v>#REF!</v>
      </c>
      <c r="Y60" s="8" t="e">
        <f t="shared" si="45"/>
        <v>#REF!</v>
      </c>
      <c r="Z60" s="8" t="e">
        <f t="shared" si="45"/>
        <v>#REF!</v>
      </c>
      <c r="AA60" s="8" t="e">
        <f t="shared" si="45"/>
        <v>#REF!</v>
      </c>
      <c r="AB60" s="58"/>
      <c r="AC60" s="58"/>
      <c r="AD60" s="58"/>
      <c r="AF60" s="107"/>
    </row>
    <row r="61" spans="1:32" x14ac:dyDescent="0.25">
      <c r="C61" s="7" t="s">
        <v>160</v>
      </c>
      <c r="D61" s="8">
        <f>D58</f>
        <v>25043.333333333332</v>
      </c>
      <c r="E61" s="8">
        <f>E58+D61</f>
        <v>50086.666666666664</v>
      </c>
      <c r="F61" s="8">
        <f t="shared" ref="F61:AA61" si="46">F58+E61</f>
        <v>75130</v>
      </c>
      <c r="G61" s="8">
        <f t="shared" si="46"/>
        <v>100173.33333333333</v>
      </c>
      <c r="H61" s="8">
        <f t="shared" si="46"/>
        <v>125216.66666666666</v>
      </c>
      <c r="I61" s="8">
        <f t="shared" si="46"/>
        <v>150260</v>
      </c>
      <c r="J61" s="8">
        <f t="shared" si="46"/>
        <v>175303.33333333334</v>
      </c>
      <c r="K61" s="8">
        <f t="shared" si="46"/>
        <v>200346.66666666669</v>
      </c>
      <c r="L61" s="8">
        <f t="shared" si="46"/>
        <v>225390.00000000003</v>
      </c>
      <c r="M61" s="8">
        <f t="shared" si="46"/>
        <v>250433.33333333337</v>
      </c>
      <c r="N61" s="8">
        <f t="shared" si="46"/>
        <v>275476.66666666669</v>
      </c>
      <c r="O61" s="8">
        <f t="shared" si="46"/>
        <v>300520</v>
      </c>
      <c r="P61" s="8">
        <f t="shared" si="46"/>
        <v>328978.33333333331</v>
      </c>
      <c r="Q61" s="8">
        <f t="shared" si="46"/>
        <v>357436.66666666663</v>
      </c>
      <c r="R61" s="8">
        <f t="shared" si="46"/>
        <v>385894.99999999994</v>
      </c>
      <c r="S61" s="8">
        <f t="shared" si="46"/>
        <v>414353.33333333326</v>
      </c>
      <c r="T61" s="8">
        <f t="shared" si="46"/>
        <v>442811.66666666657</v>
      </c>
      <c r="U61" s="8">
        <f t="shared" si="46"/>
        <v>471269.99999999988</v>
      </c>
      <c r="V61" s="8">
        <f t="shared" si="46"/>
        <v>499728.3333333332</v>
      </c>
      <c r="W61" s="8">
        <f t="shared" si="46"/>
        <v>528186.66666666651</v>
      </c>
      <c r="X61" s="8">
        <f t="shared" si="46"/>
        <v>556644.99999999988</v>
      </c>
      <c r="Y61" s="8">
        <f t="shared" si="46"/>
        <v>585103.33333333326</v>
      </c>
      <c r="Z61" s="8">
        <f t="shared" si="46"/>
        <v>613561.66666666663</v>
      </c>
      <c r="AA61" s="8">
        <f t="shared" si="46"/>
        <v>642020</v>
      </c>
      <c r="AB61" s="58"/>
      <c r="AC61" s="58"/>
      <c r="AD61" s="58"/>
      <c r="AF61" s="107"/>
    </row>
    <row r="62" spans="1:32" x14ac:dyDescent="0.25">
      <c r="C62" s="7" t="s">
        <v>159</v>
      </c>
      <c r="D62" s="8" t="e">
        <f>D59</f>
        <v>#REF!</v>
      </c>
      <c r="E62" s="8" t="e">
        <f>E59+D62</f>
        <v>#REF!</v>
      </c>
      <c r="F62" s="8" t="e">
        <f t="shared" ref="F62:AA62" si="47">F59+E62</f>
        <v>#REF!</v>
      </c>
      <c r="G62" s="8" t="e">
        <f t="shared" si="47"/>
        <v>#REF!</v>
      </c>
      <c r="H62" s="8" t="e">
        <f t="shared" si="47"/>
        <v>#REF!</v>
      </c>
      <c r="I62" s="8" t="e">
        <f t="shared" si="47"/>
        <v>#REF!</v>
      </c>
      <c r="J62" s="8" t="e">
        <f t="shared" si="47"/>
        <v>#REF!</v>
      </c>
      <c r="K62" s="8" t="e">
        <f t="shared" si="47"/>
        <v>#REF!</v>
      </c>
      <c r="L62" s="8" t="e">
        <f t="shared" si="47"/>
        <v>#REF!</v>
      </c>
      <c r="M62" s="8" t="e">
        <f t="shared" si="47"/>
        <v>#REF!</v>
      </c>
      <c r="N62" s="8" t="e">
        <f t="shared" si="47"/>
        <v>#REF!</v>
      </c>
      <c r="O62" s="8" t="e">
        <f t="shared" si="47"/>
        <v>#REF!</v>
      </c>
      <c r="P62" s="8" t="e">
        <f t="shared" si="47"/>
        <v>#REF!</v>
      </c>
      <c r="Q62" s="8" t="e">
        <f t="shared" si="47"/>
        <v>#REF!</v>
      </c>
      <c r="R62" s="8" t="e">
        <f t="shared" si="47"/>
        <v>#REF!</v>
      </c>
      <c r="S62" s="8" t="e">
        <f t="shared" si="47"/>
        <v>#REF!</v>
      </c>
      <c r="T62" s="8" t="e">
        <f t="shared" si="47"/>
        <v>#REF!</v>
      </c>
      <c r="U62" s="8" t="e">
        <f t="shared" si="47"/>
        <v>#REF!</v>
      </c>
      <c r="V62" s="8" t="e">
        <f t="shared" si="47"/>
        <v>#REF!</v>
      </c>
      <c r="W62" s="8" t="e">
        <f t="shared" si="47"/>
        <v>#REF!</v>
      </c>
      <c r="X62" s="8" t="e">
        <f t="shared" si="47"/>
        <v>#REF!</v>
      </c>
      <c r="Y62" s="8" t="e">
        <f t="shared" si="47"/>
        <v>#REF!</v>
      </c>
      <c r="Z62" s="8" t="e">
        <f t="shared" si="47"/>
        <v>#REF!</v>
      </c>
      <c r="AA62" s="8" t="e">
        <f t="shared" si="47"/>
        <v>#REF!</v>
      </c>
      <c r="AB62" s="58"/>
      <c r="AC62" s="58"/>
      <c r="AD62" s="58"/>
      <c r="AF62" s="107"/>
    </row>
    <row r="63" spans="1:32" x14ac:dyDescent="0.25">
      <c r="A63" s="3" t="s">
        <v>9</v>
      </c>
      <c r="B63" s="6" t="s">
        <v>37</v>
      </c>
      <c r="AB63" s="58"/>
      <c r="AC63" s="58"/>
      <c r="AD63" s="58"/>
      <c r="AF63" s="107"/>
    </row>
    <row r="64" spans="1:32" x14ac:dyDescent="0.25">
      <c r="C64" s="9" t="s">
        <v>0</v>
      </c>
      <c r="D64" s="41" t="e">
        <f>#REF!+#REF!</f>
        <v>#REF!</v>
      </c>
      <c r="E64" s="41" t="e">
        <f>#REF!+#REF!</f>
        <v>#REF!</v>
      </c>
      <c r="F64" s="41" t="e">
        <f>#REF!+#REF!</f>
        <v>#REF!</v>
      </c>
      <c r="G64" s="41" t="e">
        <f>#REF!+#REF!</f>
        <v>#REF!</v>
      </c>
      <c r="H64" s="41" t="e">
        <f>#REF!+#REF!</f>
        <v>#REF!</v>
      </c>
      <c r="I64" s="41" t="e">
        <f>#REF!+#REF!</f>
        <v>#REF!</v>
      </c>
      <c r="J64" s="41" t="e">
        <f>#REF!+#REF!</f>
        <v>#REF!</v>
      </c>
      <c r="K64" s="41" t="e">
        <f>#REF!+#REF!</f>
        <v>#REF!</v>
      </c>
      <c r="L64" s="41" t="e">
        <f>#REF!+#REF!</f>
        <v>#REF!</v>
      </c>
      <c r="M64" s="41" t="e">
        <f>#REF!+#REF!</f>
        <v>#REF!</v>
      </c>
      <c r="N64" s="41" t="e">
        <f>#REF!+#REF!</f>
        <v>#REF!</v>
      </c>
      <c r="O64" s="41" t="e">
        <f>#REF!+#REF!</f>
        <v>#REF!</v>
      </c>
      <c r="P64" s="41" t="e">
        <f>#REF!+#REF!</f>
        <v>#REF!</v>
      </c>
      <c r="Q64" s="41" t="e">
        <f>#REF!+#REF!</f>
        <v>#REF!</v>
      </c>
      <c r="R64" s="41" t="e">
        <f>#REF!+#REF!</f>
        <v>#REF!</v>
      </c>
      <c r="S64" s="41" t="e">
        <f>#REF!+#REF!</f>
        <v>#REF!</v>
      </c>
      <c r="T64" s="41" t="e">
        <f>#REF!+#REF!</f>
        <v>#REF!</v>
      </c>
      <c r="U64" s="41" t="e">
        <f>#REF!+#REF!</f>
        <v>#REF!</v>
      </c>
      <c r="V64" s="41" t="e">
        <f>#REF!+#REF!</f>
        <v>#REF!</v>
      </c>
      <c r="W64" s="41" t="e">
        <f>#REF!+#REF!</f>
        <v>#REF!</v>
      </c>
      <c r="X64" s="41" t="e">
        <f>#REF!+#REF!</f>
        <v>#REF!</v>
      </c>
      <c r="Y64" s="41" t="e">
        <f>#REF!+#REF!</f>
        <v>#REF!</v>
      </c>
      <c r="Z64" s="41" t="e">
        <f>#REF!+#REF!</f>
        <v>#REF!</v>
      </c>
      <c r="AA64" s="41" t="e">
        <f>#REF!+#REF!</f>
        <v>#REF!</v>
      </c>
      <c r="AB64" s="58" t="e">
        <f>SUM(D64:AA64)</f>
        <v>#REF!</v>
      </c>
      <c r="AC64" s="58" t="e">
        <f>SUM(P64:AA64)</f>
        <v>#REF!</v>
      </c>
      <c r="AD64" s="58"/>
      <c r="AF64" s="121" t="e">
        <f>SUM(P64:AA64)</f>
        <v>#REF!</v>
      </c>
    </row>
    <row r="65" spans="1:32" x14ac:dyDescent="0.25">
      <c r="C65" s="9" t="s">
        <v>87</v>
      </c>
      <c r="D65" s="95">
        <f>$AD65/12</f>
        <v>1483333.3333333333</v>
      </c>
      <c r="E65" s="95">
        <f t="shared" ref="E65:O65" si="48">$AD65/12</f>
        <v>1483333.3333333333</v>
      </c>
      <c r="F65" s="95">
        <f t="shared" si="48"/>
        <v>1483333.3333333333</v>
      </c>
      <c r="G65" s="95">
        <f t="shared" si="48"/>
        <v>1483333.3333333333</v>
      </c>
      <c r="H65" s="95">
        <f t="shared" si="48"/>
        <v>1483333.3333333333</v>
      </c>
      <c r="I65" s="95">
        <f t="shared" si="48"/>
        <v>1483333.3333333333</v>
      </c>
      <c r="J65" s="95">
        <f t="shared" si="48"/>
        <v>1483333.3333333333</v>
      </c>
      <c r="K65" s="95">
        <f t="shared" si="48"/>
        <v>1483333.3333333333</v>
      </c>
      <c r="L65" s="95">
        <f t="shared" si="48"/>
        <v>1483333.3333333333</v>
      </c>
      <c r="M65" s="95">
        <f t="shared" si="48"/>
        <v>1483333.3333333333</v>
      </c>
      <c r="N65" s="95">
        <f t="shared" si="48"/>
        <v>1483333.3333333333</v>
      </c>
      <c r="O65" s="95">
        <f t="shared" si="48"/>
        <v>1483333.3333333333</v>
      </c>
      <c r="P65" s="95">
        <f t="shared" ref="P65:AA65" si="49">$AE65/24</f>
        <v>1483333.3333333333</v>
      </c>
      <c r="Q65" s="95">
        <f t="shared" si="49"/>
        <v>1483333.3333333333</v>
      </c>
      <c r="R65" s="95">
        <f t="shared" si="49"/>
        <v>1483333.3333333333</v>
      </c>
      <c r="S65" s="95">
        <f t="shared" si="49"/>
        <v>1483333.3333333333</v>
      </c>
      <c r="T65" s="95">
        <f t="shared" si="49"/>
        <v>1483333.3333333333</v>
      </c>
      <c r="U65" s="95">
        <f t="shared" si="49"/>
        <v>1483333.3333333333</v>
      </c>
      <c r="V65" s="95">
        <f t="shared" si="49"/>
        <v>1483333.3333333333</v>
      </c>
      <c r="W65" s="95">
        <f t="shared" si="49"/>
        <v>1483333.3333333333</v>
      </c>
      <c r="X65" s="95">
        <f t="shared" si="49"/>
        <v>1483333.3333333333</v>
      </c>
      <c r="Y65" s="95">
        <f t="shared" si="49"/>
        <v>1483333.3333333333</v>
      </c>
      <c r="Z65" s="95">
        <f t="shared" si="49"/>
        <v>1483333.3333333333</v>
      </c>
      <c r="AA65" s="95">
        <f t="shared" si="49"/>
        <v>1483333.3333333333</v>
      </c>
      <c r="AB65" s="58"/>
      <c r="AC65" s="58"/>
      <c r="AD65" s="58">
        <v>17800000</v>
      </c>
      <c r="AE65" s="1">
        <v>35600000</v>
      </c>
      <c r="AF65" s="107"/>
    </row>
    <row r="66" spans="1:32" x14ac:dyDescent="0.25">
      <c r="C66" s="9" t="s">
        <v>2</v>
      </c>
      <c r="D66" s="41" t="e">
        <f>SUM(#REF!+#REF!)</f>
        <v>#REF!</v>
      </c>
      <c r="E66" s="10" t="e">
        <f t="shared" ref="E66:AA66" si="50">IF(E$4&lt;=$D$3,E64,E65)</f>
        <v>#REF!</v>
      </c>
      <c r="F66" s="10" t="e">
        <f t="shared" si="50"/>
        <v>#REF!</v>
      </c>
      <c r="G66" s="10" t="e">
        <f t="shared" si="50"/>
        <v>#REF!</v>
      </c>
      <c r="H66" s="10" t="e">
        <f t="shared" si="50"/>
        <v>#REF!</v>
      </c>
      <c r="I66" s="10" t="e">
        <f t="shared" si="50"/>
        <v>#REF!</v>
      </c>
      <c r="J66" s="10" t="e">
        <f t="shared" si="50"/>
        <v>#REF!</v>
      </c>
      <c r="K66" s="10" t="e">
        <f t="shared" si="50"/>
        <v>#REF!</v>
      </c>
      <c r="L66" s="10" t="e">
        <f t="shared" si="50"/>
        <v>#REF!</v>
      </c>
      <c r="M66" s="10" t="e">
        <f t="shared" si="50"/>
        <v>#REF!</v>
      </c>
      <c r="N66" s="10" t="e">
        <f t="shared" si="50"/>
        <v>#REF!</v>
      </c>
      <c r="O66" s="10">
        <f t="shared" si="50"/>
        <v>1483333.3333333333</v>
      </c>
      <c r="P66" s="10" t="e">
        <f t="shared" si="50"/>
        <v>#REF!</v>
      </c>
      <c r="Q66" s="10" t="e">
        <f t="shared" si="50"/>
        <v>#REF!</v>
      </c>
      <c r="R66" s="10" t="e">
        <f t="shared" si="50"/>
        <v>#REF!</v>
      </c>
      <c r="S66" s="10" t="e">
        <f t="shared" si="50"/>
        <v>#REF!</v>
      </c>
      <c r="T66" s="10" t="e">
        <f t="shared" si="50"/>
        <v>#REF!</v>
      </c>
      <c r="U66" s="10" t="e">
        <f t="shared" si="50"/>
        <v>#REF!</v>
      </c>
      <c r="V66" s="10" t="e">
        <f t="shared" si="50"/>
        <v>#REF!</v>
      </c>
      <c r="W66" s="10" t="e">
        <f t="shared" si="50"/>
        <v>#REF!</v>
      </c>
      <c r="X66" s="10" t="e">
        <f t="shared" si="50"/>
        <v>#REF!</v>
      </c>
      <c r="Y66" s="10" t="e">
        <f t="shared" si="50"/>
        <v>#REF!</v>
      </c>
      <c r="Z66" s="10" t="e">
        <f t="shared" si="50"/>
        <v>#REF!</v>
      </c>
      <c r="AA66" s="10" t="e">
        <f t="shared" si="50"/>
        <v>#REF!</v>
      </c>
      <c r="AB66" s="58"/>
      <c r="AC66" s="58"/>
      <c r="AD66" s="58"/>
      <c r="AF66" s="107"/>
    </row>
    <row r="67" spans="1:32" x14ac:dyDescent="0.25">
      <c r="C67" s="7" t="s">
        <v>157</v>
      </c>
      <c r="D67" s="8" t="e">
        <f>D64</f>
        <v>#REF!</v>
      </c>
      <c r="E67" s="8" t="e">
        <f t="shared" ref="E67:AA67" si="51">IF(E$4&lt;=$D$3,(E64+D67),0)</f>
        <v>#REF!</v>
      </c>
      <c r="F67" s="8" t="e">
        <f t="shared" si="51"/>
        <v>#REF!</v>
      </c>
      <c r="G67" s="8" t="e">
        <f t="shared" si="51"/>
        <v>#REF!</v>
      </c>
      <c r="H67" s="8" t="e">
        <f t="shared" si="51"/>
        <v>#REF!</v>
      </c>
      <c r="I67" s="8" t="e">
        <f t="shared" si="51"/>
        <v>#REF!</v>
      </c>
      <c r="J67" s="8" t="e">
        <f t="shared" si="51"/>
        <v>#REF!</v>
      </c>
      <c r="K67" s="8" t="e">
        <f t="shared" si="51"/>
        <v>#REF!</v>
      </c>
      <c r="L67" s="8" t="e">
        <f t="shared" si="51"/>
        <v>#REF!</v>
      </c>
      <c r="M67" s="8" t="e">
        <f t="shared" si="51"/>
        <v>#REF!</v>
      </c>
      <c r="N67" s="8" t="e">
        <f t="shared" si="51"/>
        <v>#REF!</v>
      </c>
      <c r="O67" s="8">
        <f t="shared" si="51"/>
        <v>0</v>
      </c>
      <c r="P67" s="8" t="e">
        <f t="shared" si="51"/>
        <v>#REF!</v>
      </c>
      <c r="Q67" s="8" t="e">
        <f t="shared" si="51"/>
        <v>#REF!</v>
      </c>
      <c r="R67" s="8" t="e">
        <f t="shared" si="51"/>
        <v>#REF!</v>
      </c>
      <c r="S67" s="8" t="e">
        <f t="shared" si="51"/>
        <v>#REF!</v>
      </c>
      <c r="T67" s="8" t="e">
        <f t="shared" si="51"/>
        <v>#REF!</v>
      </c>
      <c r="U67" s="8" t="e">
        <f t="shared" si="51"/>
        <v>#REF!</v>
      </c>
      <c r="V67" s="8" t="e">
        <f t="shared" si="51"/>
        <v>#REF!</v>
      </c>
      <c r="W67" s="8" t="e">
        <f t="shared" si="51"/>
        <v>#REF!</v>
      </c>
      <c r="X67" s="8" t="e">
        <f t="shared" si="51"/>
        <v>#REF!</v>
      </c>
      <c r="Y67" s="8" t="e">
        <f t="shared" si="51"/>
        <v>#REF!</v>
      </c>
      <c r="Z67" s="8" t="e">
        <f t="shared" si="51"/>
        <v>#REF!</v>
      </c>
      <c r="AA67" s="8" t="e">
        <f t="shared" si="51"/>
        <v>#REF!</v>
      </c>
      <c r="AB67" s="58"/>
      <c r="AC67" s="58"/>
      <c r="AD67" s="58"/>
      <c r="AF67" s="107"/>
    </row>
    <row r="68" spans="1:32" x14ac:dyDescent="0.25">
      <c r="C68" s="7" t="s">
        <v>160</v>
      </c>
      <c r="D68" s="8">
        <f>D65</f>
        <v>1483333.3333333333</v>
      </c>
      <c r="E68" s="8">
        <f>E65+D68</f>
        <v>2966666.6666666665</v>
      </c>
      <c r="F68" s="8">
        <f t="shared" ref="F68:AA68" si="52">F65+E68</f>
        <v>4450000</v>
      </c>
      <c r="G68" s="8">
        <f t="shared" si="52"/>
        <v>5933333.333333333</v>
      </c>
      <c r="H68" s="8">
        <f t="shared" si="52"/>
        <v>7416666.666666666</v>
      </c>
      <c r="I68" s="8">
        <f t="shared" si="52"/>
        <v>8900000</v>
      </c>
      <c r="J68" s="8">
        <f t="shared" si="52"/>
        <v>10383333.333333334</v>
      </c>
      <c r="K68" s="8">
        <f t="shared" si="52"/>
        <v>11866666.666666668</v>
      </c>
      <c r="L68" s="8">
        <f t="shared" si="52"/>
        <v>13350000.000000002</v>
      </c>
      <c r="M68" s="8">
        <f t="shared" si="52"/>
        <v>14833333.333333336</v>
      </c>
      <c r="N68" s="8">
        <f t="shared" si="52"/>
        <v>16316666.66666667</v>
      </c>
      <c r="O68" s="8">
        <f t="shared" si="52"/>
        <v>17800000.000000004</v>
      </c>
      <c r="P68" s="8">
        <f t="shared" si="52"/>
        <v>19283333.333333336</v>
      </c>
      <c r="Q68" s="8">
        <f t="shared" si="52"/>
        <v>20766666.666666668</v>
      </c>
      <c r="R68" s="8">
        <f t="shared" si="52"/>
        <v>22250000</v>
      </c>
      <c r="S68" s="8">
        <f t="shared" si="52"/>
        <v>23733333.333333332</v>
      </c>
      <c r="T68" s="8">
        <f t="shared" si="52"/>
        <v>25216666.666666664</v>
      </c>
      <c r="U68" s="8">
        <f t="shared" si="52"/>
        <v>26699999.999999996</v>
      </c>
      <c r="V68" s="8">
        <f t="shared" si="52"/>
        <v>28183333.333333328</v>
      </c>
      <c r="W68" s="8">
        <f t="shared" si="52"/>
        <v>29666666.66666666</v>
      </c>
      <c r="X68" s="8">
        <f t="shared" si="52"/>
        <v>31149999.999999993</v>
      </c>
      <c r="Y68" s="8">
        <f t="shared" si="52"/>
        <v>32633333.333333325</v>
      </c>
      <c r="Z68" s="8">
        <f t="shared" si="52"/>
        <v>34116666.666666657</v>
      </c>
      <c r="AA68" s="8">
        <f t="shared" si="52"/>
        <v>35599999.999999993</v>
      </c>
      <c r="AB68" s="58"/>
      <c r="AC68" s="58"/>
      <c r="AD68" s="58"/>
      <c r="AF68" s="107"/>
    </row>
    <row r="69" spans="1:32" x14ac:dyDescent="0.25">
      <c r="C69" s="7" t="s">
        <v>159</v>
      </c>
      <c r="D69" s="8" t="e">
        <f>D66</f>
        <v>#REF!</v>
      </c>
      <c r="E69" s="8" t="e">
        <f>E66+D69</f>
        <v>#REF!</v>
      </c>
      <c r="F69" s="8" t="e">
        <f t="shared" ref="F69:AA69" si="53">F66+E69</f>
        <v>#REF!</v>
      </c>
      <c r="G69" s="8" t="e">
        <f t="shared" si="53"/>
        <v>#REF!</v>
      </c>
      <c r="H69" s="8" t="e">
        <f t="shared" si="53"/>
        <v>#REF!</v>
      </c>
      <c r="I69" s="8" t="e">
        <f t="shared" si="53"/>
        <v>#REF!</v>
      </c>
      <c r="J69" s="8" t="e">
        <f t="shared" si="53"/>
        <v>#REF!</v>
      </c>
      <c r="K69" s="8" t="e">
        <f t="shared" si="53"/>
        <v>#REF!</v>
      </c>
      <c r="L69" s="8" t="e">
        <f t="shared" si="53"/>
        <v>#REF!</v>
      </c>
      <c r="M69" s="8" t="e">
        <f t="shared" si="53"/>
        <v>#REF!</v>
      </c>
      <c r="N69" s="8" t="e">
        <f t="shared" si="53"/>
        <v>#REF!</v>
      </c>
      <c r="O69" s="8" t="e">
        <f t="shared" si="53"/>
        <v>#REF!</v>
      </c>
      <c r="P69" s="8" t="e">
        <f t="shared" si="53"/>
        <v>#REF!</v>
      </c>
      <c r="Q69" s="8" t="e">
        <f t="shared" si="53"/>
        <v>#REF!</v>
      </c>
      <c r="R69" s="8" t="e">
        <f t="shared" si="53"/>
        <v>#REF!</v>
      </c>
      <c r="S69" s="8" t="e">
        <f t="shared" si="53"/>
        <v>#REF!</v>
      </c>
      <c r="T69" s="8" t="e">
        <f t="shared" si="53"/>
        <v>#REF!</v>
      </c>
      <c r="U69" s="8" t="e">
        <f t="shared" si="53"/>
        <v>#REF!</v>
      </c>
      <c r="V69" s="8" t="e">
        <f t="shared" si="53"/>
        <v>#REF!</v>
      </c>
      <c r="W69" s="8" t="e">
        <f t="shared" si="53"/>
        <v>#REF!</v>
      </c>
      <c r="X69" s="8" t="e">
        <f t="shared" si="53"/>
        <v>#REF!</v>
      </c>
      <c r="Y69" s="8" t="e">
        <f t="shared" si="53"/>
        <v>#REF!</v>
      </c>
      <c r="Z69" s="8" t="e">
        <f t="shared" si="53"/>
        <v>#REF!</v>
      </c>
      <c r="AA69" s="8" t="e">
        <f t="shared" si="53"/>
        <v>#REF!</v>
      </c>
      <c r="AB69" s="58"/>
      <c r="AC69" s="58"/>
      <c r="AD69" s="58"/>
      <c r="AF69" s="107"/>
    </row>
    <row r="70" spans="1:32" x14ac:dyDescent="0.25">
      <c r="A70" s="3" t="s">
        <v>11</v>
      </c>
      <c r="B70" s="6" t="s">
        <v>118</v>
      </c>
      <c r="AB70" s="58"/>
      <c r="AC70" s="58"/>
      <c r="AD70" s="58"/>
      <c r="AF70" s="121"/>
    </row>
    <row r="71" spans="1:32" x14ac:dyDescent="0.25">
      <c r="C71" s="9" t="s">
        <v>0</v>
      </c>
      <c r="D71" s="41" t="e">
        <f>#REF!</f>
        <v>#REF!</v>
      </c>
      <c r="E71" s="41" t="e">
        <f>#REF!</f>
        <v>#REF!</v>
      </c>
      <c r="F71" s="41" t="e">
        <f>#REF!</f>
        <v>#REF!</v>
      </c>
      <c r="G71" s="41" t="e">
        <f>#REF!</f>
        <v>#REF!</v>
      </c>
      <c r="H71" s="41" t="e">
        <f>#REF!</f>
        <v>#REF!</v>
      </c>
      <c r="I71" s="41" t="e">
        <f>#REF!</f>
        <v>#REF!</v>
      </c>
      <c r="J71" s="41" t="e">
        <f>#REF!</f>
        <v>#REF!</v>
      </c>
      <c r="K71" s="41" t="e">
        <f>#REF!</f>
        <v>#REF!</v>
      </c>
      <c r="L71" s="41" t="e">
        <f>#REF!</f>
        <v>#REF!</v>
      </c>
      <c r="M71" s="41" t="e">
        <f>#REF!</f>
        <v>#REF!</v>
      </c>
      <c r="N71" s="41" t="e">
        <f>#REF!</f>
        <v>#REF!</v>
      </c>
      <c r="O71" s="41" t="e">
        <f>#REF!</f>
        <v>#REF!</v>
      </c>
      <c r="P71" s="41" t="e">
        <f>#REF!</f>
        <v>#REF!</v>
      </c>
      <c r="Q71" s="41" t="e">
        <f>#REF!</f>
        <v>#REF!</v>
      </c>
      <c r="R71" s="41" t="e">
        <f>#REF!</f>
        <v>#REF!</v>
      </c>
      <c r="S71" s="41" t="e">
        <f>#REF!</f>
        <v>#REF!</v>
      </c>
      <c r="T71" s="41" t="e">
        <f>#REF!</f>
        <v>#REF!</v>
      </c>
      <c r="U71" s="41" t="e">
        <f>#REF!</f>
        <v>#REF!</v>
      </c>
      <c r="V71" s="41" t="e">
        <f>#REF!</f>
        <v>#REF!</v>
      </c>
      <c r="W71" s="41" t="e">
        <f>#REF!</f>
        <v>#REF!</v>
      </c>
      <c r="X71" s="41" t="e">
        <f>#REF!</f>
        <v>#REF!</v>
      </c>
      <c r="Y71" s="41" t="e">
        <f>#REF!</f>
        <v>#REF!</v>
      </c>
      <c r="Z71" s="41" t="e">
        <f>#REF!</f>
        <v>#REF!</v>
      </c>
      <c r="AA71" s="41" t="e">
        <f>#REF!</f>
        <v>#REF!</v>
      </c>
      <c r="AB71" s="58" t="e">
        <f>SUM(D71:AA71)</f>
        <v>#REF!</v>
      </c>
      <c r="AC71" s="58" t="e">
        <f>SUM(P71:AA71)</f>
        <v>#REF!</v>
      </c>
      <c r="AD71" s="58"/>
      <c r="AF71" s="121" t="e">
        <f>SUM(P71:AA71)</f>
        <v>#REF!</v>
      </c>
    </row>
    <row r="72" spans="1:32" x14ac:dyDescent="0.25">
      <c r="C72" s="9" t="s">
        <v>87</v>
      </c>
      <c r="D72" s="95">
        <f t="shared" ref="D72:AA72" si="54">$AD72/12</f>
        <v>231250</v>
      </c>
      <c r="E72" s="95">
        <f t="shared" si="54"/>
        <v>231250</v>
      </c>
      <c r="F72" s="95">
        <f t="shared" si="54"/>
        <v>231250</v>
      </c>
      <c r="G72" s="95">
        <f t="shared" si="54"/>
        <v>231250</v>
      </c>
      <c r="H72" s="95">
        <f t="shared" si="54"/>
        <v>231250</v>
      </c>
      <c r="I72" s="95">
        <f t="shared" si="54"/>
        <v>231250</v>
      </c>
      <c r="J72" s="95">
        <f t="shared" si="54"/>
        <v>231250</v>
      </c>
      <c r="K72" s="95">
        <f t="shared" si="54"/>
        <v>231250</v>
      </c>
      <c r="L72" s="95">
        <f t="shared" si="54"/>
        <v>231250</v>
      </c>
      <c r="M72" s="95">
        <f t="shared" si="54"/>
        <v>231250</v>
      </c>
      <c r="N72" s="95">
        <f t="shared" si="54"/>
        <v>231250</v>
      </c>
      <c r="O72" s="95">
        <f t="shared" si="54"/>
        <v>231250</v>
      </c>
      <c r="P72" s="95">
        <f t="shared" si="54"/>
        <v>231250</v>
      </c>
      <c r="Q72" s="95">
        <f t="shared" si="54"/>
        <v>231250</v>
      </c>
      <c r="R72" s="95">
        <f t="shared" si="54"/>
        <v>231250</v>
      </c>
      <c r="S72" s="95">
        <f t="shared" si="54"/>
        <v>231250</v>
      </c>
      <c r="T72" s="95">
        <f t="shared" si="54"/>
        <v>231250</v>
      </c>
      <c r="U72" s="95">
        <f t="shared" si="54"/>
        <v>231250</v>
      </c>
      <c r="V72" s="95">
        <f t="shared" si="54"/>
        <v>231250</v>
      </c>
      <c r="W72" s="95">
        <f t="shared" si="54"/>
        <v>231250</v>
      </c>
      <c r="X72" s="95">
        <f t="shared" si="54"/>
        <v>231250</v>
      </c>
      <c r="Y72" s="95">
        <f t="shared" si="54"/>
        <v>231250</v>
      </c>
      <c r="Z72" s="95">
        <f t="shared" si="54"/>
        <v>231250</v>
      </c>
      <c r="AA72" s="95">
        <f t="shared" si="54"/>
        <v>231250</v>
      </c>
      <c r="AB72" s="58"/>
      <c r="AC72" s="58"/>
      <c r="AD72" s="58">
        <v>2775000</v>
      </c>
      <c r="AE72" s="1">
        <v>7500000</v>
      </c>
    </row>
    <row r="73" spans="1:32" x14ac:dyDescent="0.25">
      <c r="C73" s="9" t="s">
        <v>2</v>
      </c>
      <c r="D73" s="10" t="e">
        <f t="shared" ref="D73:AA73" si="55">IF(D$4&lt;=$D$3,D71,D72)</f>
        <v>#REF!</v>
      </c>
      <c r="E73" s="10" t="e">
        <f t="shared" si="55"/>
        <v>#REF!</v>
      </c>
      <c r="F73" s="10" t="e">
        <f t="shared" si="55"/>
        <v>#REF!</v>
      </c>
      <c r="G73" s="10" t="e">
        <f t="shared" si="55"/>
        <v>#REF!</v>
      </c>
      <c r="H73" s="10" t="e">
        <f t="shared" si="55"/>
        <v>#REF!</v>
      </c>
      <c r="I73" s="10" t="e">
        <f t="shared" si="55"/>
        <v>#REF!</v>
      </c>
      <c r="J73" s="10" t="e">
        <f t="shared" si="55"/>
        <v>#REF!</v>
      </c>
      <c r="K73" s="10" t="e">
        <f t="shared" si="55"/>
        <v>#REF!</v>
      </c>
      <c r="L73" s="10" t="e">
        <f t="shared" si="55"/>
        <v>#REF!</v>
      </c>
      <c r="M73" s="10" t="e">
        <f t="shared" si="55"/>
        <v>#REF!</v>
      </c>
      <c r="N73" s="10" t="e">
        <f t="shared" si="55"/>
        <v>#REF!</v>
      </c>
      <c r="O73" s="10">
        <f t="shared" si="55"/>
        <v>231250</v>
      </c>
      <c r="P73" s="10" t="e">
        <f t="shared" si="55"/>
        <v>#REF!</v>
      </c>
      <c r="Q73" s="10" t="e">
        <f t="shared" si="55"/>
        <v>#REF!</v>
      </c>
      <c r="R73" s="10" t="e">
        <f t="shared" si="55"/>
        <v>#REF!</v>
      </c>
      <c r="S73" s="10" t="e">
        <f t="shared" si="55"/>
        <v>#REF!</v>
      </c>
      <c r="T73" s="10" t="e">
        <f t="shared" si="55"/>
        <v>#REF!</v>
      </c>
      <c r="U73" s="10" t="e">
        <f t="shared" si="55"/>
        <v>#REF!</v>
      </c>
      <c r="V73" s="10" t="e">
        <f t="shared" si="55"/>
        <v>#REF!</v>
      </c>
      <c r="W73" s="10" t="e">
        <f t="shared" si="55"/>
        <v>#REF!</v>
      </c>
      <c r="X73" s="10" t="e">
        <f t="shared" si="55"/>
        <v>#REF!</v>
      </c>
      <c r="Y73" s="10" t="e">
        <f t="shared" si="55"/>
        <v>#REF!</v>
      </c>
      <c r="Z73" s="10" t="e">
        <f t="shared" si="55"/>
        <v>#REF!</v>
      </c>
      <c r="AA73" s="10" t="e">
        <f t="shared" si="55"/>
        <v>#REF!</v>
      </c>
      <c r="AB73" s="58"/>
      <c r="AC73" s="58"/>
      <c r="AD73" s="58"/>
    </row>
    <row r="74" spans="1:32" x14ac:dyDescent="0.25">
      <c r="C74" s="7" t="s">
        <v>157</v>
      </c>
      <c r="D74" s="8" t="e">
        <f>D71</f>
        <v>#REF!</v>
      </c>
      <c r="E74" s="8" t="e">
        <f t="shared" ref="E74:AA74" si="56">IF(E$4&lt;=$D$3,(E71+D74),0)</f>
        <v>#REF!</v>
      </c>
      <c r="F74" s="8" t="e">
        <f t="shared" si="56"/>
        <v>#REF!</v>
      </c>
      <c r="G74" s="8" t="e">
        <f t="shared" si="56"/>
        <v>#REF!</v>
      </c>
      <c r="H74" s="8" t="e">
        <f t="shared" si="56"/>
        <v>#REF!</v>
      </c>
      <c r="I74" s="8" t="e">
        <f t="shared" si="56"/>
        <v>#REF!</v>
      </c>
      <c r="J74" s="8" t="e">
        <f t="shared" si="56"/>
        <v>#REF!</v>
      </c>
      <c r="K74" s="8" t="e">
        <f t="shared" si="56"/>
        <v>#REF!</v>
      </c>
      <c r="L74" s="8" t="e">
        <f t="shared" si="56"/>
        <v>#REF!</v>
      </c>
      <c r="M74" s="8" t="e">
        <f t="shared" si="56"/>
        <v>#REF!</v>
      </c>
      <c r="N74" s="8" t="e">
        <f t="shared" si="56"/>
        <v>#REF!</v>
      </c>
      <c r="O74" s="8">
        <f t="shared" si="56"/>
        <v>0</v>
      </c>
      <c r="P74" s="8" t="e">
        <f t="shared" si="56"/>
        <v>#REF!</v>
      </c>
      <c r="Q74" s="8" t="e">
        <f t="shared" si="56"/>
        <v>#REF!</v>
      </c>
      <c r="R74" s="8" t="e">
        <f t="shared" si="56"/>
        <v>#REF!</v>
      </c>
      <c r="S74" s="8" t="e">
        <f t="shared" si="56"/>
        <v>#REF!</v>
      </c>
      <c r="T74" s="8" t="e">
        <f t="shared" si="56"/>
        <v>#REF!</v>
      </c>
      <c r="U74" s="8" t="e">
        <f t="shared" si="56"/>
        <v>#REF!</v>
      </c>
      <c r="V74" s="8" t="e">
        <f t="shared" si="56"/>
        <v>#REF!</v>
      </c>
      <c r="W74" s="8" t="e">
        <f t="shared" si="56"/>
        <v>#REF!</v>
      </c>
      <c r="X74" s="8" t="e">
        <f t="shared" si="56"/>
        <v>#REF!</v>
      </c>
      <c r="Y74" s="8" t="e">
        <f t="shared" si="56"/>
        <v>#REF!</v>
      </c>
      <c r="Z74" s="8" t="e">
        <f t="shared" si="56"/>
        <v>#REF!</v>
      </c>
      <c r="AA74" s="8" t="e">
        <f t="shared" si="56"/>
        <v>#REF!</v>
      </c>
      <c r="AB74" s="58"/>
      <c r="AC74" s="58"/>
      <c r="AD74" s="58"/>
    </row>
    <row r="75" spans="1:32" x14ac:dyDescent="0.25">
      <c r="C75" s="7" t="s">
        <v>160</v>
      </c>
      <c r="D75" s="8">
        <f>D72</f>
        <v>231250</v>
      </c>
      <c r="E75" s="8">
        <f>E72+D75</f>
        <v>462500</v>
      </c>
      <c r="F75" s="8">
        <f t="shared" ref="F75:AA75" si="57">F72+E75</f>
        <v>693750</v>
      </c>
      <c r="G75" s="8">
        <f t="shared" si="57"/>
        <v>925000</v>
      </c>
      <c r="H75" s="8">
        <f t="shared" si="57"/>
        <v>1156250</v>
      </c>
      <c r="I75" s="8">
        <f t="shared" si="57"/>
        <v>1387500</v>
      </c>
      <c r="J75" s="8">
        <f t="shared" si="57"/>
        <v>1618750</v>
      </c>
      <c r="K75" s="8">
        <f t="shared" si="57"/>
        <v>1850000</v>
      </c>
      <c r="L75" s="8">
        <f t="shared" si="57"/>
        <v>2081250</v>
      </c>
      <c r="M75" s="8">
        <f t="shared" si="57"/>
        <v>2312500</v>
      </c>
      <c r="N75" s="8">
        <f t="shared" si="57"/>
        <v>2543750</v>
      </c>
      <c r="O75" s="8">
        <f t="shared" si="57"/>
        <v>2775000</v>
      </c>
      <c r="P75" s="8">
        <f t="shared" si="57"/>
        <v>3006250</v>
      </c>
      <c r="Q75" s="8">
        <f t="shared" si="57"/>
        <v>3237500</v>
      </c>
      <c r="R75" s="8">
        <f t="shared" si="57"/>
        <v>3468750</v>
      </c>
      <c r="S75" s="8">
        <f t="shared" si="57"/>
        <v>3700000</v>
      </c>
      <c r="T75" s="8">
        <f t="shared" si="57"/>
        <v>3931250</v>
      </c>
      <c r="U75" s="8">
        <f t="shared" si="57"/>
        <v>4162500</v>
      </c>
      <c r="V75" s="8">
        <f t="shared" si="57"/>
        <v>4393750</v>
      </c>
      <c r="W75" s="8">
        <f t="shared" si="57"/>
        <v>4625000</v>
      </c>
      <c r="X75" s="8">
        <f t="shared" si="57"/>
        <v>4856250</v>
      </c>
      <c r="Y75" s="8">
        <f t="shared" si="57"/>
        <v>5087500</v>
      </c>
      <c r="Z75" s="8">
        <f t="shared" si="57"/>
        <v>5318750</v>
      </c>
      <c r="AA75" s="8">
        <f t="shared" si="57"/>
        <v>5550000</v>
      </c>
      <c r="AB75" s="58"/>
      <c r="AC75" s="58"/>
      <c r="AD75" s="58"/>
    </row>
    <row r="76" spans="1:32" x14ac:dyDescent="0.25">
      <c r="C76" s="7" t="s">
        <v>159</v>
      </c>
      <c r="D76" s="8" t="e">
        <f>D73</f>
        <v>#REF!</v>
      </c>
      <c r="E76" s="8" t="e">
        <f>E73+D76</f>
        <v>#REF!</v>
      </c>
      <c r="F76" s="8" t="e">
        <f t="shared" ref="F76:AA76" si="58">F73+E76</f>
        <v>#REF!</v>
      </c>
      <c r="G76" s="8" t="e">
        <f t="shared" si="58"/>
        <v>#REF!</v>
      </c>
      <c r="H76" s="8" t="e">
        <f t="shared" si="58"/>
        <v>#REF!</v>
      </c>
      <c r="I76" s="8" t="e">
        <f t="shared" si="58"/>
        <v>#REF!</v>
      </c>
      <c r="J76" s="8" t="e">
        <f t="shared" si="58"/>
        <v>#REF!</v>
      </c>
      <c r="K76" s="8" t="e">
        <f t="shared" si="58"/>
        <v>#REF!</v>
      </c>
      <c r="L76" s="8" t="e">
        <f t="shared" si="58"/>
        <v>#REF!</v>
      </c>
      <c r="M76" s="8" t="e">
        <f t="shared" si="58"/>
        <v>#REF!</v>
      </c>
      <c r="N76" s="8" t="e">
        <f t="shared" si="58"/>
        <v>#REF!</v>
      </c>
      <c r="O76" s="8" t="e">
        <f t="shared" si="58"/>
        <v>#REF!</v>
      </c>
      <c r="P76" s="8" t="e">
        <f t="shared" si="58"/>
        <v>#REF!</v>
      </c>
      <c r="Q76" s="8" t="e">
        <f t="shared" si="58"/>
        <v>#REF!</v>
      </c>
      <c r="R76" s="8" t="e">
        <f t="shared" si="58"/>
        <v>#REF!</v>
      </c>
      <c r="S76" s="8" t="e">
        <f t="shared" si="58"/>
        <v>#REF!</v>
      </c>
      <c r="T76" s="8" t="e">
        <f t="shared" si="58"/>
        <v>#REF!</v>
      </c>
      <c r="U76" s="8" t="e">
        <f t="shared" si="58"/>
        <v>#REF!</v>
      </c>
      <c r="V76" s="8" t="e">
        <f t="shared" si="58"/>
        <v>#REF!</v>
      </c>
      <c r="W76" s="8" t="e">
        <f t="shared" si="58"/>
        <v>#REF!</v>
      </c>
      <c r="X76" s="8" t="e">
        <f t="shared" si="58"/>
        <v>#REF!</v>
      </c>
      <c r="Y76" s="8" t="e">
        <f t="shared" si="58"/>
        <v>#REF!</v>
      </c>
      <c r="Z76" s="8" t="e">
        <f t="shared" si="58"/>
        <v>#REF!</v>
      </c>
      <c r="AA76" s="8" t="e">
        <f t="shared" si="58"/>
        <v>#REF!</v>
      </c>
      <c r="AB76" s="58"/>
      <c r="AC76" s="58"/>
      <c r="AD76" s="58"/>
    </row>
    <row r="77" spans="1:32" x14ac:dyDescent="0.25">
      <c r="A77" s="3" t="s">
        <v>6</v>
      </c>
      <c r="B77" s="6" t="s">
        <v>75</v>
      </c>
      <c r="AB77" s="58"/>
      <c r="AC77" s="58"/>
      <c r="AD77" s="58"/>
      <c r="AF77" s="121"/>
    </row>
    <row r="78" spans="1:32" x14ac:dyDescent="0.25">
      <c r="C78" s="9" t="s">
        <v>0</v>
      </c>
      <c r="D78" s="41" t="e">
        <f>#REF!</f>
        <v>#REF!</v>
      </c>
      <c r="E78" s="41" t="e">
        <f>#REF!</f>
        <v>#REF!</v>
      </c>
      <c r="F78" s="41" t="e">
        <f>#REF!</f>
        <v>#REF!</v>
      </c>
      <c r="G78" s="41" t="e">
        <f>#REF!</f>
        <v>#REF!</v>
      </c>
      <c r="H78" s="41" t="e">
        <f>#REF!</f>
        <v>#REF!</v>
      </c>
      <c r="I78" s="41" t="e">
        <f>#REF!</f>
        <v>#REF!</v>
      </c>
      <c r="J78" s="41" t="e">
        <f>#REF!</f>
        <v>#REF!</v>
      </c>
      <c r="K78" s="41" t="e">
        <f>#REF!</f>
        <v>#REF!</v>
      </c>
      <c r="L78" s="41" t="e">
        <f>#REF!</f>
        <v>#REF!</v>
      </c>
      <c r="M78" s="41" t="e">
        <f>#REF!</f>
        <v>#REF!</v>
      </c>
      <c r="N78" s="41" t="e">
        <f>#REF!</f>
        <v>#REF!</v>
      </c>
      <c r="O78" s="41" t="e">
        <f>#REF!</f>
        <v>#REF!</v>
      </c>
      <c r="P78" s="41" t="e">
        <f>#REF!</f>
        <v>#REF!</v>
      </c>
      <c r="Q78" s="41" t="e">
        <f>#REF!</f>
        <v>#REF!</v>
      </c>
      <c r="R78" s="41" t="e">
        <f>#REF!</f>
        <v>#REF!</v>
      </c>
      <c r="S78" s="41" t="e">
        <f>#REF!</f>
        <v>#REF!</v>
      </c>
      <c r="T78" s="41" t="e">
        <f>#REF!</f>
        <v>#REF!</v>
      </c>
      <c r="U78" s="41" t="e">
        <f>#REF!</f>
        <v>#REF!</v>
      </c>
      <c r="V78" s="41" t="e">
        <f>#REF!</f>
        <v>#REF!</v>
      </c>
      <c r="W78" s="41" t="e">
        <f>#REF!</f>
        <v>#REF!</v>
      </c>
      <c r="X78" s="41" t="e">
        <f>#REF!</f>
        <v>#REF!</v>
      </c>
      <c r="Y78" s="41" t="e">
        <f>#REF!</f>
        <v>#REF!</v>
      </c>
      <c r="Z78" s="41" t="e">
        <f>#REF!</f>
        <v>#REF!</v>
      </c>
      <c r="AA78" s="41" t="e">
        <f>#REF!</f>
        <v>#REF!</v>
      </c>
      <c r="AB78" s="58" t="e">
        <f>SUM(D78:AA78)</f>
        <v>#REF!</v>
      </c>
      <c r="AC78" s="58" t="e">
        <f>SUM(P78:AA78)</f>
        <v>#REF!</v>
      </c>
      <c r="AD78" s="58"/>
      <c r="AF78" s="121" t="e">
        <f>SUM(P78:AA78)</f>
        <v>#REF!</v>
      </c>
    </row>
    <row r="79" spans="1:32" x14ac:dyDescent="0.25">
      <c r="C79" s="9" t="s">
        <v>87</v>
      </c>
      <c r="D79" s="95">
        <f t="shared" ref="D79:O79" si="59">$AD79/12</f>
        <v>225000</v>
      </c>
      <c r="E79" s="95">
        <f t="shared" si="59"/>
        <v>225000</v>
      </c>
      <c r="F79" s="95">
        <f t="shared" si="59"/>
        <v>225000</v>
      </c>
      <c r="G79" s="95">
        <f t="shared" si="59"/>
        <v>225000</v>
      </c>
      <c r="H79" s="95">
        <f t="shared" si="59"/>
        <v>225000</v>
      </c>
      <c r="I79" s="95">
        <f t="shared" si="59"/>
        <v>225000</v>
      </c>
      <c r="J79" s="95">
        <f t="shared" si="59"/>
        <v>225000</v>
      </c>
      <c r="K79" s="95">
        <f t="shared" si="59"/>
        <v>225000</v>
      </c>
      <c r="L79" s="95">
        <f t="shared" si="59"/>
        <v>225000</v>
      </c>
      <c r="M79" s="95">
        <f t="shared" si="59"/>
        <v>225000</v>
      </c>
      <c r="N79" s="95">
        <f t="shared" si="59"/>
        <v>225000</v>
      </c>
      <c r="O79" s="95">
        <f t="shared" si="59"/>
        <v>225000</v>
      </c>
      <c r="P79" s="95">
        <f t="shared" ref="P79:AA79" si="60">$AE79/24</f>
        <v>225000</v>
      </c>
      <c r="Q79" s="95">
        <f t="shared" si="60"/>
        <v>225000</v>
      </c>
      <c r="R79" s="10">
        <f t="shared" si="60"/>
        <v>225000</v>
      </c>
      <c r="S79" s="10">
        <f t="shared" si="60"/>
        <v>225000</v>
      </c>
      <c r="T79" s="10">
        <f t="shared" si="60"/>
        <v>225000</v>
      </c>
      <c r="U79" s="10">
        <f t="shared" si="60"/>
        <v>225000</v>
      </c>
      <c r="V79" s="10">
        <f t="shared" si="60"/>
        <v>225000</v>
      </c>
      <c r="W79" s="10">
        <f t="shared" si="60"/>
        <v>225000</v>
      </c>
      <c r="X79" s="10">
        <f t="shared" si="60"/>
        <v>225000</v>
      </c>
      <c r="Y79" s="10">
        <f t="shared" si="60"/>
        <v>225000</v>
      </c>
      <c r="Z79" s="10">
        <f t="shared" si="60"/>
        <v>225000</v>
      </c>
      <c r="AA79" s="10">
        <f t="shared" si="60"/>
        <v>225000</v>
      </c>
      <c r="AB79" s="58"/>
      <c r="AC79" s="58"/>
      <c r="AD79" s="58">
        <v>2700000</v>
      </c>
      <c r="AE79" s="1">
        <v>5400000</v>
      </c>
      <c r="AF79" s="121"/>
    </row>
    <row r="80" spans="1:32" x14ac:dyDescent="0.25">
      <c r="C80" s="9" t="s">
        <v>2</v>
      </c>
      <c r="D80" s="10" t="e">
        <f t="shared" ref="D80:AA80" si="61">IF(D$4&lt;=$D$3,D78,D79)</f>
        <v>#REF!</v>
      </c>
      <c r="E80" s="10" t="e">
        <f t="shared" si="61"/>
        <v>#REF!</v>
      </c>
      <c r="F80" s="10" t="e">
        <f t="shared" si="61"/>
        <v>#REF!</v>
      </c>
      <c r="G80" s="10" t="e">
        <f t="shared" si="61"/>
        <v>#REF!</v>
      </c>
      <c r="H80" s="10" t="e">
        <f t="shared" si="61"/>
        <v>#REF!</v>
      </c>
      <c r="I80" s="10" t="e">
        <f t="shared" si="61"/>
        <v>#REF!</v>
      </c>
      <c r="J80" s="10" t="e">
        <f t="shared" si="61"/>
        <v>#REF!</v>
      </c>
      <c r="K80" s="10" t="e">
        <f t="shared" si="61"/>
        <v>#REF!</v>
      </c>
      <c r="L80" s="10" t="e">
        <f t="shared" si="61"/>
        <v>#REF!</v>
      </c>
      <c r="M80" s="10" t="e">
        <f t="shared" si="61"/>
        <v>#REF!</v>
      </c>
      <c r="N80" s="10" t="e">
        <f t="shared" si="61"/>
        <v>#REF!</v>
      </c>
      <c r="O80" s="10">
        <f t="shared" si="61"/>
        <v>225000</v>
      </c>
      <c r="P80" s="10" t="e">
        <f t="shared" si="61"/>
        <v>#REF!</v>
      </c>
      <c r="Q80" s="10" t="e">
        <f t="shared" si="61"/>
        <v>#REF!</v>
      </c>
      <c r="R80" s="10" t="e">
        <f t="shared" si="61"/>
        <v>#REF!</v>
      </c>
      <c r="S80" s="10" t="e">
        <f t="shared" si="61"/>
        <v>#REF!</v>
      </c>
      <c r="T80" s="10" t="e">
        <f t="shared" si="61"/>
        <v>#REF!</v>
      </c>
      <c r="U80" s="10" t="e">
        <f t="shared" si="61"/>
        <v>#REF!</v>
      </c>
      <c r="V80" s="10" t="e">
        <f t="shared" si="61"/>
        <v>#REF!</v>
      </c>
      <c r="W80" s="10" t="e">
        <f t="shared" si="61"/>
        <v>#REF!</v>
      </c>
      <c r="X80" s="10" t="e">
        <f t="shared" si="61"/>
        <v>#REF!</v>
      </c>
      <c r="Y80" s="10" t="e">
        <f t="shared" si="61"/>
        <v>#REF!</v>
      </c>
      <c r="Z80" s="10" t="e">
        <f t="shared" si="61"/>
        <v>#REF!</v>
      </c>
      <c r="AA80" s="10" t="e">
        <f t="shared" si="61"/>
        <v>#REF!</v>
      </c>
      <c r="AB80" s="58"/>
      <c r="AC80" s="58"/>
      <c r="AD80" s="58"/>
      <c r="AF80" s="121"/>
    </row>
    <row r="81" spans="1:32" x14ac:dyDescent="0.25">
      <c r="C81" s="7" t="s">
        <v>157</v>
      </c>
      <c r="D81" s="8" t="e">
        <f>D78</f>
        <v>#REF!</v>
      </c>
      <c r="E81" s="8" t="e">
        <f t="shared" ref="E81:AA81" si="62">IF(E$4&lt;=$D$3,(E78+D81),0)</f>
        <v>#REF!</v>
      </c>
      <c r="F81" s="8" t="e">
        <f t="shared" si="62"/>
        <v>#REF!</v>
      </c>
      <c r="G81" s="8" t="e">
        <f t="shared" si="62"/>
        <v>#REF!</v>
      </c>
      <c r="H81" s="8" t="e">
        <f t="shared" si="62"/>
        <v>#REF!</v>
      </c>
      <c r="I81" s="8" t="e">
        <f t="shared" si="62"/>
        <v>#REF!</v>
      </c>
      <c r="J81" s="8" t="e">
        <f t="shared" si="62"/>
        <v>#REF!</v>
      </c>
      <c r="K81" s="8" t="e">
        <f t="shared" si="62"/>
        <v>#REF!</v>
      </c>
      <c r="L81" s="8" t="e">
        <f t="shared" si="62"/>
        <v>#REF!</v>
      </c>
      <c r="M81" s="8" t="e">
        <f t="shared" si="62"/>
        <v>#REF!</v>
      </c>
      <c r="N81" s="8" t="e">
        <f t="shared" si="62"/>
        <v>#REF!</v>
      </c>
      <c r="O81" s="8">
        <f t="shared" si="62"/>
        <v>0</v>
      </c>
      <c r="P81" s="8" t="e">
        <f t="shared" si="62"/>
        <v>#REF!</v>
      </c>
      <c r="Q81" s="8" t="e">
        <f t="shared" si="62"/>
        <v>#REF!</v>
      </c>
      <c r="R81" s="8" t="e">
        <f t="shared" si="62"/>
        <v>#REF!</v>
      </c>
      <c r="S81" s="8" t="e">
        <f t="shared" si="62"/>
        <v>#REF!</v>
      </c>
      <c r="T81" s="8" t="e">
        <f t="shared" si="62"/>
        <v>#REF!</v>
      </c>
      <c r="U81" s="8" t="e">
        <f t="shared" si="62"/>
        <v>#REF!</v>
      </c>
      <c r="V81" s="8" t="e">
        <f t="shared" si="62"/>
        <v>#REF!</v>
      </c>
      <c r="W81" s="8" t="e">
        <f t="shared" si="62"/>
        <v>#REF!</v>
      </c>
      <c r="X81" s="8" t="e">
        <f t="shared" si="62"/>
        <v>#REF!</v>
      </c>
      <c r="Y81" s="8" t="e">
        <f t="shared" si="62"/>
        <v>#REF!</v>
      </c>
      <c r="Z81" s="8" t="e">
        <f t="shared" si="62"/>
        <v>#REF!</v>
      </c>
      <c r="AA81" s="8" t="e">
        <f t="shared" si="62"/>
        <v>#REF!</v>
      </c>
      <c r="AB81" s="58"/>
      <c r="AC81" s="58"/>
      <c r="AD81" s="58"/>
      <c r="AF81" s="121"/>
    </row>
    <row r="82" spans="1:32" x14ac:dyDescent="0.25">
      <c r="C82" s="7" t="s">
        <v>160</v>
      </c>
      <c r="D82" s="8">
        <f>D79</f>
        <v>225000</v>
      </c>
      <c r="E82" s="8">
        <f>E79+D82</f>
        <v>450000</v>
      </c>
      <c r="F82" s="8">
        <f t="shared" ref="F82:AA82" si="63">F79+E82</f>
        <v>675000</v>
      </c>
      <c r="G82" s="8">
        <f t="shared" si="63"/>
        <v>900000</v>
      </c>
      <c r="H82" s="8">
        <f t="shared" si="63"/>
        <v>1125000</v>
      </c>
      <c r="I82" s="8">
        <f t="shared" si="63"/>
        <v>1350000</v>
      </c>
      <c r="J82" s="8">
        <f t="shared" si="63"/>
        <v>1575000</v>
      </c>
      <c r="K82" s="8">
        <f t="shared" si="63"/>
        <v>1800000</v>
      </c>
      <c r="L82" s="8">
        <f t="shared" si="63"/>
        <v>2025000</v>
      </c>
      <c r="M82" s="8">
        <f t="shared" si="63"/>
        <v>2250000</v>
      </c>
      <c r="N82" s="8">
        <f t="shared" si="63"/>
        <v>2475000</v>
      </c>
      <c r="O82" s="8">
        <f t="shared" si="63"/>
        <v>2700000</v>
      </c>
      <c r="P82" s="8">
        <f t="shared" si="63"/>
        <v>2925000</v>
      </c>
      <c r="Q82" s="8">
        <f t="shared" si="63"/>
        <v>3150000</v>
      </c>
      <c r="R82" s="8">
        <f t="shared" si="63"/>
        <v>3375000</v>
      </c>
      <c r="S82" s="8">
        <f t="shared" si="63"/>
        <v>3600000</v>
      </c>
      <c r="T82" s="8">
        <f t="shared" si="63"/>
        <v>3825000</v>
      </c>
      <c r="U82" s="8">
        <f t="shared" si="63"/>
        <v>4050000</v>
      </c>
      <c r="V82" s="8">
        <f t="shared" si="63"/>
        <v>4275000</v>
      </c>
      <c r="W82" s="8">
        <f t="shared" si="63"/>
        <v>4500000</v>
      </c>
      <c r="X82" s="8">
        <f t="shared" si="63"/>
        <v>4725000</v>
      </c>
      <c r="Y82" s="8">
        <f t="shared" si="63"/>
        <v>4950000</v>
      </c>
      <c r="Z82" s="8">
        <f t="shared" si="63"/>
        <v>5175000</v>
      </c>
      <c r="AA82" s="8">
        <f t="shared" si="63"/>
        <v>5400000</v>
      </c>
      <c r="AB82" s="58"/>
      <c r="AC82" s="58"/>
      <c r="AD82" s="58"/>
      <c r="AF82" s="121"/>
    </row>
    <row r="83" spans="1:32" x14ac:dyDescent="0.25">
      <c r="C83" s="7" t="s">
        <v>159</v>
      </c>
      <c r="D83" s="8" t="e">
        <f>D80</f>
        <v>#REF!</v>
      </c>
      <c r="E83" s="8" t="e">
        <f>E80+D83</f>
        <v>#REF!</v>
      </c>
      <c r="F83" s="8" t="e">
        <f t="shared" ref="F83:AA83" si="64">F80+E83</f>
        <v>#REF!</v>
      </c>
      <c r="G83" s="8" t="e">
        <f t="shared" si="64"/>
        <v>#REF!</v>
      </c>
      <c r="H83" s="8" t="e">
        <f t="shared" si="64"/>
        <v>#REF!</v>
      </c>
      <c r="I83" s="8" t="e">
        <f t="shared" si="64"/>
        <v>#REF!</v>
      </c>
      <c r="J83" s="8" t="e">
        <f t="shared" si="64"/>
        <v>#REF!</v>
      </c>
      <c r="K83" s="8" t="e">
        <f t="shared" si="64"/>
        <v>#REF!</v>
      </c>
      <c r="L83" s="8" t="e">
        <f t="shared" si="64"/>
        <v>#REF!</v>
      </c>
      <c r="M83" s="8" t="e">
        <f t="shared" si="64"/>
        <v>#REF!</v>
      </c>
      <c r="N83" s="8" t="e">
        <f t="shared" si="64"/>
        <v>#REF!</v>
      </c>
      <c r="O83" s="8" t="e">
        <f t="shared" si="64"/>
        <v>#REF!</v>
      </c>
      <c r="P83" s="8" t="e">
        <f t="shared" si="64"/>
        <v>#REF!</v>
      </c>
      <c r="Q83" s="8" t="e">
        <f t="shared" si="64"/>
        <v>#REF!</v>
      </c>
      <c r="R83" s="8" t="e">
        <f t="shared" si="64"/>
        <v>#REF!</v>
      </c>
      <c r="S83" s="8" t="e">
        <f t="shared" si="64"/>
        <v>#REF!</v>
      </c>
      <c r="T83" s="8" t="e">
        <f t="shared" si="64"/>
        <v>#REF!</v>
      </c>
      <c r="U83" s="8" t="e">
        <f t="shared" si="64"/>
        <v>#REF!</v>
      </c>
      <c r="V83" s="8" t="e">
        <f t="shared" si="64"/>
        <v>#REF!</v>
      </c>
      <c r="W83" s="8" t="e">
        <f t="shared" si="64"/>
        <v>#REF!</v>
      </c>
      <c r="X83" s="8" t="e">
        <f t="shared" si="64"/>
        <v>#REF!</v>
      </c>
      <c r="Y83" s="8" t="e">
        <f t="shared" si="64"/>
        <v>#REF!</v>
      </c>
      <c r="Z83" s="8" t="e">
        <f t="shared" si="64"/>
        <v>#REF!</v>
      </c>
      <c r="AA83" s="8" t="e">
        <f t="shared" si="64"/>
        <v>#REF!</v>
      </c>
      <c r="AB83" s="58"/>
      <c r="AC83" s="58"/>
      <c r="AD83" s="58"/>
      <c r="AF83" s="121"/>
    </row>
    <row r="84" spans="1:32" x14ac:dyDescent="0.25">
      <c r="A84" s="3" t="s">
        <v>10</v>
      </c>
      <c r="B84" s="6" t="s">
        <v>38</v>
      </c>
      <c r="AB84" s="58"/>
      <c r="AC84" s="58"/>
      <c r="AD84" s="58"/>
    </row>
    <row r="85" spans="1:32" x14ac:dyDescent="0.25">
      <c r="C85" s="9" t="s">
        <v>0</v>
      </c>
      <c r="D85" s="41" t="e">
        <f>#REF!</f>
        <v>#REF!</v>
      </c>
      <c r="E85" s="41" t="e">
        <f>#REF!</f>
        <v>#REF!</v>
      </c>
      <c r="F85" s="41" t="e">
        <f>#REF!</f>
        <v>#REF!</v>
      </c>
      <c r="G85" s="41" t="e">
        <f>#REF!</f>
        <v>#REF!</v>
      </c>
      <c r="H85" s="41" t="e">
        <f>#REF!</f>
        <v>#REF!</v>
      </c>
      <c r="I85" s="41" t="e">
        <f>#REF!</f>
        <v>#REF!</v>
      </c>
      <c r="J85" s="41" t="e">
        <f>#REF!</f>
        <v>#REF!</v>
      </c>
      <c r="K85" s="41" t="e">
        <f>#REF!</f>
        <v>#REF!</v>
      </c>
      <c r="L85" s="41" t="e">
        <f>#REF!</f>
        <v>#REF!</v>
      </c>
      <c r="M85" s="41" t="e">
        <f>#REF!</f>
        <v>#REF!</v>
      </c>
      <c r="N85" s="41" t="e">
        <f>#REF!</f>
        <v>#REF!</v>
      </c>
      <c r="O85" s="41" t="e">
        <f>#REF!</f>
        <v>#REF!</v>
      </c>
      <c r="P85" s="41" t="e">
        <f>#REF!</f>
        <v>#REF!</v>
      </c>
      <c r="Q85" s="41" t="e">
        <f>#REF!</f>
        <v>#REF!</v>
      </c>
      <c r="R85" s="41" t="e">
        <f>#REF!</f>
        <v>#REF!</v>
      </c>
      <c r="S85" s="41" t="e">
        <f>#REF!</f>
        <v>#REF!</v>
      </c>
      <c r="T85" s="41" t="e">
        <f>#REF!</f>
        <v>#REF!</v>
      </c>
      <c r="U85" s="41" t="e">
        <f>#REF!</f>
        <v>#REF!</v>
      </c>
      <c r="V85" s="41" t="e">
        <f>#REF!</f>
        <v>#REF!</v>
      </c>
      <c r="W85" s="41" t="e">
        <f>#REF!</f>
        <v>#REF!</v>
      </c>
      <c r="X85" s="41" t="e">
        <f>#REF!</f>
        <v>#REF!</v>
      </c>
      <c r="Y85" s="41" t="e">
        <f>#REF!</f>
        <v>#REF!</v>
      </c>
      <c r="Z85" s="41" t="e">
        <f>#REF!</f>
        <v>#REF!</v>
      </c>
      <c r="AA85" s="41" t="e">
        <f>#REF!</f>
        <v>#REF!</v>
      </c>
      <c r="AB85" s="58" t="e">
        <f>SUM(D85:AA85)</f>
        <v>#REF!</v>
      </c>
      <c r="AC85" s="58" t="e">
        <f>SUM(P85:AA85)</f>
        <v>#REF!</v>
      </c>
      <c r="AD85" s="58"/>
      <c r="AF85" s="121" t="e">
        <f>SUM(P85:AA85)</f>
        <v>#REF!</v>
      </c>
    </row>
    <row r="86" spans="1:32" x14ac:dyDescent="0.25">
      <c r="C86" s="9" t="s">
        <v>87</v>
      </c>
      <c r="D86" s="95">
        <f>$AD86/12</f>
        <v>128000</v>
      </c>
      <c r="E86" s="95">
        <f t="shared" ref="E86:AA86" si="65">$AD86/12</f>
        <v>128000</v>
      </c>
      <c r="F86" s="95">
        <f t="shared" si="65"/>
        <v>128000</v>
      </c>
      <c r="G86" s="95">
        <f t="shared" si="65"/>
        <v>128000</v>
      </c>
      <c r="H86" s="95">
        <f t="shared" si="65"/>
        <v>128000</v>
      </c>
      <c r="I86" s="95">
        <f t="shared" si="65"/>
        <v>128000</v>
      </c>
      <c r="J86" s="95">
        <f t="shared" si="65"/>
        <v>128000</v>
      </c>
      <c r="K86" s="95">
        <f t="shared" si="65"/>
        <v>128000</v>
      </c>
      <c r="L86" s="95">
        <f t="shared" si="65"/>
        <v>128000</v>
      </c>
      <c r="M86" s="95">
        <f t="shared" si="65"/>
        <v>128000</v>
      </c>
      <c r="N86" s="95">
        <f t="shared" si="65"/>
        <v>128000</v>
      </c>
      <c r="O86" s="95">
        <f t="shared" si="65"/>
        <v>128000</v>
      </c>
      <c r="P86" s="95">
        <f t="shared" si="65"/>
        <v>128000</v>
      </c>
      <c r="Q86" s="95">
        <f t="shared" si="65"/>
        <v>128000</v>
      </c>
      <c r="R86" s="95">
        <f t="shared" si="65"/>
        <v>128000</v>
      </c>
      <c r="S86" s="95">
        <f t="shared" si="65"/>
        <v>128000</v>
      </c>
      <c r="T86" s="95">
        <f t="shared" si="65"/>
        <v>128000</v>
      </c>
      <c r="U86" s="95">
        <f t="shared" si="65"/>
        <v>128000</v>
      </c>
      <c r="V86" s="95">
        <f t="shared" si="65"/>
        <v>128000</v>
      </c>
      <c r="W86" s="95">
        <f t="shared" si="65"/>
        <v>128000</v>
      </c>
      <c r="X86" s="95">
        <f t="shared" si="65"/>
        <v>128000</v>
      </c>
      <c r="Y86" s="95">
        <f t="shared" si="65"/>
        <v>128000</v>
      </c>
      <c r="Z86" s="95">
        <f t="shared" si="65"/>
        <v>128000</v>
      </c>
      <c r="AA86" s="95">
        <f t="shared" si="65"/>
        <v>128000</v>
      </c>
      <c r="AB86" s="58"/>
      <c r="AC86" s="58"/>
      <c r="AD86" s="58">
        <v>1536000</v>
      </c>
      <c r="AE86" s="1">
        <v>3200000</v>
      </c>
      <c r="AF86" s="121"/>
    </row>
    <row r="87" spans="1:32" x14ac:dyDescent="0.25">
      <c r="C87" s="9" t="s">
        <v>2</v>
      </c>
      <c r="D87" s="10" t="e">
        <f t="shared" ref="D87:AA87" si="66">IF(D$4&lt;=$D$3,D85,D86)</f>
        <v>#REF!</v>
      </c>
      <c r="E87" s="10" t="e">
        <f t="shared" si="66"/>
        <v>#REF!</v>
      </c>
      <c r="F87" s="10" t="e">
        <f t="shared" si="66"/>
        <v>#REF!</v>
      </c>
      <c r="G87" s="10" t="e">
        <f t="shared" si="66"/>
        <v>#REF!</v>
      </c>
      <c r="H87" s="10" t="e">
        <f t="shared" si="66"/>
        <v>#REF!</v>
      </c>
      <c r="I87" s="10" t="e">
        <f t="shared" si="66"/>
        <v>#REF!</v>
      </c>
      <c r="J87" s="10" t="e">
        <f t="shared" si="66"/>
        <v>#REF!</v>
      </c>
      <c r="K87" s="10" t="e">
        <f t="shared" si="66"/>
        <v>#REF!</v>
      </c>
      <c r="L87" s="10" t="e">
        <f t="shared" si="66"/>
        <v>#REF!</v>
      </c>
      <c r="M87" s="10" t="e">
        <f t="shared" si="66"/>
        <v>#REF!</v>
      </c>
      <c r="N87" s="10" t="e">
        <f t="shared" si="66"/>
        <v>#REF!</v>
      </c>
      <c r="O87" s="10">
        <f t="shared" si="66"/>
        <v>128000</v>
      </c>
      <c r="P87" s="10" t="e">
        <f t="shared" si="66"/>
        <v>#REF!</v>
      </c>
      <c r="Q87" s="10" t="e">
        <f t="shared" si="66"/>
        <v>#REF!</v>
      </c>
      <c r="R87" s="10" t="e">
        <f t="shared" si="66"/>
        <v>#REF!</v>
      </c>
      <c r="S87" s="10" t="e">
        <f t="shared" si="66"/>
        <v>#REF!</v>
      </c>
      <c r="T87" s="10" t="e">
        <f t="shared" si="66"/>
        <v>#REF!</v>
      </c>
      <c r="U87" s="10" t="e">
        <f t="shared" si="66"/>
        <v>#REF!</v>
      </c>
      <c r="V87" s="10" t="e">
        <f t="shared" si="66"/>
        <v>#REF!</v>
      </c>
      <c r="W87" s="10" t="e">
        <f t="shared" si="66"/>
        <v>#REF!</v>
      </c>
      <c r="X87" s="10" t="e">
        <f t="shared" si="66"/>
        <v>#REF!</v>
      </c>
      <c r="Y87" s="10" t="e">
        <f t="shared" si="66"/>
        <v>#REF!</v>
      </c>
      <c r="Z87" s="10" t="e">
        <f t="shared" si="66"/>
        <v>#REF!</v>
      </c>
      <c r="AA87" s="10" t="e">
        <f t="shared" si="66"/>
        <v>#REF!</v>
      </c>
      <c r="AB87" s="58"/>
      <c r="AC87" s="58"/>
      <c r="AD87" s="58"/>
      <c r="AF87" s="121"/>
    </row>
    <row r="88" spans="1:32" x14ac:dyDescent="0.25">
      <c r="C88" s="7" t="s">
        <v>157</v>
      </c>
      <c r="D88" s="8" t="e">
        <f>D85</f>
        <v>#REF!</v>
      </c>
      <c r="E88" s="8" t="e">
        <f t="shared" ref="E88:AA88" si="67">IF(E$4&lt;=$D$3,(E85+D88),0)</f>
        <v>#REF!</v>
      </c>
      <c r="F88" s="8" t="e">
        <f t="shared" si="67"/>
        <v>#REF!</v>
      </c>
      <c r="G88" s="8" t="e">
        <f t="shared" si="67"/>
        <v>#REF!</v>
      </c>
      <c r="H88" s="8" t="e">
        <f t="shared" si="67"/>
        <v>#REF!</v>
      </c>
      <c r="I88" s="8" t="e">
        <f t="shared" si="67"/>
        <v>#REF!</v>
      </c>
      <c r="J88" s="8" t="e">
        <f t="shared" si="67"/>
        <v>#REF!</v>
      </c>
      <c r="K88" s="8" t="e">
        <f t="shared" si="67"/>
        <v>#REF!</v>
      </c>
      <c r="L88" s="8" t="e">
        <f t="shared" si="67"/>
        <v>#REF!</v>
      </c>
      <c r="M88" s="8" t="e">
        <f t="shared" si="67"/>
        <v>#REF!</v>
      </c>
      <c r="N88" s="8" t="e">
        <f t="shared" si="67"/>
        <v>#REF!</v>
      </c>
      <c r="O88" s="8">
        <f t="shared" si="67"/>
        <v>0</v>
      </c>
      <c r="P88" s="8" t="e">
        <f t="shared" si="67"/>
        <v>#REF!</v>
      </c>
      <c r="Q88" s="8" t="e">
        <f t="shared" si="67"/>
        <v>#REF!</v>
      </c>
      <c r="R88" s="8" t="e">
        <f t="shared" si="67"/>
        <v>#REF!</v>
      </c>
      <c r="S88" s="8" t="e">
        <f t="shared" si="67"/>
        <v>#REF!</v>
      </c>
      <c r="T88" s="8" t="e">
        <f t="shared" si="67"/>
        <v>#REF!</v>
      </c>
      <c r="U88" s="8" t="e">
        <f t="shared" si="67"/>
        <v>#REF!</v>
      </c>
      <c r="V88" s="8" t="e">
        <f t="shared" si="67"/>
        <v>#REF!</v>
      </c>
      <c r="W88" s="8" t="e">
        <f t="shared" si="67"/>
        <v>#REF!</v>
      </c>
      <c r="X88" s="8" t="e">
        <f t="shared" si="67"/>
        <v>#REF!</v>
      </c>
      <c r="Y88" s="8" t="e">
        <f t="shared" si="67"/>
        <v>#REF!</v>
      </c>
      <c r="Z88" s="8" t="e">
        <f t="shared" si="67"/>
        <v>#REF!</v>
      </c>
      <c r="AA88" s="8" t="e">
        <f t="shared" si="67"/>
        <v>#REF!</v>
      </c>
      <c r="AB88" s="58"/>
      <c r="AC88" s="58"/>
      <c r="AD88" s="58"/>
      <c r="AF88" s="121"/>
    </row>
    <row r="89" spans="1:32" x14ac:dyDescent="0.25">
      <c r="C89" s="7" t="s">
        <v>160</v>
      </c>
      <c r="D89" s="8">
        <f>D86</f>
        <v>128000</v>
      </c>
      <c r="E89" s="8">
        <f>E86+D89</f>
        <v>256000</v>
      </c>
      <c r="F89" s="8">
        <f t="shared" ref="F89:AA89" si="68">F86+E89</f>
        <v>384000</v>
      </c>
      <c r="G89" s="8">
        <f t="shared" si="68"/>
        <v>512000</v>
      </c>
      <c r="H89" s="8">
        <f t="shared" si="68"/>
        <v>640000</v>
      </c>
      <c r="I89" s="8">
        <f t="shared" si="68"/>
        <v>768000</v>
      </c>
      <c r="J89" s="8">
        <f t="shared" si="68"/>
        <v>896000</v>
      </c>
      <c r="K89" s="8">
        <f t="shared" si="68"/>
        <v>1024000</v>
      </c>
      <c r="L89" s="8">
        <f t="shared" si="68"/>
        <v>1152000</v>
      </c>
      <c r="M89" s="8">
        <f t="shared" si="68"/>
        <v>1280000</v>
      </c>
      <c r="N89" s="8">
        <f t="shared" si="68"/>
        <v>1408000</v>
      </c>
      <c r="O89" s="8">
        <f t="shared" si="68"/>
        <v>1536000</v>
      </c>
      <c r="P89" s="8">
        <f t="shared" si="68"/>
        <v>1664000</v>
      </c>
      <c r="Q89" s="8">
        <f t="shared" si="68"/>
        <v>1792000</v>
      </c>
      <c r="R89" s="8">
        <f t="shared" si="68"/>
        <v>1920000</v>
      </c>
      <c r="S89" s="8">
        <f t="shared" si="68"/>
        <v>2048000</v>
      </c>
      <c r="T89" s="8">
        <f t="shared" si="68"/>
        <v>2176000</v>
      </c>
      <c r="U89" s="8">
        <f t="shared" si="68"/>
        <v>2304000</v>
      </c>
      <c r="V89" s="8">
        <f t="shared" si="68"/>
        <v>2432000</v>
      </c>
      <c r="W89" s="8">
        <f t="shared" si="68"/>
        <v>2560000</v>
      </c>
      <c r="X89" s="8">
        <f t="shared" si="68"/>
        <v>2688000</v>
      </c>
      <c r="Y89" s="8">
        <f t="shared" si="68"/>
        <v>2816000</v>
      </c>
      <c r="Z89" s="8">
        <f t="shared" si="68"/>
        <v>2944000</v>
      </c>
      <c r="AA89" s="8">
        <f t="shared" si="68"/>
        <v>3072000</v>
      </c>
      <c r="AB89" s="58"/>
      <c r="AC89" s="58"/>
      <c r="AD89" s="58"/>
      <c r="AF89" s="121"/>
    </row>
    <row r="90" spans="1:32" x14ac:dyDescent="0.25">
      <c r="C90" s="7" t="s">
        <v>159</v>
      </c>
      <c r="D90" s="8" t="e">
        <f>D87</f>
        <v>#REF!</v>
      </c>
      <c r="E90" s="8" t="e">
        <f>E87+D90</f>
        <v>#REF!</v>
      </c>
      <c r="F90" s="8" t="e">
        <f t="shared" ref="F90:AA90" si="69">F87+E90</f>
        <v>#REF!</v>
      </c>
      <c r="G90" s="8" t="e">
        <f t="shared" si="69"/>
        <v>#REF!</v>
      </c>
      <c r="H90" s="8" t="e">
        <f t="shared" si="69"/>
        <v>#REF!</v>
      </c>
      <c r="I90" s="8" t="e">
        <f t="shared" si="69"/>
        <v>#REF!</v>
      </c>
      <c r="J90" s="8" t="e">
        <f t="shared" si="69"/>
        <v>#REF!</v>
      </c>
      <c r="K90" s="8" t="e">
        <f t="shared" si="69"/>
        <v>#REF!</v>
      </c>
      <c r="L90" s="8" t="e">
        <f t="shared" si="69"/>
        <v>#REF!</v>
      </c>
      <c r="M90" s="8" t="e">
        <f t="shared" si="69"/>
        <v>#REF!</v>
      </c>
      <c r="N90" s="8" t="e">
        <f t="shared" si="69"/>
        <v>#REF!</v>
      </c>
      <c r="O90" s="8" t="e">
        <f t="shared" si="69"/>
        <v>#REF!</v>
      </c>
      <c r="P90" s="8" t="e">
        <f t="shared" si="69"/>
        <v>#REF!</v>
      </c>
      <c r="Q90" s="8" t="e">
        <f t="shared" si="69"/>
        <v>#REF!</v>
      </c>
      <c r="R90" s="8" t="e">
        <f t="shared" si="69"/>
        <v>#REF!</v>
      </c>
      <c r="S90" s="8" t="e">
        <f t="shared" si="69"/>
        <v>#REF!</v>
      </c>
      <c r="T90" s="8" t="e">
        <f t="shared" si="69"/>
        <v>#REF!</v>
      </c>
      <c r="U90" s="8" t="e">
        <f t="shared" si="69"/>
        <v>#REF!</v>
      </c>
      <c r="V90" s="8" t="e">
        <f t="shared" si="69"/>
        <v>#REF!</v>
      </c>
      <c r="W90" s="8" t="e">
        <f t="shared" si="69"/>
        <v>#REF!</v>
      </c>
      <c r="X90" s="8" t="e">
        <f t="shared" si="69"/>
        <v>#REF!</v>
      </c>
      <c r="Y90" s="8" t="e">
        <f t="shared" si="69"/>
        <v>#REF!</v>
      </c>
      <c r="Z90" s="8" t="e">
        <f t="shared" si="69"/>
        <v>#REF!</v>
      </c>
      <c r="AA90" s="8" t="e">
        <f t="shared" si="69"/>
        <v>#REF!</v>
      </c>
      <c r="AB90" s="58"/>
      <c r="AC90" s="58"/>
      <c r="AD90" s="58"/>
      <c r="AF90" s="121"/>
    </row>
    <row r="91" spans="1:32" x14ac:dyDescent="0.25">
      <c r="A91" s="3" t="s">
        <v>12</v>
      </c>
      <c r="B91" s="6" t="s">
        <v>74</v>
      </c>
      <c r="AB91" s="58"/>
      <c r="AC91" s="58"/>
      <c r="AD91" s="58"/>
      <c r="AF91" s="121"/>
    </row>
    <row r="92" spans="1:32" x14ac:dyDescent="0.25">
      <c r="C92" s="9" t="s">
        <v>0</v>
      </c>
      <c r="D92" s="41" t="e">
        <f>#REF!</f>
        <v>#REF!</v>
      </c>
      <c r="E92" s="41" t="e">
        <f>#REF!</f>
        <v>#REF!</v>
      </c>
      <c r="F92" s="41" t="e">
        <f>#REF!</f>
        <v>#REF!</v>
      </c>
      <c r="G92" s="41" t="e">
        <f>#REF!</f>
        <v>#REF!</v>
      </c>
      <c r="H92" s="41" t="e">
        <f>#REF!</f>
        <v>#REF!</v>
      </c>
      <c r="I92" s="41" t="e">
        <f>#REF!</f>
        <v>#REF!</v>
      </c>
      <c r="J92" s="41" t="e">
        <f>#REF!</f>
        <v>#REF!</v>
      </c>
      <c r="K92" s="41" t="e">
        <f>#REF!</f>
        <v>#REF!</v>
      </c>
      <c r="L92" s="41" t="e">
        <f>#REF!</f>
        <v>#REF!</v>
      </c>
      <c r="M92" s="41" t="e">
        <f>#REF!</f>
        <v>#REF!</v>
      </c>
      <c r="N92" s="41" t="e">
        <f>#REF!</f>
        <v>#REF!</v>
      </c>
      <c r="O92" s="41" t="e">
        <f>#REF!</f>
        <v>#REF!</v>
      </c>
      <c r="P92" s="41" t="e">
        <f>#REF!</f>
        <v>#REF!</v>
      </c>
      <c r="Q92" s="41" t="e">
        <f>#REF!</f>
        <v>#REF!</v>
      </c>
      <c r="R92" s="41" t="e">
        <f>#REF!</f>
        <v>#REF!</v>
      </c>
      <c r="S92" s="41" t="e">
        <f>#REF!</f>
        <v>#REF!</v>
      </c>
      <c r="T92" s="41" t="e">
        <f>#REF!</f>
        <v>#REF!</v>
      </c>
      <c r="U92" s="41" t="e">
        <f>#REF!</f>
        <v>#REF!</v>
      </c>
      <c r="V92" s="41" t="e">
        <f>#REF!</f>
        <v>#REF!</v>
      </c>
      <c r="W92" s="41" t="e">
        <f>#REF!</f>
        <v>#REF!</v>
      </c>
      <c r="X92" s="41" t="e">
        <f>#REF!</f>
        <v>#REF!</v>
      </c>
      <c r="Y92" s="41" t="e">
        <f>#REF!</f>
        <v>#REF!</v>
      </c>
      <c r="Z92" s="41" t="e">
        <f>#REF!</f>
        <v>#REF!</v>
      </c>
      <c r="AA92" s="41" t="e">
        <f>#REF!</f>
        <v>#REF!</v>
      </c>
      <c r="AB92" s="58" t="e">
        <f>SUM(D92:AA92)</f>
        <v>#REF!</v>
      </c>
      <c r="AC92" s="58" t="e">
        <f>SUM(P92:AA92)</f>
        <v>#REF!</v>
      </c>
      <c r="AD92" s="58"/>
      <c r="AF92" s="121" t="e">
        <f>SUM(P92:AA92)</f>
        <v>#REF!</v>
      </c>
    </row>
    <row r="93" spans="1:32" x14ac:dyDescent="0.25">
      <c r="C93" s="9" t="s">
        <v>87</v>
      </c>
      <c r="D93" s="95">
        <f>$AD93/12</f>
        <v>77083.333333333328</v>
      </c>
      <c r="E93" s="95">
        <f t="shared" ref="E93:O93" si="70">$AD93/12</f>
        <v>77083.333333333328</v>
      </c>
      <c r="F93" s="95">
        <f t="shared" si="70"/>
        <v>77083.333333333328</v>
      </c>
      <c r="G93" s="95">
        <f t="shared" si="70"/>
        <v>77083.333333333328</v>
      </c>
      <c r="H93" s="95">
        <f t="shared" si="70"/>
        <v>77083.333333333328</v>
      </c>
      <c r="I93" s="95">
        <f t="shared" si="70"/>
        <v>77083.333333333328</v>
      </c>
      <c r="J93" s="95">
        <f t="shared" si="70"/>
        <v>77083.333333333328</v>
      </c>
      <c r="K93" s="95">
        <f t="shared" si="70"/>
        <v>77083.333333333328</v>
      </c>
      <c r="L93" s="95">
        <f t="shared" si="70"/>
        <v>77083.333333333328</v>
      </c>
      <c r="M93" s="95">
        <f t="shared" si="70"/>
        <v>77083.333333333328</v>
      </c>
      <c r="N93" s="95">
        <f t="shared" si="70"/>
        <v>77083.333333333328</v>
      </c>
      <c r="O93" s="95">
        <f t="shared" si="70"/>
        <v>77083.333333333328</v>
      </c>
      <c r="P93" s="10">
        <f t="shared" ref="P93:AA93" si="71">$AE93/24</f>
        <v>77083.333333333328</v>
      </c>
      <c r="Q93" s="10">
        <f t="shared" si="71"/>
        <v>77083.333333333328</v>
      </c>
      <c r="R93" s="10">
        <f t="shared" si="71"/>
        <v>77083.333333333328</v>
      </c>
      <c r="S93" s="10">
        <f t="shared" si="71"/>
        <v>77083.333333333328</v>
      </c>
      <c r="T93" s="10">
        <f t="shared" si="71"/>
        <v>77083.333333333328</v>
      </c>
      <c r="U93" s="10">
        <f t="shared" si="71"/>
        <v>77083.333333333328</v>
      </c>
      <c r="V93" s="10">
        <f t="shared" si="71"/>
        <v>77083.333333333328</v>
      </c>
      <c r="W93" s="10">
        <f t="shared" si="71"/>
        <v>77083.333333333328</v>
      </c>
      <c r="X93" s="10">
        <f t="shared" si="71"/>
        <v>77083.333333333328</v>
      </c>
      <c r="Y93" s="10">
        <f t="shared" si="71"/>
        <v>77083.333333333328</v>
      </c>
      <c r="Z93" s="10">
        <f t="shared" si="71"/>
        <v>77083.333333333328</v>
      </c>
      <c r="AA93" s="10">
        <f t="shared" si="71"/>
        <v>77083.333333333328</v>
      </c>
      <c r="AB93" s="58"/>
      <c r="AC93" s="58"/>
      <c r="AD93" s="58">
        <v>925000</v>
      </c>
      <c r="AE93" s="1">
        <v>1850000</v>
      </c>
      <c r="AF93" s="121"/>
    </row>
    <row r="94" spans="1:32" x14ac:dyDescent="0.25">
      <c r="C94" s="9" t="s">
        <v>2</v>
      </c>
      <c r="D94" s="10" t="e">
        <f t="shared" ref="D94:AA94" si="72">IF(D$4&lt;=$D$3,D92,D93)</f>
        <v>#REF!</v>
      </c>
      <c r="E94" s="10" t="e">
        <f t="shared" si="72"/>
        <v>#REF!</v>
      </c>
      <c r="F94" s="10" t="e">
        <f t="shared" si="72"/>
        <v>#REF!</v>
      </c>
      <c r="G94" s="10" t="e">
        <f t="shared" si="72"/>
        <v>#REF!</v>
      </c>
      <c r="H94" s="10" t="e">
        <f t="shared" si="72"/>
        <v>#REF!</v>
      </c>
      <c r="I94" s="10" t="e">
        <f t="shared" si="72"/>
        <v>#REF!</v>
      </c>
      <c r="J94" s="10" t="e">
        <f t="shared" si="72"/>
        <v>#REF!</v>
      </c>
      <c r="K94" s="10" t="e">
        <f t="shared" si="72"/>
        <v>#REF!</v>
      </c>
      <c r="L94" s="10" t="e">
        <f t="shared" si="72"/>
        <v>#REF!</v>
      </c>
      <c r="M94" s="10" t="e">
        <f t="shared" si="72"/>
        <v>#REF!</v>
      </c>
      <c r="N94" s="10" t="e">
        <f t="shared" si="72"/>
        <v>#REF!</v>
      </c>
      <c r="O94" s="10">
        <f t="shared" si="72"/>
        <v>77083.333333333328</v>
      </c>
      <c r="P94" s="10" t="e">
        <f t="shared" si="72"/>
        <v>#REF!</v>
      </c>
      <c r="Q94" s="10" t="e">
        <f t="shared" si="72"/>
        <v>#REF!</v>
      </c>
      <c r="R94" s="10" t="e">
        <f t="shared" si="72"/>
        <v>#REF!</v>
      </c>
      <c r="S94" s="10" t="e">
        <f t="shared" si="72"/>
        <v>#REF!</v>
      </c>
      <c r="T94" s="10" t="e">
        <f t="shared" si="72"/>
        <v>#REF!</v>
      </c>
      <c r="U94" s="10" t="e">
        <f t="shared" si="72"/>
        <v>#REF!</v>
      </c>
      <c r="V94" s="10" t="e">
        <f t="shared" si="72"/>
        <v>#REF!</v>
      </c>
      <c r="W94" s="10" t="e">
        <f t="shared" si="72"/>
        <v>#REF!</v>
      </c>
      <c r="X94" s="10" t="e">
        <f t="shared" si="72"/>
        <v>#REF!</v>
      </c>
      <c r="Y94" s="10" t="e">
        <f t="shared" si="72"/>
        <v>#REF!</v>
      </c>
      <c r="Z94" s="10" t="e">
        <f t="shared" si="72"/>
        <v>#REF!</v>
      </c>
      <c r="AA94" s="10" t="e">
        <f t="shared" si="72"/>
        <v>#REF!</v>
      </c>
      <c r="AB94" s="58"/>
      <c r="AC94" s="58"/>
      <c r="AD94" s="58"/>
      <c r="AE94"/>
      <c r="AF94" s="121"/>
    </row>
    <row r="95" spans="1:32" x14ac:dyDescent="0.25">
      <c r="C95" s="7" t="s">
        <v>157</v>
      </c>
      <c r="D95" s="8" t="e">
        <f>D92</f>
        <v>#REF!</v>
      </c>
      <c r="E95" s="8" t="e">
        <f t="shared" ref="E95:AA95" si="73">IF(E$4&lt;=$D$3,(E92+D95),0)</f>
        <v>#REF!</v>
      </c>
      <c r="F95" s="8" t="e">
        <f t="shared" si="73"/>
        <v>#REF!</v>
      </c>
      <c r="G95" s="8" t="e">
        <f t="shared" si="73"/>
        <v>#REF!</v>
      </c>
      <c r="H95" s="8" t="e">
        <f t="shared" si="73"/>
        <v>#REF!</v>
      </c>
      <c r="I95" s="8" t="e">
        <f t="shared" si="73"/>
        <v>#REF!</v>
      </c>
      <c r="J95" s="8" t="e">
        <f t="shared" si="73"/>
        <v>#REF!</v>
      </c>
      <c r="K95" s="8" t="e">
        <f t="shared" si="73"/>
        <v>#REF!</v>
      </c>
      <c r="L95" s="8" t="e">
        <f t="shared" si="73"/>
        <v>#REF!</v>
      </c>
      <c r="M95" s="8" t="e">
        <f t="shared" si="73"/>
        <v>#REF!</v>
      </c>
      <c r="N95" s="8" t="e">
        <f t="shared" si="73"/>
        <v>#REF!</v>
      </c>
      <c r="O95" s="8">
        <f t="shared" si="73"/>
        <v>0</v>
      </c>
      <c r="P95" s="8" t="e">
        <f t="shared" si="73"/>
        <v>#REF!</v>
      </c>
      <c r="Q95" s="8" t="e">
        <f t="shared" si="73"/>
        <v>#REF!</v>
      </c>
      <c r="R95" s="8" t="e">
        <f t="shared" si="73"/>
        <v>#REF!</v>
      </c>
      <c r="S95" s="8" t="e">
        <f t="shared" si="73"/>
        <v>#REF!</v>
      </c>
      <c r="T95" s="8" t="e">
        <f t="shared" si="73"/>
        <v>#REF!</v>
      </c>
      <c r="U95" s="8" t="e">
        <f t="shared" si="73"/>
        <v>#REF!</v>
      </c>
      <c r="V95" s="8" t="e">
        <f t="shared" si="73"/>
        <v>#REF!</v>
      </c>
      <c r="W95" s="8" t="e">
        <f t="shared" si="73"/>
        <v>#REF!</v>
      </c>
      <c r="X95" s="8" t="e">
        <f t="shared" si="73"/>
        <v>#REF!</v>
      </c>
      <c r="Y95" s="8" t="e">
        <f t="shared" si="73"/>
        <v>#REF!</v>
      </c>
      <c r="Z95" s="8" t="e">
        <f t="shared" si="73"/>
        <v>#REF!</v>
      </c>
      <c r="AA95" s="8" t="e">
        <f t="shared" si="73"/>
        <v>#REF!</v>
      </c>
      <c r="AB95" s="58"/>
      <c r="AC95" s="58"/>
      <c r="AD95" s="58"/>
      <c r="AF95" s="121"/>
    </row>
    <row r="96" spans="1:32" x14ac:dyDescent="0.25">
      <c r="C96" s="7" t="s">
        <v>160</v>
      </c>
      <c r="D96" s="8">
        <f>D93</f>
        <v>77083.333333333328</v>
      </c>
      <c r="E96" s="8">
        <f>E93+D96</f>
        <v>154166.66666666666</v>
      </c>
      <c r="F96" s="8">
        <f t="shared" ref="F96:AA96" si="74">F93+E96</f>
        <v>231250</v>
      </c>
      <c r="G96" s="8">
        <f t="shared" si="74"/>
        <v>308333.33333333331</v>
      </c>
      <c r="H96" s="8">
        <f t="shared" si="74"/>
        <v>385416.66666666663</v>
      </c>
      <c r="I96" s="8">
        <f t="shared" si="74"/>
        <v>462499.99999999994</v>
      </c>
      <c r="J96" s="8">
        <f t="shared" si="74"/>
        <v>539583.33333333326</v>
      </c>
      <c r="K96" s="8">
        <f t="shared" si="74"/>
        <v>616666.66666666663</v>
      </c>
      <c r="L96" s="8">
        <f t="shared" si="74"/>
        <v>693750</v>
      </c>
      <c r="M96" s="8">
        <f t="shared" si="74"/>
        <v>770833.33333333337</v>
      </c>
      <c r="N96" s="8">
        <f t="shared" si="74"/>
        <v>847916.66666666674</v>
      </c>
      <c r="O96" s="8">
        <f t="shared" si="74"/>
        <v>925000.00000000012</v>
      </c>
      <c r="P96" s="8">
        <f t="shared" si="74"/>
        <v>1002083.3333333335</v>
      </c>
      <c r="Q96" s="8">
        <f t="shared" si="74"/>
        <v>1079166.6666666667</v>
      </c>
      <c r="R96" s="8">
        <f t="shared" si="74"/>
        <v>1156250</v>
      </c>
      <c r="S96" s="8">
        <f t="shared" si="74"/>
        <v>1233333.3333333333</v>
      </c>
      <c r="T96" s="8">
        <f t="shared" si="74"/>
        <v>1310416.6666666665</v>
      </c>
      <c r="U96" s="8">
        <f t="shared" si="74"/>
        <v>1387499.9999999998</v>
      </c>
      <c r="V96" s="8">
        <f t="shared" si="74"/>
        <v>1464583.333333333</v>
      </c>
      <c r="W96" s="8">
        <f t="shared" si="74"/>
        <v>1541666.6666666663</v>
      </c>
      <c r="X96" s="8">
        <f t="shared" si="74"/>
        <v>1618749.9999999995</v>
      </c>
      <c r="Y96" s="8">
        <f t="shared" si="74"/>
        <v>1695833.3333333328</v>
      </c>
      <c r="Z96" s="8">
        <f t="shared" si="74"/>
        <v>1772916.666666666</v>
      </c>
      <c r="AA96" s="8">
        <f t="shared" si="74"/>
        <v>1849999.9999999993</v>
      </c>
      <c r="AB96" s="58"/>
      <c r="AC96" s="58"/>
      <c r="AD96" s="58"/>
      <c r="AF96" s="121"/>
    </row>
    <row r="97" spans="1:32" x14ac:dyDescent="0.25">
      <c r="C97" s="7" t="s">
        <v>159</v>
      </c>
      <c r="D97" s="8" t="e">
        <f>D94</f>
        <v>#REF!</v>
      </c>
      <c r="E97" s="8" t="e">
        <f>E94+D97</f>
        <v>#REF!</v>
      </c>
      <c r="F97" s="8" t="e">
        <f t="shared" ref="F97:AA97" si="75">F94+E97</f>
        <v>#REF!</v>
      </c>
      <c r="G97" s="8" t="e">
        <f t="shared" si="75"/>
        <v>#REF!</v>
      </c>
      <c r="H97" s="8" t="e">
        <f t="shared" si="75"/>
        <v>#REF!</v>
      </c>
      <c r="I97" s="8" t="e">
        <f t="shared" si="75"/>
        <v>#REF!</v>
      </c>
      <c r="J97" s="8" t="e">
        <f t="shared" si="75"/>
        <v>#REF!</v>
      </c>
      <c r="K97" s="8" t="e">
        <f t="shared" si="75"/>
        <v>#REF!</v>
      </c>
      <c r="L97" s="8" t="e">
        <f t="shared" si="75"/>
        <v>#REF!</v>
      </c>
      <c r="M97" s="8" t="e">
        <f t="shared" si="75"/>
        <v>#REF!</v>
      </c>
      <c r="N97" s="8" t="e">
        <f t="shared" si="75"/>
        <v>#REF!</v>
      </c>
      <c r="O97" s="8" t="e">
        <f t="shared" si="75"/>
        <v>#REF!</v>
      </c>
      <c r="P97" s="8" t="e">
        <f t="shared" si="75"/>
        <v>#REF!</v>
      </c>
      <c r="Q97" s="8" t="e">
        <f t="shared" si="75"/>
        <v>#REF!</v>
      </c>
      <c r="R97" s="8" t="e">
        <f t="shared" si="75"/>
        <v>#REF!</v>
      </c>
      <c r="S97" s="8" t="e">
        <f t="shared" si="75"/>
        <v>#REF!</v>
      </c>
      <c r="T97" s="8" t="e">
        <f t="shared" si="75"/>
        <v>#REF!</v>
      </c>
      <c r="U97" s="8" t="e">
        <f t="shared" si="75"/>
        <v>#REF!</v>
      </c>
      <c r="V97" s="8" t="e">
        <f t="shared" si="75"/>
        <v>#REF!</v>
      </c>
      <c r="W97" s="8" t="e">
        <f t="shared" si="75"/>
        <v>#REF!</v>
      </c>
      <c r="X97" s="8" t="e">
        <f t="shared" si="75"/>
        <v>#REF!</v>
      </c>
      <c r="Y97" s="8" t="e">
        <f t="shared" si="75"/>
        <v>#REF!</v>
      </c>
      <c r="Z97" s="8" t="e">
        <f t="shared" si="75"/>
        <v>#REF!</v>
      </c>
      <c r="AA97" s="8" t="e">
        <f t="shared" si="75"/>
        <v>#REF!</v>
      </c>
      <c r="AB97" s="58"/>
      <c r="AC97" s="58"/>
      <c r="AD97" s="58"/>
      <c r="AF97" s="121"/>
    </row>
    <row r="98" spans="1:32" x14ac:dyDescent="0.25">
      <c r="A98" s="3" t="s">
        <v>77</v>
      </c>
      <c r="B98" s="6" t="s">
        <v>78</v>
      </c>
    </row>
    <row r="99" spans="1:32" x14ac:dyDescent="0.25">
      <c r="C99" s="9" t="s">
        <v>0</v>
      </c>
      <c r="D99" s="41" t="e">
        <f>#REF!+#REF!+#REF!</f>
        <v>#REF!</v>
      </c>
      <c r="E99" s="41" t="e">
        <f>#REF!+#REF!+#REF!</f>
        <v>#REF!</v>
      </c>
      <c r="F99" s="41" t="e">
        <f>#REF!+#REF!+#REF!</f>
        <v>#REF!</v>
      </c>
      <c r="G99" s="41" t="e">
        <f>#REF!+#REF!+#REF!</f>
        <v>#REF!</v>
      </c>
      <c r="H99" s="41" t="e">
        <f>#REF!+#REF!+#REF!</f>
        <v>#REF!</v>
      </c>
      <c r="I99" s="41" t="e">
        <f>#REF!+#REF!+#REF!</f>
        <v>#REF!</v>
      </c>
      <c r="J99" s="41" t="e">
        <f>#REF!+#REF!+#REF!</f>
        <v>#REF!</v>
      </c>
      <c r="K99" s="41" t="e">
        <f>#REF!+#REF!+#REF!</f>
        <v>#REF!</v>
      </c>
      <c r="L99" s="41" t="e">
        <f>#REF!+#REF!+#REF!</f>
        <v>#REF!</v>
      </c>
      <c r="M99" s="41" t="e">
        <f>#REF!+#REF!+#REF!</f>
        <v>#REF!</v>
      </c>
      <c r="N99" s="41" t="e">
        <f>#REF!+#REF!+#REF!</f>
        <v>#REF!</v>
      </c>
      <c r="O99" s="41" t="e">
        <f>#REF!+#REF!+#REF!</f>
        <v>#REF!</v>
      </c>
      <c r="P99" s="41" t="e">
        <f>#REF!+#REF!+#REF!</f>
        <v>#REF!</v>
      </c>
      <c r="Q99" s="41" t="e">
        <f>#REF!+#REF!+#REF!</f>
        <v>#REF!</v>
      </c>
      <c r="R99" s="41" t="e">
        <f>#REF!+#REF!+#REF!</f>
        <v>#REF!</v>
      </c>
      <c r="S99" s="41" t="e">
        <f>#REF!+#REF!+#REF!</f>
        <v>#REF!</v>
      </c>
      <c r="T99" s="41" t="e">
        <f>#REF!+#REF!+#REF!</f>
        <v>#REF!</v>
      </c>
      <c r="U99" s="41" t="e">
        <f>#REF!+#REF!+#REF!</f>
        <v>#REF!</v>
      </c>
      <c r="V99" s="41" t="e">
        <f>#REF!+#REF!+#REF!</f>
        <v>#REF!</v>
      </c>
      <c r="W99" s="41" t="e">
        <f>#REF!+#REF!+#REF!</f>
        <v>#REF!</v>
      </c>
      <c r="X99" s="41" t="e">
        <f>#REF!+#REF!+#REF!</f>
        <v>#REF!</v>
      </c>
      <c r="Y99" s="41" t="e">
        <f>#REF!+#REF!+#REF!</f>
        <v>#REF!</v>
      </c>
      <c r="Z99" s="41" t="e">
        <f>#REF!+#REF!+#REF!</f>
        <v>#REF!</v>
      </c>
      <c r="AA99" s="41" t="e">
        <f>#REF!+#REF!+#REF!</f>
        <v>#REF!</v>
      </c>
      <c r="AB99" s="58" t="e">
        <f>SUM(D99:AA99)</f>
        <v>#REF!</v>
      </c>
      <c r="AC99" s="58" t="e">
        <f>SUM(P99:AA99)</f>
        <v>#REF!</v>
      </c>
      <c r="AD99" s="58"/>
      <c r="AF99" s="121" t="e">
        <f>SUM(P99:AA99)</f>
        <v>#REF!</v>
      </c>
    </row>
    <row r="100" spans="1:32" x14ac:dyDescent="0.25">
      <c r="C100" s="9" t="s">
        <v>87</v>
      </c>
      <c r="D100" s="95">
        <f t="shared" ref="D100:O100" si="76">$AD100/12</f>
        <v>54166.666666666664</v>
      </c>
      <c r="E100" s="95">
        <f t="shared" si="76"/>
        <v>54166.666666666664</v>
      </c>
      <c r="F100" s="95">
        <f t="shared" si="76"/>
        <v>54166.666666666664</v>
      </c>
      <c r="G100" s="95">
        <f t="shared" si="76"/>
        <v>54166.666666666664</v>
      </c>
      <c r="H100" s="95">
        <f t="shared" si="76"/>
        <v>54166.666666666664</v>
      </c>
      <c r="I100" s="95">
        <f t="shared" si="76"/>
        <v>54166.666666666664</v>
      </c>
      <c r="J100" s="95">
        <f t="shared" si="76"/>
        <v>54166.666666666664</v>
      </c>
      <c r="K100" s="95">
        <f t="shared" si="76"/>
        <v>54166.666666666664</v>
      </c>
      <c r="L100" s="95">
        <f t="shared" si="76"/>
        <v>54166.666666666664</v>
      </c>
      <c r="M100" s="95">
        <f t="shared" si="76"/>
        <v>54166.666666666664</v>
      </c>
      <c r="N100" s="95">
        <f t="shared" si="76"/>
        <v>54166.666666666664</v>
      </c>
      <c r="O100" s="95">
        <f t="shared" si="76"/>
        <v>54166.666666666664</v>
      </c>
      <c r="P100" s="95">
        <f t="shared" ref="P100:AA100" si="77">$AE100/24</f>
        <v>54166.666666666664</v>
      </c>
      <c r="Q100" s="95">
        <f t="shared" si="77"/>
        <v>54166.666666666664</v>
      </c>
      <c r="R100" s="95">
        <f t="shared" si="77"/>
        <v>54166.666666666664</v>
      </c>
      <c r="S100" s="95">
        <f t="shared" si="77"/>
        <v>54166.666666666664</v>
      </c>
      <c r="T100" s="95">
        <f t="shared" si="77"/>
        <v>54166.666666666664</v>
      </c>
      <c r="U100" s="95">
        <f t="shared" si="77"/>
        <v>54166.666666666664</v>
      </c>
      <c r="V100" s="95">
        <f t="shared" si="77"/>
        <v>54166.666666666664</v>
      </c>
      <c r="W100" s="95">
        <f t="shared" si="77"/>
        <v>54166.666666666664</v>
      </c>
      <c r="X100" s="95">
        <f t="shared" si="77"/>
        <v>54166.666666666664</v>
      </c>
      <c r="Y100" s="95">
        <f t="shared" si="77"/>
        <v>54166.666666666664</v>
      </c>
      <c r="Z100" s="95">
        <f t="shared" si="77"/>
        <v>54166.666666666664</v>
      </c>
      <c r="AA100" s="95">
        <f t="shared" si="77"/>
        <v>54166.666666666664</v>
      </c>
      <c r="AB100" s="58"/>
      <c r="AC100" s="58"/>
      <c r="AD100" s="58">
        <v>650000</v>
      </c>
      <c r="AE100" s="1">
        <v>1300000</v>
      </c>
    </row>
    <row r="101" spans="1:32" x14ac:dyDescent="0.25">
      <c r="C101" s="9" t="s">
        <v>2</v>
      </c>
      <c r="D101" s="10" t="e">
        <f t="shared" ref="D101:AA101" si="78">IF(D$4&lt;=$D$3,D99,D100)</f>
        <v>#REF!</v>
      </c>
      <c r="E101" s="10" t="e">
        <f t="shared" si="78"/>
        <v>#REF!</v>
      </c>
      <c r="F101" s="10" t="e">
        <f t="shared" si="78"/>
        <v>#REF!</v>
      </c>
      <c r="G101" s="10" t="e">
        <f t="shared" si="78"/>
        <v>#REF!</v>
      </c>
      <c r="H101" s="10" t="e">
        <f t="shared" si="78"/>
        <v>#REF!</v>
      </c>
      <c r="I101" s="10" t="e">
        <f t="shared" si="78"/>
        <v>#REF!</v>
      </c>
      <c r="J101" s="10" t="e">
        <f t="shared" si="78"/>
        <v>#REF!</v>
      </c>
      <c r="K101" s="10" t="e">
        <f t="shared" si="78"/>
        <v>#REF!</v>
      </c>
      <c r="L101" s="10" t="e">
        <f t="shared" si="78"/>
        <v>#REF!</v>
      </c>
      <c r="M101" s="10" t="e">
        <f t="shared" si="78"/>
        <v>#REF!</v>
      </c>
      <c r="N101" s="10" t="e">
        <f t="shared" si="78"/>
        <v>#REF!</v>
      </c>
      <c r="O101" s="10">
        <f t="shared" si="78"/>
        <v>54166.666666666664</v>
      </c>
      <c r="P101" s="10" t="e">
        <f t="shared" si="78"/>
        <v>#REF!</v>
      </c>
      <c r="Q101" s="10" t="e">
        <f t="shared" si="78"/>
        <v>#REF!</v>
      </c>
      <c r="R101" s="10" t="e">
        <f t="shared" si="78"/>
        <v>#REF!</v>
      </c>
      <c r="S101" s="10" t="e">
        <f t="shared" si="78"/>
        <v>#REF!</v>
      </c>
      <c r="T101" s="10" t="e">
        <f t="shared" si="78"/>
        <v>#REF!</v>
      </c>
      <c r="U101" s="10" t="e">
        <f t="shared" si="78"/>
        <v>#REF!</v>
      </c>
      <c r="V101" s="10" t="e">
        <f t="shared" si="78"/>
        <v>#REF!</v>
      </c>
      <c r="W101" s="10" t="e">
        <f t="shared" si="78"/>
        <v>#REF!</v>
      </c>
      <c r="X101" s="10" t="e">
        <f t="shared" si="78"/>
        <v>#REF!</v>
      </c>
      <c r="Y101" s="10" t="e">
        <f t="shared" si="78"/>
        <v>#REF!</v>
      </c>
      <c r="Z101" s="10" t="e">
        <f t="shared" si="78"/>
        <v>#REF!</v>
      </c>
      <c r="AA101" s="10" t="e">
        <f t="shared" si="78"/>
        <v>#REF!</v>
      </c>
      <c r="AB101" s="58"/>
      <c r="AC101" s="58"/>
      <c r="AD101" s="58"/>
    </row>
    <row r="102" spans="1:32" x14ac:dyDescent="0.25">
      <c r="C102" s="7" t="s">
        <v>157</v>
      </c>
      <c r="D102" s="8" t="e">
        <f>D99</f>
        <v>#REF!</v>
      </c>
      <c r="E102" s="8" t="e">
        <f t="shared" ref="E102:AA102" si="79">IF(E$4&lt;=$D$3,(E99+D102),0)</f>
        <v>#REF!</v>
      </c>
      <c r="F102" s="8" t="e">
        <f t="shared" si="79"/>
        <v>#REF!</v>
      </c>
      <c r="G102" s="8" t="e">
        <f t="shared" si="79"/>
        <v>#REF!</v>
      </c>
      <c r="H102" s="8" t="e">
        <f t="shared" si="79"/>
        <v>#REF!</v>
      </c>
      <c r="I102" s="8" t="e">
        <f t="shared" si="79"/>
        <v>#REF!</v>
      </c>
      <c r="J102" s="8" t="e">
        <f t="shared" si="79"/>
        <v>#REF!</v>
      </c>
      <c r="K102" s="8" t="e">
        <f t="shared" si="79"/>
        <v>#REF!</v>
      </c>
      <c r="L102" s="8" t="e">
        <f t="shared" si="79"/>
        <v>#REF!</v>
      </c>
      <c r="M102" s="8" t="e">
        <f t="shared" si="79"/>
        <v>#REF!</v>
      </c>
      <c r="N102" s="8" t="e">
        <f t="shared" si="79"/>
        <v>#REF!</v>
      </c>
      <c r="O102" s="8">
        <f t="shared" si="79"/>
        <v>0</v>
      </c>
      <c r="P102" s="8" t="e">
        <f t="shared" si="79"/>
        <v>#REF!</v>
      </c>
      <c r="Q102" s="8" t="e">
        <f t="shared" si="79"/>
        <v>#REF!</v>
      </c>
      <c r="R102" s="8" t="e">
        <f t="shared" si="79"/>
        <v>#REF!</v>
      </c>
      <c r="S102" s="8" t="e">
        <f t="shared" si="79"/>
        <v>#REF!</v>
      </c>
      <c r="T102" s="8" t="e">
        <f t="shared" si="79"/>
        <v>#REF!</v>
      </c>
      <c r="U102" s="8" t="e">
        <f t="shared" si="79"/>
        <v>#REF!</v>
      </c>
      <c r="V102" s="8" t="e">
        <f t="shared" si="79"/>
        <v>#REF!</v>
      </c>
      <c r="W102" s="8" t="e">
        <f t="shared" si="79"/>
        <v>#REF!</v>
      </c>
      <c r="X102" s="8" t="e">
        <f t="shared" si="79"/>
        <v>#REF!</v>
      </c>
      <c r="Y102" s="8" t="e">
        <f t="shared" si="79"/>
        <v>#REF!</v>
      </c>
      <c r="Z102" s="8" t="e">
        <f t="shared" si="79"/>
        <v>#REF!</v>
      </c>
      <c r="AA102" s="8" t="e">
        <f t="shared" si="79"/>
        <v>#REF!</v>
      </c>
      <c r="AB102" s="58"/>
      <c r="AC102" s="58"/>
      <c r="AD102" s="58"/>
    </row>
    <row r="103" spans="1:32" x14ac:dyDescent="0.25">
      <c r="C103" s="7" t="s">
        <v>160</v>
      </c>
      <c r="D103" s="8">
        <f>D100</f>
        <v>54166.666666666664</v>
      </c>
      <c r="E103" s="8">
        <f>E100+D103</f>
        <v>108333.33333333333</v>
      </c>
      <c r="F103" s="8">
        <f t="shared" ref="F103:AA103" si="80">F100+E103</f>
        <v>162500</v>
      </c>
      <c r="G103" s="8">
        <f t="shared" si="80"/>
        <v>216666.66666666666</v>
      </c>
      <c r="H103" s="8">
        <f t="shared" si="80"/>
        <v>270833.33333333331</v>
      </c>
      <c r="I103" s="8">
        <f t="shared" si="80"/>
        <v>325000</v>
      </c>
      <c r="J103" s="8">
        <f t="shared" si="80"/>
        <v>379166.66666666669</v>
      </c>
      <c r="K103" s="8">
        <f t="shared" si="80"/>
        <v>433333.33333333337</v>
      </c>
      <c r="L103" s="8">
        <f t="shared" si="80"/>
        <v>487500.00000000006</v>
      </c>
      <c r="M103" s="8">
        <f t="shared" si="80"/>
        <v>541666.66666666674</v>
      </c>
      <c r="N103" s="8">
        <f t="shared" si="80"/>
        <v>595833.33333333337</v>
      </c>
      <c r="O103" s="8">
        <f t="shared" si="80"/>
        <v>650000</v>
      </c>
      <c r="P103" s="8">
        <f t="shared" si="80"/>
        <v>704166.66666666663</v>
      </c>
      <c r="Q103" s="8">
        <f t="shared" si="80"/>
        <v>758333.33333333326</v>
      </c>
      <c r="R103" s="8">
        <f t="shared" si="80"/>
        <v>812499.99999999988</v>
      </c>
      <c r="S103" s="8">
        <f t="shared" si="80"/>
        <v>866666.66666666651</v>
      </c>
      <c r="T103" s="8">
        <f t="shared" si="80"/>
        <v>920833.33333333314</v>
      </c>
      <c r="U103" s="8">
        <f t="shared" si="80"/>
        <v>974999.99999999977</v>
      </c>
      <c r="V103" s="8">
        <f t="shared" si="80"/>
        <v>1029166.6666666664</v>
      </c>
      <c r="W103" s="8">
        <f t="shared" si="80"/>
        <v>1083333.333333333</v>
      </c>
      <c r="X103" s="8">
        <f t="shared" si="80"/>
        <v>1137499.9999999998</v>
      </c>
      <c r="Y103" s="8">
        <f t="shared" si="80"/>
        <v>1191666.6666666665</v>
      </c>
      <c r="Z103" s="8">
        <f t="shared" si="80"/>
        <v>1245833.3333333333</v>
      </c>
      <c r="AA103" s="8">
        <f t="shared" si="80"/>
        <v>1300000</v>
      </c>
      <c r="AB103" s="58"/>
      <c r="AC103" s="58"/>
      <c r="AD103" s="58"/>
    </row>
    <row r="104" spans="1:32" x14ac:dyDescent="0.25">
      <c r="C104" s="7" t="s">
        <v>159</v>
      </c>
      <c r="D104" s="8" t="e">
        <f>D101</f>
        <v>#REF!</v>
      </c>
      <c r="E104" s="8" t="e">
        <f>E101+D104</f>
        <v>#REF!</v>
      </c>
      <c r="F104" s="8" t="e">
        <f t="shared" ref="F104:AA104" si="81">F101+E104</f>
        <v>#REF!</v>
      </c>
      <c r="G104" s="8" t="e">
        <f t="shared" si="81"/>
        <v>#REF!</v>
      </c>
      <c r="H104" s="8" t="e">
        <f t="shared" si="81"/>
        <v>#REF!</v>
      </c>
      <c r="I104" s="8" t="e">
        <f t="shared" si="81"/>
        <v>#REF!</v>
      </c>
      <c r="J104" s="8" t="e">
        <f t="shared" si="81"/>
        <v>#REF!</v>
      </c>
      <c r="K104" s="8" t="e">
        <f t="shared" si="81"/>
        <v>#REF!</v>
      </c>
      <c r="L104" s="8" t="e">
        <f t="shared" si="81"/>
        <v>#REF!</v>
      </c>
      <c r="M104" s="8" t="e">
        <f t="shared" si="81"/>
        <v>#REF!</v>
      </c>
      <c r="N104" s="8" t="e">
        <f t="shared" si="81"/>
        <v>#REF!</v>
      </c>
      <c r="O104" s="8" t="e">
        <f t="shared" si="81"/>
        <v>#REF!</v>
      </c>
      <c r="P104" s="8" t="e">
        <f t="shared" si="81"/>
        <v>#REF!</v>
      </c>
      <c r="Q104" s="8" t="e">
        <f t="shared" si="81"/>
        <v>#REF!</v>
      </c>
      <c r="R104" s="8" t="e">
        <f t="shared" si="81"/>
        <v>#REF!</v>
      </c>
      <c r="S104" s="8" t="e">
        <f t="shared" si="81"/>
        <v>#REF!</v>
      </c>
      <c r="T104" s="8" t="e">
        <f t="shared" si="81"/>
        <v>#REF!</v>
      </c>
      <c r="U104" s="8" t="e">
        <f t="shared" si="81"/>
        <v>#REF!</v>
      </c>
      <c r="V104" s="8" t="e">
        <f t="shared" si="81"/>
        <v>#REF!</v>
      </c>
      <c r="W104" s="8" t="e">
        <f t="shared" si="81"/>
        <v>#REF!</v>
      </c>
      <c r="X104" s="8" t="e">
        <f t="shared" si="81"/>
        <v>#REF!</v>
      </c>
      <c r="Y104" s="8" t="e">
        <f t="shared" si="81"/>
        <v>#REF!</v>
      </c>
      <c r="Z104" s="8" t="e">
        <f t="shared" si="81"/>
        <v>#REF!</v>
      </c>
      <c r="AA104" s="8" t="e">
        <f t="shared" si="81"/>
        <v>#REF!</v>
      </c>
      <c r="AB104" s="58"/>
      <c r="AC104" s="58"/>
      <c r="AD104" s="58"/>
    </row>
    <row r="105" spans="1:32" x14ac:dyDescent="0.25">
      <c r="A105" s="3" t="s">
        <v>7</v>
      </c>
      <c r="B105" s="6" t="s">
        <v>76</v>
      </c>
    </row>
    <row r="106" spans="1:32" x14ac:dyDescent="0.25">
      <c r="C106" s="9" t="s">
        <v>0</v>
      </c>
      <c r="D106" s="41" t="e">
        <f>#REF!+#REF!</f>
        <v>#REF!</v>
      </c>
      <c r="E106" s="41" t="e">
        <f>#REF!</f>
        <v>#REF!</v>
      </c>
      <c r="F106" s="41" t="e">
        <f>#REF!</f>
        <v>#REF!</v>
      </c>
      <c r="G106" s="41" t="e">
        <f>#REF!</f>
        <v>#REF!</v>
      </c>
      <c r="H106" s="41" t="e">
        <f>#REF!</f>
        <v>#REF!</v>
      </c>
      <c r="I106" s="41" t="e">
        <f>#REF!</f>
        <v>#REF!</v>
      </c>
      <c r="J106" s="41" t="e">
        <f>#REF!</f>
        <v>#REF!</v>
      </c>
      <c r="K106" s="41" t="e">
        <f>#REF!</f>
        <v>#REF!</v>
      </c>
      <c r="L106" s="41" t="e">
        <f>#REF!</f>
        <v>#REF!</v>
      </c>
      <c r="M106" s="41" t="e">
        <f>#REF!</f>
        <v>#REF!</v>
      </c>
      <c r="N106" s="41" t="e">
        <f>#REF!</f>
        <v>#REF!</v>
      </c>
      <c r="O106" s="41" t="e">
        <f>#REF!</f>
        <v>#REF!</v>
      </c>
      <c r="P106" s="41" t="e">
        <f>#REF!</f>
        <v>#REF!</v>
      </c>
      <c r="Q106" s="41" t="e">
        <f>#REF!</f>
        <v>#REF!</v>
      </c>
      <c r="R106" s="41" t="e">
        <f>#REF!</f>
        <v>#REF!</v>
      </c>
      <c r="S106" s="41" t="e">
        <f>#REF!</f>
        <v>#REF!</v>
      </c>
      <c r="T106" s="41" t="e">
        <f>#REF!</f>
        <v>#REF!</v>
      </c>
      <c r="U106" s="41" t="e">
        <f>#REF!</f>
        <v>#REF!</v>
      </c>
      <c r="V106" s="41" t="e">
        <f>#REF!</f>
        <v>#REF!</v>
      </c>
      <c r="W106" s="41" t="e">
        <f>#REF!</f>
        <v>#REF!</v>
      </c>
      <c r="X106" s="41" t="e">
        <f>#REF!</f>
        <v>#REF!</v>
      </c>
      <c r="Y106" s="41" t="e">
        <f>#REF!</f>
        <v>#REF!</v>
      </c>
      <c r="Z106" s="41" t="e">
        <f>#REF!</f>
        <v>#REF!</v>
      </c>
      <c r="AA106" s="41" t="e">
        <f>#REF!</f>
        <v>#REF!</v>
      </c>
      <c r="AB106" s="58" t="e">
        <f>SUM(D106:AA106)</f>
        <v>#REF!</v>
      </c>
      <c r="AC106" s="58" t="e">
        <f>SUM(P106:AA106)</f>
        <v>#REF!</v>
      </c>
      <c r="AD106" s="58"/>
      <c r="AF106" s="121" t="e">
        <f>SUM(P106:AA106)</f>
        <v>#REF!</v>
      </c>
    </row>
    <row r="107" spans="1:32" x14ac:dyDescent="0.25">
      <c r="C107" s="9" t="s">
        <v>87</v>
      </c>
      <c r="D107" s="95">
        <f t="shared" ref="D107:AA107" si="82">$AD107/12</f>
        <v>11166.666666666666</v>
      </c>
      <c r="E107" s="95">
        <f t="shared" si="82"/>
        <v>11166.666666666666</v>
      </c>
      <c r="F107" s="95">
        <f t="shared" si="82"/>
        <v>11166.666666666666</v>
      </c>
      <c r="G107" s="95">
        <f t="shared" si="82"/>
        <v>11166.666666666666</v>
      </c>
      <c r="H107" s="95">
        <f t="shared" si="82"/>
        <v>11166.666666666666</v>
      </c>
      <c r="I107" s="95">
        <f t="shared" si="82"/>
        <v>11166.666666666666</v>
      </c>
      <c r="J107" s="95">
        <f t="shared" si="82"/>
        <v>11166.666666666666</v>
      </c>
      <c r="K107" s="95">
        <f t="shared" si="82"/>
        <v>11166.666666666666</v>
      </c>
      <c r="L107" s="95">
        <f t="shared" si="82"/>
        <v>11166.666666666666</v>
      </c>
      <c r="M107" s="95">
        <f t="shared" si="82"/>
        <v>11166.666666666666</v>
      </c>
      <c r="N107" s="95">
        <f t="shared" si="82"/>
        <v>11166.666666666666</v>
      </c>
      <c r="O107" s="95">
        <f t="shared" si="82"/>
        <v>11166.666666666666</v>
      </c>
      <c r="P107" s="95">
        <f t="shared" si="82"/>
        <v>11166.666666666666</v>
      </c>
      <c r="Q107" s="95">
        <f t="shared" si="82"/>
        <v>11166.666666666666</v>
      </c>
      <c r="R107" s="95">
        <f t="shared" si="82"/>
        <v>11166.666666666666</v>
      </c>
      <c r="S107" s="95">
        <f t="shared" si="82"/>
        <v>11166.666666666666</v>
      </c>
      <c r="T107" s="95">
        <f t="shared" si="82"/>
        <v>11166.666666666666</v>
      </c>
      <c r="U107" s="95">
        <f t="shared" si="82"/>
        <v>11166.666666666666</v>
      </c>
      <c r="V107" s="95">
        <f t="shared" si="82"/>
        <v>11166.666666666666</v>
      </c>
      <c r="W107" s="95">
        <f t="shared" si="82"/>
        <v>11166.666666666666</v>
      </c>
      <c r="X107" s="95">
        <f t="shared" si="82"/>
        <v>11166.666666666666</v>
      </c>
      <c r="Y107" s="95">
        <f t="shared" si="82"/>
        <v>11166.666666666666</v>
      </c>
      <c r="Z107" s="95">
        <f t="shared" si="82"/>
        <v>11166.666666666666</v>
      </c>
      <c r="AA107" s="95">
        <f t="shared" si="82"/>
        <v>11166.666666666666</v>
      </c>
      <c r="AB107" s="58"/>
      <c r="AC107" s="58"/>
      <c r="AD107" s="58">
        <v>134000</v>
      </c>
      <c r="AE107" s="1">
        <v>268000</v>
      </c>
    </row>
    <row r="108" spans="1:32" x14ac:dyDescent="0.25">
      <c r="C108" s="9" t="s">
        <v>2</v>
      </c>
      <c r="D108" s="10" t="e">
        <f t="shared" ref="D108:AA108" si="83">IF(D$4&lt;=$D$3,D106,D107)</f>
        <v>#REF!</v>
      </c>
      <c r="E108" s="10" t="e">
        <f t="shared" si="83"/>
        <v>#REF!</v>
      </c>
      <c r="F108" s="10" t="e">
        <f t="shared" si="83"/>
        <v>#REF!</v>
      </c>
      <c r="G108" s="10" t="e">
        <f t="shared" si="83"/>
        <v>#REF!</v>
      </c>
      <c r="H108" s="10" t="e">
        <f t="shared" si="83"/>
        <v>#REF!</v>
      </c>
      <c r="I108" s="10" t="e">
        <f t="shared" si="83"/>
        <v>#REF!</v>
      </c>
      <c r="J108" s="10" t="e">
        <f t="shared" si="83"/>
        <v>#REF!</v>
      </c>
      <c r="K108" s="10" t="e">
        <f t="shared" si="83"/>
        <v>#REF!</v>
      </c>
      <c r="L108" s="10" t="e">
        <f t="shared" si="83"/>
        <v>#REF!</v>
      </c>
      <c r="M108" s="10" t="e">
        <f t="shared" si="83"/>
        <v>#REF!</v>
      </c>
      <c r="N108" s="10" t="e">
        <f t="shared" si="83"/>
        <v>#REF!</v>
      </c>
      <c r="O108" s="10">
        <f t="shared" si="83"/>
        <v>11166.666666666666</v>
      </c>
      <c r="P108" s="10" t="e">
        <f t="shared" si="83"/>
        <v>#REF!</v>
      </c>
      <c r="Q108" s="10" t="e">
        <f t="shared" si="83"/>
        <v>#REF!</v>
      </c>
      <c r="R108" s="10" t="e">
        <f t="shared" si="83"/>
        <v>#REF!</v>
      </c>
      <c r="S108" s="10" t="e">
        <f t="shared" si="83"/>
        <v>#REF!</v>
      </c>
      <c r="T108" s="10" t="e">
        <f t="shared" si="83"/>
        <v>#REF!</v>
      </c>
      <c r="U108" s="10" t="e">
        <f t="shared" si="83"/>
        <v>#REF!</v>
      </c>
      <c r="V108" s="10" t="e">
        <f t="shared" si="83"/>
        <v>#REF!</v>
      </c>
      <c r="W108" s="10" t="e">
        <f t="shared" si="83"/>
        <v>#REF!</v>
      </c>
      <c r="X108" s="10" t="e">
        <f t="shared" si="83"/>
        <v>#REF!</v>
      </c>
      <c r="Y108" s="10" t="e">
        <f t="shared" si="83"/>
        <v>#REF!</v>
      </c>
      <c r="Z108" s="10" t="e">
        <f t="shared" si="83"/>
        <v>#REF!</v>
      </c>
      <c r="AA108" s="10" t="e">
        <f t="shared" si="83"/>
        <v>#REF!</v>
      </c>
      <c r="AB108" s="58"/>
      <c r="AC108" s="58"/>
      <c r="AD108" s="58"/>
    </row>
    <row r="109" spans="1:32" x14ac:dyDescent="0.25">
      <c r="C109" s="7" t="s">
        <v>157</v>
      </c>
      <c r="D109" s="8" t="e">
        <f>D106</f>
        <v>#REF!</v>
      </c>
      <c r="E109" s="8" t="e">
        <f t="shared" ref="E109:AA109" si="84">IF(E$4&lt;=$D$3,(E106+D109),0)</f>
        <v>#REF!</v>
      </c>
      <c r="F109" s="8" t="e">
        <f t="shared" si="84"/>
        <v>#REF!</v>
      </c>
      <c r="G109" s="8" t="e">
        <f t="shared" si="84"/>
        <v>#REF!</v>
      </c>
      <c r="H109" s="8" t="e">
        <f t="shared" si="84"/>
        <v>#REF!</v>
      </c>
      <c r="I109" s="8" t="e">
        <f t="shared" si="84"/>
        <v>#REF!</v>
      </c>
      <c r="J109" s="8" t="e">
        <f t="shared" si="84"/>
        <v>#REF!</v>
      </c>
      <c r="K109" s="8" t="e">
        <f t="shared" si="84"/>
        <v>#REF!</v>
      </c>
      <c r="L109" s="8" t="e">
        <f t="shared" si="84"/>
        <v>#REF!</v>
      </c>
      <c r="M109" s="8" t="e">
        <f t="shared" si="84"/>
        <v>#REF!</v>
      </c>
      <c r="N109" s="8" t="e">
        <f t="shared" si="84"/>
        <v>#REF!</v>
      </c>
      <c r="O109" s="8">
        <f t="shared" si="84"/>
        <v>0</v>
      </c>
      <c r="P109" s="8" t="e">
        <f t="shared" si="84"/>
        <v>#REF!</v>
      </c>
      <c r="Q109" s="8" t="e">
        <f t="shared" si="84"/>
        <v>#REF!</v>
      </c>
      <c r="R109" s="8" t="e">
        <f t="shared" si="84"/>
        <v>#REF!</v>
      </c>
      <c r="S109" s="8" t="e">
        <f t="shared" si="84"/>
        <v>#REF!</v>
      </c>
      <c r="T109" s="8" t="e">
        <f t="shared" si="84"/>
        <v>#REF!</v>
      </c>
      <c r="U109" s="8" t="e">
        <f t="shared" si="84"/>
        <v>#REF!</v>
      </c>
      <c r="V109" s="8" t="e">
        <f t="shared" si="84"/>
        <v>#REF!</v>
      </c>
      <c r="W109" s="8" t="e">
        <f t="shared" si="84"/>
        <v>#REF!</v>
      </c>
      <c r="X109" s="8" t="e">
        <f t="shared" si="84"/>
        <v>#REF!</v>
      </c>
      <c r="Y109" s="8" t="e">
        <f t="shared" si="84"/>
        <v>#REF!</v>
      </c>
      <c r="Z109" s="8" t="e">
        <f t="shared" si="84"/>
        <v>#REF!</v>
      </c>
      <c r="AA109" s="8" t="e">
        <f t="shared" si="84"/>
        <v>#REF!</v>
      </c>
      <c r="AB109" s="58"/>
      <c r="AC109" s="58"/>
      <c r="AD109" s="58"/>
    </row>
    <row r="110" spans="1:32" x14ac:dyDescent="0.25">
      <c r="C110" s="7" t="s">
        <v>160</v>
      </c>
      <c r="D110" s="8">
        <f>D107</f>
        <v>11166.666666666666</v>
      </c>
      <c r="E110" s="8">
        <f>E107+D110</f>
        <v>22333.333333333332</v>
      </c>
      <c r="F110" s="8">
        <f t="shared" ref="F110:AA110" si="85">F107+E110</f>
        <v>33500</v>
      </c>
      <c r="G110" s="8">
        <f t="shared" si="85"/>
        <v>44666.666666666664</v>
      </c>
      <c r="H110" s="8">
        <f t="shared" si="85"/>
        <v>55833.333333333328</v>
      </c>
      <c r="I110" s="8">
        <f t="shared" si="85"/>
        <v>67000</v>
      </c>
      <c r="J110" s="8">
        <f t="shared" si="85"/>
        <v>78166.666666666672</v>
      </c>
      <c r="K110" s="8">
        <f t="shared" si="85"/>
        <v>89333.333333333343</v>
      </c>
      <c r="L110" s="8">
        <f t="shared" si="85"/>
        <v>100500.00000000001</v>
      </c>
      <c r="M110" s="8">
        <f t="shared" si="85"/>
        <v>111666.66666666669</v>
      </c>
      <c r="N110" s="8">
        <f t="shared" si="85"/>
        <v>122833.33333333336</v>
      </c>
      <c r="O110" s="8">
        <f t="shared" si="85"/>
        <v>134000.00000000003</v>
      </c>
      <c r="P110" s="8">
        <f t="shared" si="85"/>
        <v>145166.66666666669</v>
      </c>
      <c r="Q110" s="8">
        <f t="shared" si="85"/>
        <v>156333.33333333334</v>
      </c>
      <c r="R110" s="8">
        <f t="shared" si="85"/>
        <v>167500</v>
      </c>
      <c r="S110" s="8">
        <f t="shared" si="85"/>
        <v>178666.66666666666</v>
      </c>
      <c r="T110" s="8">
        <f t="shared" si="85"/>
        <v>189833.33333333331</v>
      </c>
      <c r="U110" s="8">
        <f t="shared" si="85"/>
        <v>200999.99999999997</v>
      </c>
      <c r="V110" s="8">
        <f t="shared" si="85"/>
        <v>212166.66666666663</v>
      </c>
      <c r="W110" s="8">
        <f t="shared" si="85"/>
        <v>223333.33333333328</v>
      </c>
      <c r="X110" s="8">
        <f t="shared" si="85"/>
        <v>234499.99999999994</v>
      </c>
      <c r="Y110" s="8">
        <f t="shared" si="85"/>
        <v>245666.6666666666</v>
      </c>
      <c r="Z110" s="8">
        <f t="shared" si="85"/>
        <v>256833.33333333326</v>
      </c>
      <c r="AA110" s="8">
        <f t="shared" si="85"/>
        <v>267999.99999999994</v>
      </c>
      <c r="AB110" s="58"/>
      <c r="AC110" s="58"/>
      <c r="AD110" s="58"/>
    </row>
    <row r="111" spans="1:32" x14ac:dyDescent="0.25">
      <c r="C111" s="7" t="s">
        <v>159</v>
      </c>
      <c r="D111" s="8" t="e">
        <f>D108</f>
        <v>#REF!</v>
      </c>
      <c r="E111" s="8" t="e">
        <f>E108+D111</f>
        <v>#REF!</v>
      </c>
      <c r="F111" s="8" t="e">
        <f t="shared" ref="F111:AA111" si="86">F108+E111</f>
        <v>#REF!</v>
      </c>
      <c r="G111" s="8" t="e">
        <f t="shared" si="86"/>
        <v>#REF!</v>
      </c>
      <c r="H111" s="8" t="e">
        <f t="shared" si="86"/>
        <v>#REF!</v>
      </c>
      <c r="I111" s="8" t="e">
        <f t="shared" si="86"/>
        <v>#REF!</v>
      </c>
      <c r="J111" s="8" t="e">
        <f t="shared" si="86"/>
        <v>#REF!</v>
      </c>
      <c r="K111" s="8" t="e">
        <f t="shared" si="86"/>
        <v>#REF!</v>
      </c>
      <c r="L111" s="8" t="e">
        <f t="shared" si="86"/>
        <v>#REF!</v>
      </c>
      <c r="M111" s="8" t="e">
        <f t="shared" si="86"/>
        <v>#REF!</v>
      </c>
      <c r="N111" s="8" t="e">
        <f t="shared" si="86"/>
        <v>#REF!</v>
      </c>
      <c r="O111" s="8" t="e">
        <f t="shared" si="86"/>
        <v>#REF!</v>
      </c>
      <c r="P111" s="8" t="e">
        <f t="shared" si="86"/>
        <v>#REF!</v>
      </c>
      <c r="Q111" s="8" t="e">
        <f t="shared" si="86"/>
        <v>#REF!</v>
      </c>
      <c r="R111" s="8" t="e">
        <f t="shared" si="86"/>
        <v>#REF!</v>
      </c>
      <c r="S111" s="8" t="e">
        <f t="shared" si="86"/>
        <v>#REF!</v>
      </c>
      <c r="T111" s="8" t="e">
        <f t="shared" si="86"/>
        <v>#REF!</v>
      </c>
      <c r="U111" s="8" t="e">
        <f t="shared" si="86"/>
        <v>#REF!</v>
      </c>
      <c r="V111" s="8" t="e">
        <f t="shared" si="86"/>
        <v>#REF!</v>
      </c>
      <c r="W111" s="8" t="e">
        <f t="shared" si="86"/>
        <v>#REF!</v>
      </c>
      <c r="X111" s="8" t="e">
        <f t="shared" si="86"/>
        <v>#REF!</v>
      </c>
      <c r="Y111" s="8" t="e">
        <f t="shared" si="86"/>
        <v>#REF!</v>
      </c>
      <c r="Z111" s="8" t="e">
        <f t="shared" si="86"/>
        <v>#REF!</v>
      </c>
      <c r="AA111" s="8" t="e">
        <f t="shared" si="86"/>
        <v>#REF!</v>
      </c>
      <c r="AB111" s="58"/>
      <c r="AC111" s="58"/>
      <c r="AD111" s="58"/>
    </row>
    <row r="112" spans="1:32" x14ac:dyDescent="0.25">
      <c r="A112" s="3" t="s">
        <v>5</v>
      </c>
      <c r="B112" s="6" t="s">
        <v>3</v>
      </c>
      <c r="AB112" s="58"/>
      <c r="AC112" s="58"/>
      <c r="AD112" s="58"/>
      <c r="AF112" s="121"/>
    </row>
    <row r="113" spans="1:32" x14ac:dyDescent="0.25">
      <c r="C113" s="9" t="s">
        <v>0</v>
      </c>
      <c r="D113" s="41" t="e">
        <f>#REF!</f>
        <v>#REF!</v>
      </c>
      <c r="E113" s="41" t="e">
        <f>#REF!</f>
        <v>#REF!</v>
      </c>
      <c r="F113" s="41" t="e">
        <f>#REF!</f>
        <v>#REF!</v>
      </c>
      <c r="G113" s="41" t="e">
        <f>#REF!</f>
        <v>#REF!</v>
      </c>
      <c r="H113" s="41" t="e">
        <f>#REF!</f>
        <v>#REF!</v>
      </c>
      <c r="I113" s="41" t="e">
        <f>#REF!</f>
        <v>#REF!</v>
      </c>
      <c r="J113" s="41" t="e">
        <f>#REF!</f>
        <v>#REF!</v>
      </c>
      <c r="K113" s="41" t="e">
        <f>#REF!</f>
        <v>#REF!</v>
      </c>
      <c r="L113" s="41" t="e">
        <f>#REF!</f>
        <v>#REF!</v>
      </c>
      <c r="M113" s="41" t="e">
        <f>#REF!</f>
        <v>#REF!</v>
      </c>
      <c r="N113" s="41" t="e">
        <f>#REF!</f>
        <v>#REF!</v>
      </c>
      <c r="O113" s="41" t="e">
        <f>#REF!</f>
        <v>#REF!</v>
      </c>
      <c r="P113" s="41" t="e">
        <f>#REF!</f>
        <v>#REF!</v>
      </c>
      <c r="Q113" s="41" t="e">
        <f>#REF!</f>
        <v>#REF!</v>
      </c>
      <c r="R113" s="41" t="e">
        <f>#REF!</f>
        <v>#REF!</v>
      </c>
      <c r="S113" s="41" t="e">
        <f>#REF!</f>
        <v>#REF!</v>
      </c>
      <c r="T113" s="41" t="e">
        <f>#REF!</f>
        <v>#REF!</v>
      </c>
      <c r="U113" s="41" t="e">
        <f>#REF!</f>
        <v>#REF!</v>
      </c>
      <c r="V113" s="41" t="e">
        <f>#REF!</f>
        <v>#REF!</v>
      </c>
      <c r="W113" s="41" t="e">
        <f>#REF!</f>
        <v>#REF!</v>
      </c>
      <c r="X113" s="41" t="e">
        <f>#REF!</f>
        <v>#REF!</v>
      </c>
      <c r="Y113" s="41" t="e">
        <f>#REF!</f>
        <v>#REF!</v>
      </c>
      <c r="Z113" s="41" t="e">
        <f>#REF!</f>
        <v>#REF!</v>
      </c>
      <c r="AA113" s="41" t="e">
        <f>#REF!</f>
        <v>#REF!</v>
      </c>
      <c r="AB113" s="58" t="e">
        <f>SUM(D113:AA113)</f>
        <v>#REF!</v>
      </c>
      <c r="AC113" s="58" t="e">
        <f>SUM(P113:AA113)</f>
        <v>#REF!</v>
      </c>
      <c r="AD113" s="58"/>
      <c r="AF113" s="121" t="e">
        <f>SUM(P113:AA113)</f>
        <v>#REF!</v>
      </c>
    </row>
    <row r="114" spans="1:32" x14ac:dyDescent="0.25">
      <c r="C114" s="9" t="s">
        <v>87</v>
      </c>
      <c r="D114" s="95">
        <f>$AD114/12</f>
        <v>2291.6666666666665</v>
      </c>
      <c r="E114" s="95">
        <f t="shared" ref="E114:O114" si="87">$AD114/12</f>
        <v>2291.6666666666665</v>
      </c>
      <c r="F114" s="95">
        <f t="shared" si="87"/>
        <v>2291.6666666666665</v>
      </c>
      <c r="G114" s="95">
        <f t="shared" si="87"/>
        <v>2291.6666666666665</v>
      </c>
      <c r="H114" s="95">
        <f t="shared" si="87"/>
        <v>2291.6666666666665</v>
      </c>
      <c r="I114" s="95">
        <f t="shared" si="87"/>
        <v>2291.6666666666665</v>
      </c>
      <c r="J114" s="95">
        <f t="shared" si="87"/>
        <v>2291.6666666666665</v>
      </c>
      <c r="K114" s="95">
        <f t="shared" si="87"/>
        <v>2291.6666666666665</v>
      </c>
      <c r="L114" s="95">
        <f t="shared" si="87"/>
        <v>2291.6666666666665</v>
      </c>
      <c r="M114" s="95">
        <f t="shared" si="87"/>
        <v>2291.6666666666665</v>
      </c>
      <c r="N114" s="95">
        <f t="shared" si="87"/>
        <v>2291.6666666666665</v>
      </c>
      <c r="O114" s="95">
        <f t="shared" si="87"/>
        <v>2291.6666666666665</v>
      </c>
      <c r="P114" s="95">
        <f t="shared" ref="P114:AA114" si="88">$AE114/24</f>
        <v>2291.6666666666665</v>
      </c>
      <c r="Q114" s="95">
        <f t="shared" si="88"/>
        <v>2291.6666666666665</v>
      </c>
      <c r="R114" s="95">
        <f t="shared" si="88"/>
        <v>2291.6666666666665</v>
      </c>
      <c r="S114" s="95">
        <f t="shared" si="88"/>
        <v>2291.6666666666665</v>
      </c>
      <c r="T114" s="95">
        <f t="shared" si="88"/>
        <v>2291.6666666666665</v>
      </c>
      <c r="U114" s="95">
        <f t="shared" si="88"/>
        <v>2291.6666666666665</v>
      </c>
      <c r="V114" s="95">
        <f t="shared" si="88"/>
        <v>2291.6666666666665</v>
      </c>
      <c r="W114" s="95">
        <f t="shared" si="88"/>
        <v>2291.6666666666665</v>
      </c>
      <c r="X114" s="95">
        <f t="shared" si="88"/>
        <v>2291.6666666666665</v>
      </c>
      <c r="Y114" s="95">
        <f t="shared" si="88"/>
        <v>2291.6666666666665</v>
      </c>
      <c r="Z114" s="95">
        <f t="shared" si="88"/>
        <v>2291.6666666666665</v>
      </c>
      <c r="AA114" s="95">
        <f t="shared" si="88"/>
        <v>2291.6666666666665</v>
      </c>
      <c r="AB114" s="58"/>
      <c r="AC114" s="58"/>
      <c r="AD114" s="58">
        <v>27500</v>
      </c>
      <c r="AE114" s="1">
        <v>55000</v>
      </c>
    </row>
    <row r="115" spans="1:32" x14ac:dyDescent="0.25">
      <c r="C115" s="9" t="s">
        <v>2</v>
      </c>
      <c r="D115" s="10" t="e">
        <f t="shared" ref="D115:AA115" si="89">IF(D$4&lt;=$D$3,D113,D114)</f>
        <v>#REF!</v>
      </c>
      <c r="E115" s="10" t="e">
        <f t="shared" si="89"/>
        <v>#REF!</v>
      </c>
      <c r="F115" s="10" t="e">
        <f t="shared" si="89"/>
        <v>#REF!</v>
      </c>
      <c r="G115" s="10" t="e">
        <f t="shared" si="89"/>
        <v>#REF!</v>
      </c>
      <c r="H115" s="10" t="e">
        <f t="shared" si="89"/>
        <v>#REF!</v>
      </c>
      <c r="I115" s="10" t="e">
        <f t="shared" si="89"/>
        <v>#REF!</v>
      </c>
      <c r="J115" s="10" t="e">
        <f t="shared" si="89"/>
        <v>#REF!</v>
      </c>
      <c r="K115" s="10" t="e">
        <f t="shared" si="89"/>
        <v>#REF!</v>
      </c>
      <c r="L115" s="10" t="e">
        <f t="shared" si="89"/>
        <v>#REF!</v>
      </c>
      <c r="M115" s="10" t="e">
        <f t="shared" si="89"/>
        <v>#REF!</v>
      </c>
      <c r="N115" s="10" t="e">
        <f t="shared" si="89"/>
        <v>#REF!</v>
      </c>
      <c r="O115" s="10">
        <f t="shared" si="89"/>
        <v>2291.6666666666665</v>
      </c>
      <c r="P115" s="10" t="e">
        <f t="shared" si="89"/>
        <v>#REF!</v>
      </c>
      <c r="Q115" s="10" t="e">
        <f t="shared" si="89"/>
        <v>#REF!</v>
      </c>
      <c r="R115" s="10" t="e">
        <f t="shared" si="89"/>
        <v>#REF!</v>
      </c>
      <c r="S115" s="10" t="e">
        <f t="shared" si="89"/>
        <v>#REF!</v>
      </c>
      <c r="T115" s="10" t="e">
        <f t="shared" si="89"/>
        <v>#REF!</v>
      </c>
      <c r="U115" s="10" t="e">
        <f t="shared" si="89"/>
        <v>#REF!</v>
      </c>
      <c r="V115" s="10" t="e">
        <f t="shared" si="89"/>
        <v>#REF!</v>
      </c>
      <c r="W115" s="10" t="e">
        <f t="shared" si="89"/>
        <v>#REF!</v>
      </c>
      <c r="X115" s="10" t="e">
        <f t="shared" si="89"/>
        <v>#REF!</v>
      </c>
      <c r="Y115" s="10" t="e">
        <f t="shared" si="89"/>
        <v>#REF!</v>
      </c>
      <c r="Z115" s="10" t="e">
        <f t="shared" si="89"/>
        <v>#REF!</v>
      </c>
      <c r="AA115" s="10" t="e">
        <f t="shared" si="89"/>
        <v>#REF!</v>
      </c>
      <c r="AB115" s="58"/>
      <c r="AC115" s="58"/>
      <c r="AD115" s="58"/>
    </row>
    <row r="116" spans="1:32" x14ac:dyDescent="0.25">
      <c r="C116" s="7" t="s">
        <v>157</v>
      </c>
      <c r="D116" s="8" t="e">
        <f>D113</f>
        <v>#REF!</v>
      </c>
      <c r="E116" s="8" t="e">
        <f t="shared" ref="E116:AA116" si="90">IF(E$4&lt;=$D$3,(E113+D116),0)</f>
        <v>#REF!</v>
      </c>
      <c r="F116" s="8" t="e">
        <f t="shared" si="90"/>
        <v>#REF!</v>
      </c>
      <c r="G116" s="8" t="e">
        <f t="shared" si="90"/>
        <v>#REF!</v>
      </c>
      <c r="H116" s="8" t="e">
        <f t="shared" si="90"/>
        <v>#REF!</v>
      </c>
      <c r="I116" s="8" t="e">
        <f t="shared" si="90"/>
        <v>#REF!</v>
      </c>
      <c r="J116" s="8" t="e">
        <f t="shared" si="90"/>
        <v>#REF!</v>
      </c>
      <c r="K116" s="8" t="e">
        <f t="shared" si="90"/>
        <v>#REF!</v>
      </c>
      <c r="L116" s="8" t="e">
        <f t="shared" si="90"/>
        <v>#REF!</v>
      </c>
      <c r="M116" s="8" t="e">
        <f t="shared" si="90"/>
        <v>#REF!</v>
      </c>
      <c r="N116" s="8" t="e">
        <f t="shared" si="90"/>
        <v>#REF!</v>
      </c>
      <c r="O116" s="8">
        <f t="shared" si="90"/>
        <v>0</v>
      </c>
      <c r="P116" s="8" t="e">
        <f t="shared" si="90"/>
        <v>#REF!</v>
      </c>
      <c r="Q116" s="8" t="e">
        <f t="shared" si="90"/>
        <v>#REF!</v>
      </c>
      <c r="R116" s="8" t="e">
        <f t="shared" si="90"/>
        <v>#REF!</v>
      </c>
      <c r="S116" s="8" t="e">
        <f t="shared" si="90"/>
        <v>#REF!</v>
      </c>
      <c r="T116" s="8" t="e">
        <f t="shared" si="90"/>
        <v>#REF!</v>
      </c>
      <c r="U116" s="8" t="e">
        <f t="shared" si="90"/>
        <v>#REF!</v>
      </c>
      <c r="V116" s="8" t="e">
        <f t="shared" si="90"/>
        <v>#REF!</v>
      </c>
      <c r="W116" s="8" t="e">
        <f t="shared" si="90"/>
        <v>#REF!</v>
      </c>
      <c r="X116" s="8" t="e">
        <f t="shared" si="90"/>
        <v>#REF!</v>
      </c>
      <c r="Y116" s="8" t="e">
        <f t="shared" si="90"/>
        <v>#REF!</v>
      </c>
      <c r="Z116" s="8" t="e">
        <f t="shared" si="90"/>
        <v>#REF!</v>
      </c>
      <c r="AA116" s="8" t="e">
        <f t="shared" si="90"/>
        <v>#REF!</v>
      </c>
      <c r="AB116" s="58"/>
      <c r="AC116" s="58"/>
      <c r="AD116" s="58"/>
    </row>
    <row r="117" spans="1:32" x14ac:dyDescent="0.25">
      <c r="C117" s="7" t="s">
        <v>160</v>
      </c>
      <c r="D117" s="8">
        <f>D114</f>
        <v>2291.6666666666665</v>
      </c>
      <c r="E117" s="8">
        <f>E114+D117</f>
        <v>4583.333333333333</v>
      </c>
      <c r="F117" s="8">
        <f t="shared" ref="F117:AA117" si="91">F114+E117</f>
        <v>6875</v>
      </c>
      <c r="G117" s="8">
        <f t="shared" si="91"/>
        <v>9166.6666666666661</v>
      </c>
      <c r="H117" s="8">
        <f t="shared" si="91"/>
        <v>11458.333333333332</v>
      </c>
      <c r="I117" s="8">
        <f t="shared" si="91"/>
        <v>13749.999999999998</v>
      </c>
      <c r="J117" s="8">
        <f t="shared" si="91"/>
        <v>16041.666666666664</v>
      </c>
      <c r="K117" s="8">
        <f t="shared" si="91"/>
        <v>18333.333333333332</v>
      </c>
      <c r="L117" s="8">
        <f t="shared" si="91"/>
        <v>20625</v>
      </c>
      <c r="M117" s="8">
        <f t="shared" si="91"/>
        <v>22916.666666666668</v>
      </c>
      <c r="N117" s="8">
        <f t="shared" si="91"/>
        <v>25208.333333333336</v>
      </c>
      <c r="O117" s="8">
        <f t="shared" si="91"/>
        <v>27500.000000000004</v>
      </c>
      <c r="P117" s="8">
        <f t="shared" si="91"/>
        <v>29791.666666666672</v>
      </c>
      <c r="Q117" s="8">
        <f t="shared" si="91"/>
        <v>32083.333333333339</v>
      </c>
      <c r="R117" s="8">
        <f t="shared" si="91"/>
        <v>34375.000000000007</v>
      </c>
      <c r="S117" s="8">
        <f t="shared" si="91"/>
        <v>36666.666666666672</v>
      </c>
      <c r="T117" s="8">
        <f t="shared" si="91"/>
        <v>38958.333333333336</v>
      </c>
      <c r="U117" s="8">
        <f t="shared" si="91"/>
        <v>41250</v>
      </c>
      <c r="V117" s="8">
        <f t="shared" si="91"/>
        <v>43541.666666666664</v>
      </c>
      <c r="W117" s="8">
        <f t="shared" si="91"/>
        <v>45833.333333333328</v>
      </c>
      <c r="X117" s="8">
        <f t="shared" si="91"/>
        <v>48124.999999999993</v>
      </c>
      <c r="Y117" s="8">
        <f t="shared" si="91"/>
        <v>50416.666666666657</v>
      </c>
      <c r="Z117" s="8">
        <f t="shared" si="91"/>
        <v>52708.333333333321</v>
      </c>
      <c r="AA117" s="8">
        <f t="shared" si="91"/>
        <v>54999.999999999985</v>
      </c>
      <c r="AB117" s="58"/>
      <c r="AC117" s="58"/>
      <c r="AD117" s="58"/>
    </row>
    <row r="118" spans="1:32" x14ac:dyDescent="0.25">
      <c r="C118" s="7" t="s">
        <v>159</v>
      </c>
      <c r="D118" s="8" t="e">
        <f>D115</f>
        <v>#REF!</v>
      </c>
      <c r="E118" s="8" t="e">
        <f>E115+D118</f>
        <v>#REF!</v>
      </c>
      <c r="F118" s="8" t="e">
        <f t="shared" ref="F118:AA118" si="92">F115+E118</f>
        <v>#REF!</v>
      </c>
      <c r="G118" s="8" t="e">
        <f t="shared" si="92"/>
        <v>#REF!</v>
      </c>
      <c r="H118" s="8" t="e">
        <f t="shared" si="92"/>
        <v>#REF!</v>
      </c>
      <c r="I118" s="8" t="e">
        <f t="shared" si="92"/>
        <v>#REF!</v>
      </c>
      <c r="J118" s="8" t="e">
        <f t="shared" si="92"/>
        <v>#REF!</v>
      </c>
      <c r="K118" s="8" t="e">
        <f t="shared" si="92"/>
        <v>#REF!</v>
      </c>
      <c r="L118" s="8" t="e">
        <f t="shared" si="92"/>
        <v>#REF!</v>
      </c>
      <c r="M118" s="8" t="e">
        <f t="shared" si="92"/>
        <v>#REF!</v>
      </c>
      <c r="N118" s="8" t="e">
        <f t="shared" si="92"/>
        <v>#REF!</v>
      </c>
      <c r="O118" s="8" t="e">
        <f t="shared" si="92"/>
        <v>#REF!</v>
      </c>
      <c r="P118" s="8" t="e">
        <f t="shared" si="92"/>
        <v>#REF!</v>
      </c>
      <c r="Q118" s="8" t="e">
        <f t="shared" si="92"/>
        <v>#REF!</v>
      </c>
      <c r="R118" s="8" t="e">
        <f t="shared" si="92"/>
        <v>#REF!</v>
      </c>
      <c r="S118" s="8" t="e">
        <f t="shared" si="92"/>
        <v>#REF!</v>
      </c>
      <c r="T118" s="8" t="e">
        <f t="shared" si="92"/>
        <v>#REF!</v>
      </c>
      <c r="U118" s="8" t="e">
        <f t="shared" si="92"/>
        <v>#REF!</v>
      </c>
      <c r="V118" s="8" t="e">
        <f t="shared" si="92"/>
        <v>#REF!</v>
      </c>
      <c r="W118" s="8" t="e">
        <f t="shared" si="92"/>
        <v>#REF!</v>
      </c>
      <c r="X118" s="8" t="e">
        <f t="shared" si="92"/>
        <v>#REF!</v>
      </c>
      <c r="Y118" s="8" t="e">
        <f t="shared" si="92"/>
        <v>#REF!</v>
      </c>
      <c r="Z118" s="8" t="e">
        <f t="shared" si="92"/>
        <v>#REF!</v>
      </c>
      <c r="AA118" s="8" t="e">
        <f t="shared" si="92"/>
        <v>#REF!</v>
      </c>
      <c r="AB118" s="58"/>
      <c r="AC118" s="58"/>
      <c r="AD118" s="58"/>
    </row>
    <row r="119" spans="1:32" x14ac:dyDescent="0.25">
      <c r="A119" s="3" t="s">
        <v>13</v>
      </c>
      <c r="B119" s="6" t="s">
        <v>46</v>
      </c>
      <c r="AB119" s="58"/>
      <c r="AC119" s="58"/>
      <c r="AD119" s="58"/>
      <c r="AF119" s="107"/>
    </row>
    <row r="120" spans="1:32" x14ac:dyDescent="0.25">
      <c r="C120" s="9" t="s">
        <v>0</v>
      </c>
      <c r="D120" s="41" t="e">
        <f>#REF!</f>
        <v>#REF!</v>
      </c>
      <c r="E120" s="41" t="e">
        <f>#REF!</f>
        <v>#REF!</v>
      </c>
      <c r="F120" s="41" t="e">
        <f>#REF!</f>
        <v>#REF!</v>
      </c>
      <c r="G120" s="41" t="e">
        <f>#REF!</f>
        <v>#REF!</v>
      </c>
      <c r="H120" s="41" t="e">
        <f>#REF!</f>
        <v>#REF!</v>
      </c>
      <c r="I120" s="41" t="e">
        <f>#REF!</f>
        <v>#REF!</v>
      </c>
      <c r="J120" s="41" t="e">
        <f>#REF!</f>
        <v>#REF!</v>
      </c>
      <c r="K120" s="41" t="e">
        <f>#REF!</f>
        <v>#REF!</v>
      </c>
      <c r="L120" s="41" t="e">
        <f>#REF!</f>
        <v>#REF!</v>
      </c>
      <c r="M120" s="41" t="e">
        <f>#REF!</f>
        <v>#REF!</v>
      </c>
      <c r="N120" s="41" t="e">
        <f>#REF!</f>
        <v>#REF!</v>
      </c>
      <c r="O120" s="41" t="e">
        <f>#REF!</f>
        <v>#REF!</v>
      </c>
      <c r="P120" s="41" t="e">
        <f>#REF!</f>
        <v>#REF!</v>
      </c>
      <c r="Q120" s="41" t="e">
        <f>#REF!</f>
        <v>#REF!</v>
      </c>
      <c r="R120" s="41" t="e">
        <f>#REF!</f>
        <v>#REF!</v>
      </c>
      <c r="S120" s="41" t="e">
        <f>#REF!</f>
        <v>#REF!</v>
      </c>
      <c r="T120" s="41" t="e">
        <f>#REF!</f>
        <v>#REF!</v>
      </c>
      <c r="U120" s="41" t="e">
        <f>#REF!</f>
        <v>#REF!</v>
      </c>
      <c r="V120" s="41" t="e">
        <f>#REF!</f>
        <v>#REF!</v>
      </c>
      <c r="W120" s="41" t="e">
        <f>#REF!</f>
        <v>#REF!</v>
      </c>
      <c r="X120" s="41" t="e">
        <f>#REF!</f>
        <v>#REF!</v>
      </c>
      <c r="Y120" s="41" t="e">
        <f>#REF!</f>
        <v>#REF!</v>
      </c>
      <c r="Z120" s="41" t="e">
        <f>#REF!</f>
        <v>#REF!</v>
      </c>
      <c r="AA120" s="41" t="e">
        <f>#REF!</f>
        <v>#REF!</v>
      </c>
      <c r="AB120" s="58" t="e">
        <f>SUM(D120:AA120)</f>
        <v>#REF!</v>
      </c>
      <c r="AC120" s="58" t="e">
        <f>SUM(P120:AA120)</f>
        <v>#REF!</v>
      </c>
      <c r="AD120" s="58"/>
      <c r="AF120" s="121" t="e">
        <f>SUM(P120:AA120)</f>
        <v>#REF!</v>
      </c>
    </row>
    <row r="121" spans="1:32" x14ac:dyDescent="0.25">
      <c r="C121" s="9" t="s">
        <v>87</v>
      </c>
      <c r="D121" s="95">
        <f>$AD121/12</f>
        <v>168000</v>
      </c>
      <c r="E121" s="95">
        <f t="shared" ref="E121:O121" si="93">$AD121/12</f>
        <v>168000</v>
      </c>
      <c r="F121" s="95">
        <f t="shared" si="93"/>
        <v>168000</v>
      </c>
      <c r="G121" s="95">
        <f t="shared" si="93"/>
        <v>168000</v>
      </c>
      <c r="H121" s="95">
        <f t="shared" si="93"/>
        <v>168000</v>
      </c>
      <c r="I121" s="95">
        <f t="shared" si="93"/>
        <v>168000</v>
      </c>
      <c r="J121" s="95">
        <f t="shared" si="93"/>
        <v>168000</v>
      </c>
      <c r="K121" s="95">
        <f t="shared" si="93"/>
        <v>168000</v>
      </c>
      <c r="L121" s="95">
        <f t="shared" si="93"/>
        <v>168000</v>
      </c>
      <c r="M121" s="95">
        <f t="shared" si="93"/>
        <v>168000</v>
      </c>
      <c r="N121" s="95">
        <f t="shared" si="93"/>
        <v>168000</v>
      </c>
      <c r="O121" s="95">
        <f t="shared" si="93"/>
        <v>168000</v>
      </c>
      <c r="P121" s="10">
        <f t="shared" ref="P121:AA121" si="94">$AE121/24</f>
        <v>175000</v>
      </c>
      <c r="Q121" s="10">
        <f t="shared" si="94"/>
        <v>175000</v>
      </c>
      <c r="R121" s="10">
        <f t="shared" si="94"/>
        <v>175000</v>
      </c>
      <c r="S121" s="10">
        <f t="shared" si="94"/>
        <v>175000</v>
      </c>
      <c r="T121" s="10">
        <f t="shared" si="94"/>
        <v>175000</v>
      </c>
      <c r="U121" s="10">
        <f t="shared" si="94"/>
        <v>175000</v>
      </c>
      <c r="V121" s="10">
        <f t="shared" si="94"/>
        <v>175000</v>
      </c>
      <c r="W121" s="10">
        <f t="shared" si="94"/>
        <v>175000</v>
      </c>
      <c r="X121" s="10">
        <f t="shared" si="94"/>
        <v>175000</v>
      </c>
      <c r="Y121" s="10">
        <f t="shared" si="94"/>
        <v>175000</v>
      </c>
      <c r="Z121" s="10">
        <f t="shared" si="94"/>
        <v>175000</v>
      </c>
      <c r="AA121" s="10">
        <f t="shared" si="94"/>
        <v>175000</v>
      </c>
      <c r="AB121" s="58"/>
      <c r="AC121" s="58"/>
      <c r="AD121" s="58">
        <v>2016000</v>
      </c>
      <c r="AE121" s="1">
        <v>4200000</v>
      </c>
      <c r="AF121" s="107"/>
    </row>
    <row r="122" spans="1:32" x14ac:dyDescent="0.25">
      <c r="C122" s="9" t="s">
        <v>2</v>
      </c>
      <c r="D122" s="10" t="e">
        <f t="shared" ref="D122:AA122" si="95">IF(D$4&lt;=$D$3,D120,D121)</f>
        <v>#REF!</v>
      </c>
      <c r="E122" s="10" t="e">
        <f t="shared" si="95"/>
        <v>#REF!</v>
      </c>
      <c r="F122" s="10" t="e">
        <f t="shared" si="95"/>
        <v>#REF!</v>
      </c>
      <c r="G122" s="10" t="e">
        <f t="shared" si="95"/>
        <v>#REF!</v>
      </c>
      <c r="H122" s="10" t="e">
        <f t="shared" si="95"/>
        <v>#REF!</v>
      </c>
      <c r="I122" s="10" t="e">
        <f t="shared" si="95"/>
        <v>#REF!</v>
      </c>
      <c r="J122" s="10" t="e">
        <f t="shared" si="95"/>
        <v>#REF!</v>
      </c>
      <c r="K122" s="10" t="e">
        <f t="shared" si="95"/>
        <v>#REF!</v>
      </c>
      <c r="L122" s="10" t="e">
        <f t="shared" si="95"/>
        <v>#REF!</v>
      </c>
      <c r="M122" s="10" t="e">
        <f t="shared" si="95"/>
        <v>#REF!</v>
      </c>
      <c r="N122" s="10" t="e">
        <f t="shared" si="95"/>
        <v>#REF!</v>
      </c>
      <c r="O122" s="10">
        <f t="shared" si="95"/>
        <v>168000</v>
      </c>
      <c r="P122" s="10" t="e">
        <f t="shared" si="95"/>
        <v>#REF!</v>
      </c>
      <c r="Q122" s="10" t="e">
        <f t="shared" si="95"/>
        <v>#REF!</v>
      </c>
      <c r="R122" s="10" t="e">
        <f t="shared" si="95"/>
        <v>#REF!</v>
      </c>
      <c r="S122" s="10" t="e">
        <f t="shared" si="95"/>
        <v>#REF!</v>
      </c>
      <c r="T122" s="10" t="e">
        <f t="shared" si="95"/>
        <v>#REF!</v>
      </c>
      <c r="U122" s="10" t="e">
        <f t="shared" si="95"/>
        <v>#REF!</v>
      </c>
      <c r="V122" s="10" t="e">
        <f t="shared" si="95"/>
        <v>#REF!</v>
      </c>
      <c r="W122" s="10" t="e">
        <f t="shared" si="95"/>
        <v>#REF!</v>
      </c>
      <c r="X122" s="10" t="e">
        <f t="shared" si="95"/>
        <v>#REF!</v>
      </c>
      <c r="Y122" s="10" t="e">
        <f t="shared" si="95"/>
        <v>#REF!</v>
      </c>
      <c r="Z122" s="10" t="e">
        <f t="shared" si="95"/>
        <v>#REF!</v>
      </c>
      <c r="AA122" s="10" t="e">
        <f t="shared" si="95"/>
        <v>#REF!</v>
      </c>
      <c r="AB122" s="58"/>
      <c r="AC122" s="58"/>
      <c r="AD122" s="58"/>
      <c r="AF122" s="107"/>
    </row>
    <row r="123" spans="1:32" x14ac:dyDescent="0.25">
      <c r="C123" s="7" t="s">
        <v>157</v>
      </c>
      <c r="D123" s="8" t="e">
        <f>D120</f>
        <v>#REF!</v>
      </c>
      <c r="E123" s="8" t="e">
        <f t="shared" ref="E123:AA123" si="96">IF(E$4&lt;=$D$3,(E120+D123),0)</f>
        <v>#REF!</v>
      </c>
      <c r="F123" s="8" t="e">
        <f t="shared" si="96"/>
        <v>#REF!</v>
      </c>
      <c r="G123" s="8" t="e">
        <f t="shared" si="96"/>
        <v>#REF!</v>
      </c>
      <c r="H123" s="8" t="e">
        <f t="shared" si="96"/>
        <v>#REF!</v>
      </c>
      <c r="I123" s="8" t="e">
        <f t="shared" si="96"/>
        <v>#REF!</v>
      </c>
      <c r="J123" s="8" t="e">
        <f t="shared" si="96"/>
        <v>#REF!</v>
      </c>
      <c r="K123" s="8" t="e">
        <f t="shared" si="96"/>
        <v>#REF!</v>
      </c>
      <c r="L123" s="8" t="e">
        <f t="shared" si="96"/>
        <v>#REF!</v>
      </c>
      <c r="M123" s="8" t="e">
        <f t="shared" si="96"/>
        <v>#REF!</v>
      </c>
      <c r="N123" s="8" t="e">
        <f t="shared" si="96"/>
        <v>#REF!</v>
      </c>
      <c r="O123" s="8">
        <f t="shared" si="96"/>
        <v>0</v>
      </c>
      <c r="P123" s="8" t="e">
        <f t="shared" si="96"/>
        <v>#REF!</v>
      </c>
      <c r="Q123" s="8" t="e">
        <f t="shared" si="96"/>
        <v>#REF!</v>
      </c>
      <c r="R123" s="8" t="e">
        <f t="shared" si="96"/>
        <v>#REF!</v>
      </c>
      <c r="S123" s="8" t="e">
        <f t="shared" si="96"/>
        <v>#REF!</v>
      </c>
      <c r="T123" s="8" t="e">
        <f t="shared" si="96"/>
        <v>#REF!</v>
      </c>
      <c r="U123" s="8" t="e">
        <f t="shared" si="96"/>
        <v>#REF!</v>
      </c>
      <c r="V123" s="8" t="e">
        <f t="shared" si="96"/>
        <v>#REF!</v>
      </c>
      <c r="W123" s="8" t="e">
        <f t="shared" si="96"/>
        <v>#REF!</v>
      </c>
      <c r="X123" s="8" t="e">
        <f t="shared" si="96"/>
        <v>#REF!</v>
      </c>
      <c r="Y123" s="8" t="e">
        <f t="shared" si="96"/>
        <v>#REF!</v>
      </c>
      <c r="Z123" s="8" t="e">
        <f t="shared" si="96"/>
        <v>#REF!</v>
      </c>
      <c r="AA123" s="8" t="e">
        <f t="shared" si="96"/>
        <v>#REF!</v>
      </c>
      <c r="AB123" s="58"/>
      <c r="AC123" s="58"/>
      <c r="AD123" s="58"/>
      <c r="AF123" s="107"/>
    </row>
    <row r="124" spans="1:32" x14ac:dyDescent="0.25">
      <c r="C124" s="7" t="s">
        <v>160</v>
      </c>
      <c r="D124" s="8">
        <f>D121</f>
        <v>168000</v>
      </c>
      <c r="E124" s="8">
        <f>E121+D124</f>
        <v>336000</v>
      </c>
      <c r="F124" s="8">
        <f t="shared" ref="F124:AA124" si="97">F121+E124</f>
        <v>504000</v>
      </c>
      <c r="G124" s="8">
        <f t="shared" si="97"/>
        <v>672000</v>
      </c>
      <c r="H124" s="8">
        <f t="shared" si="97"/>
        <v>840000</v>
      </c>
      <c r="I124" s="8">
        <f t="shared" si="97"/>
        <v>1008000</v>
      </c>
      <c r="J124" s="8">
        <f t="shared" si="97"/>
        <v>1176000</v>
      </c>
      <c r="K124" s="8">
        <f t="shared" si="97"/>
        <v>1344000</v>
      </c>
      <c r="L124" s="8">
        <f t="shared" si="97"/>
        <v>1512000</v>
      </c>
      <c r="M124" s="8">
        <f t="shared" si="97"/>
        <v>1680000</v>
      </c>
      <c r="N124" s="8">
        <f t="shared" si="97"/>
        <v>1848000</v>
      </c>
      <c r="O124" s="8">
        <f t="shared" si="97"/>
        <v>2016000</v>
      </c>
      <c r="P124" s="8">
        <f t="shared" si="97"/>
        <v>2191000</v>
      </c>
      <c r="Q124" s="8">
        <f t="shared" si="97"/>
        <v>2366000</v>
      </c>
      <c r="R124" s="8">
        <f t="shared" si="97"/>
        <v>2541000</v>
      </c>
      <c r="S124" s="8">
        <f t="shared" si="97"/>
        <v>2716000</v>
      </c>
      <c r="T124" s="8">
        <f t="shared" si="97"/>
        <v>2891000</v>
      </c>
      <c r="U124" s="8">
        <f t="shared" si="97"/>
        <v>3066000</v>
      </c>
      <c r="V124" s="8">
        <f t="shared" si="97"/>
        <v>3241000</v>
      </c>
      <c r="W124" s="8">
        <f t="shared" si="97"/>
        <v>3416000</v>
      </c>
      <c r="X124" s="8">
        <f t="shared" si="97"/>
        <v>3591000</v>
      </c>
      <c r="Y124" s="8">
        <f t="shared" si="97"/>
        <v>3766000</v>
      </c>
      <c r="Z124" s="8">
        <f t="shared" si="97"/>
        <v>3941000</v>
      </c>
      <c r="AA124" s="8">
        <f t="shared" si="97"/>
        <v>4116000</v>
      </c>
      <c r="AB124" s="58"/>
      <c r="AC124" s="58"/>
      <c r="AD124" s="58"/>
      <c r="AF124" s="107"/>
    </row>
    <row r="125" spans="1:32" x14ac:dyDescent="0.25">
      <c r="C125" s="7" t="s">
        <v>159</v>
      </c>
      <c r="D125" s="8" t="e">
        <f>D122</f>
        <v>#REF!</v>
      </c>
      <c r="E125" s="8" t="e">
        <f>E122+D125</f>
        <v>#REF!</v>
      </c>
      <c r="F125" s="8" t="e">
        <f t="shared" ref="F125:AA125" si="98">F122+E125</f>
        <v>#REF!</v>
      </c>
      <c r="G125" s="8" t="e">
        <f t="shared" si="98"/>
        <v>#REF!</v>
      </c>
      <c r="H125" s="8" t="e">
        <f t="shared" si="98"/>
        <v>#REF!</v>
      </c>
      <c r="I125" s="8" t="e">
        <f t="shared" si="98"/>
        <v>#REF!</v>
      </c>
      <c r="J125" s="8" t="e">
        <f t="shared" si="98"/>
        <v>#REF!</v>
      </c>
      <c r="K125" s="8" t="e">
        <f t="shared" si="98"/>
        <v>#REF!</v>
      </c>
      <c r="L125" s="8" t="e">
        <f t="shared" si="98"/>
        <v>#REF!</v>
      </c>
      <c r="M125" s="8" t="e">
        <f t="shared" si="98"/>
        <v>#REF!</v>
      </c>
      <c r="N125" s="8" t="e">
        <f t="shared" si="98"/>
        <v>#REF!</v>
      </c>
      <c r="O125" s="8" t="e">
        <f t="shared" si="98"/>
        <v>#REF!</v>
      </c>
      <c r="P125" s="8" t="e">
        <f t="shared" si="98"/>
        <v>#REF!</v>
      </c>
      <c r="Q125" s="8" t="e">
        <f t="shared" si="98"/>
        <v>#REF!</v>
      </c>
      <c r="R125" s="8" t="e">
        <f t="shared" si="98"/>
        <v>#REF!</v>
      </c>
      <c r="S125" s="8" t="e">
        <f t="shared" si="98"/>
        <v>#REF!</v>
      </c>
      <c r="T125" s="8" t="e">
        <f t="shared" si="98"/>
        <v>#REF!</v>
      </c>
      <c r="U125" s="8" t="e">
        <f t="shared" si="98"/>
        <v>#REF!</v>
      </c>
      <c r="V125" s="8" t="e">
        <f t="shared" si="98"/>
        <v>#REF!</v>
      </c>
      <c r="W125" s="8" t="e">
        <f t="shared" si="98"/>
        <v>#REF!</v>
      </c>
      <c r="X125" s="8" t="e">
        <f t="shared" si="98"/>
        <v>#REF!</v>
      </c>
      <c r="Y125" s="8" t="e">
        <f t="shared" si="98"/>
        <v>#REF!</v>
      </c>
      <c r="Z125" s="8" t="e">
        <f t="shared" si="98"/>
        <v>#REF!</v>
      </c>
      <c r="AA125" s="8" t="e">
        <f t="shared" si="98"/>
        <v>#REF!</v>
      </c>
      <c r="AB125" s="58"/>
      <c r="AC125" s="58"/>
      <c r="AD125" s="58"/>
      <c r="AF125" s="107"/>
    </row>
    <row r="126" spans="1:32" s="1" customFormat="1" ht="14.25" customHeight="1" x14ac:dyDescent="0.25">
      <c r="A126" s="3" t="s">
        <v>40</v>
      </c>
      <c r="B126" s="37" t="s">
        <v>151</v>
      </c>
      <c r="C126" s="5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 s="58"/>
      <c r="AC126" s="58"/>
      <c r="AD126" s="58"/>
      <c r="AF126" s="107"/>
    </row>
    <row r="127" spans="1:32" s="17" customFormat="1" ht="14.25" customHeight="1" x14ac:dyDescent="0.25">
      <c r="A127" s="3"/>
      <c r="B127" s="37"/>
      <c r="C127" s="9" t="s">
        <v>0</v>
      </c>
      <c r="D127" s="41" t="e">
        <f>#REF!+#REF!</f>
        <v>#REF!</v>
      </c>
      <c r="E127" s="41" t="e">
        <f>#REF!+#REF!</f>
        <v>#REF!</v>
      </c>
      <c r="F127" s="41" t="e">
        <f>#REF!+#REF!</f>
        <v>#REF!</v>
      </c>
      <c r="G127" s="41" t="e">
        <f>#REF!+#REF!</f>
        <v>#REF!</v>
      </c>
      <c r="H127" s="41" t="e">
        <f>#REF!+#REF!</f>
        <v>#REF!</v>
      </c>
      <c r="I127" s="41" t="e">
        <f>#REF!+#REF!</f>
        <v>#REF!</v>
      </c>
      <c r="J127" s="41" t="e">
        <f>#REF!+#REF!</f>
        <v>#REF!</v>
      </c>
      <c r="K127" s="41" t="e">
        <f>#REF!+#REF!</f>
        <v>#REF!</v>
      </c>
      <c r="L127" s="41" t="e">
        <f>#REF!+#REF!</f>
        <v>#REF!</v>
      </c>
      <c r="M127" s="41" t="e">
        <f>#REF!+#REF!</f>
        <v>#REF!</v>
      </c>
      <c r="N127" s="41" t="e">
        <f>#REF!+#REF!</f>
        <v>#REF!</v>
      </c>
      <c r="O127" s="41" t="e">
        <f>#REF!+#REF!</f>
        <v>#REF!</v>
      </c>
      <c r="P127" s="41" t="e">
        <f>#REF!+#REF!</f>
        <v>#REF!</v>
      </c>
      <c r="Q127" s="41" t="e">
        <f>#REF!+#REF!</f>
        <v>#REF!</v>
      </c>
      <c r="R127" s="41" t="e">
        <f>#REF!+#REF!</f>
        <v>#REF!</v>
      </c>
      <c r="S127" s="41" t="e">
        <f>#REF!+#REF!</f>
        <v>#REF!</v>
      </c>
      <c r="T127" s="41" t="e">
        <f>#REF!+#REF!</f>
        <v>#REF!</v>
      </c>
      <c r="U127" s="41" t="e">
        <f>#REF!+#REF!</f>
        <v>#REF!</v>
      </c>
      <c r="V127" s="41" t="e">
        <f>#REF!+#REF!</f>
        <v>#REF!</v>
      </c>
      <c r="W127" s="41" t="e">
        <f>#REF!+#REF!</f>
        <v>#REF!</v>
      </c>
      <c r="X127" s="41" t="e">
        <f>#REF!+#REF!</f>
        <v>#REF!</v>
      </c>
      <c r="Y127" s="41" t="e">
        <f>#REF!+#REF!</f>
        <v>#REF!</v>
      </c>
      <c r="Z127" s="41" t="e">
        <f>#REF!+#REF!</f>
        <v>#REF!</v>
      </c>
      <c r="AA127" s="41" t="e">
        <f>#REF!+#REF!</f>
        <v>#REF!</v>
      </c>
      <c r="AB127" s="58" t="e">
        <f>SUM(D127:AA127)</f>
        <v>#REF!</v>
      </c>
      <c r="AC127" s="58" t="e">
        <f>SUM(P127:AA127)</f>
        <v>#REF!</v>
      </c>
      <c r="AD127" s="58"/>
      <c r="AE127" s="1"/>
      <c r="AF127" s="121" t="e">
        <f>SUM(P127:AA127)</f>
        <v>#REF!</v>
      </c>
    </row>
    <row r="128" spans="1:32" x14ac:dyDescent="0.25">
      <c r="C128" s="9" t="s">
        <v>87</v>
      </c>
      <c r="D128" s="95">
        <f t="shared" ref="D128:O128" si="99">$AD128/12</f>
        <v>96000</v>
      </c>
      <c r="E128" s="95">
        <f t="shared" si="99"/>
        <v>96000</v>
      </c>
      <c r="F128" s="95">
        <f t="shared" si="99"/>
        <v>96000</v>
      </c>
      <c r="G128" s="95">
        <f t="shared" si="99"/>
        <v>96000</v>
      </c>
      <c r="H128" s="95">
        <f t="shared" si="99"/>
        <v>96000</v>
      </c>
      <c r="I128" s="95">
        <f t="shared" si="99"/>
        <v>96000</v>
      </c>
      <c r="J128" s="95">
        <f t="shared" si="99"/>
        <v>96000</v>
      </c>
      <c r="K128" s="95">
        <f t="shared" si="99"/>
        <v>96000</v>
      </c>
      <c r="L128" s="95">
        <f t="shared" si="99"/>
        <v>96000</v>
      </c>
      <c r="M128" s="95">
        <f t="shared" si="99"/>
        <v>96000</v>
      </c>
      <c r="N128" s="95">
        <f t="shared" si="99"/>
        <v>96000</v>
      </c>
      <c r="O128" s="95">
        <f t="shared" si="99"/>
        <v>96000</v>
      </c>
      <c r="P128" s="95">
        <f t="shared" ref="P128:AA128" si="100">$AE128/24</f>
        <v>100000</v>
      </c>
      <c r="Q128" s="95">
        <f t="shared" si="100"/>
        <v>100000</v>
      </c>
      <c r="R128" s="95">
        <f t="shared" si="100"/>
        <v>100000</v>
      </c>
      <c r="S128" s="95">
        <f t="shared" si="100"/>
        <v>100000</v>
      </c>
      <c r="T128" s="95">
        <f t="shared" si="100"/>
        <v>100000</v>
      </c>
      <c r="U128" s="95">
        <f t="shared" si="100"/>
        <v>100000</v>
      </c>
      <c r="V128" s="95">
        <f t="shared" si="100"/>
        <v>100000</v>
      </c>
      <c r="W128" s="95">
        <f t="shared" si="100"/>
        <v>100000</v>
      </c>
      <c r="X128" s="95">
        <f t="shared" si="100"/>
        <v>100000</v>
      </c>
      <c r="Y128" s="95">
        <f t="shared" si="100"/>
        <v>100000</v>
      </c>
      <c r="Z128" s="95">
        <f t="shared" si="100"/>
        <v>100000</v>
      </c>
      <c r="AA128" s="95">
        <f t="shared" si="100"/>
        <v>100000</v>
      </c>
      <c r="AB128" s="58"/>
      <c r="AC128" s="58"/>
      <c r="AD128" s="58">
        <v>1152000</v>
      </c>
      <c r="AE128" s="1">
        <v>2400000</v>
      </c>
    </row>
    <row r="129" spans="1:32" x14ac:dyDescent="0.25">
      <c r="C129" s="9" t="s">
        <v>2</v>
      </c>
      <c r="D129" s="10" t="e">
        <f t="shared" ref="D129:AA129" si="101">IF(D$4&lt;=$D$3,D127,D128)</f>
        <v>#REF!</v>
      </c>
      <c r="E129" s="10" t="e">
        <f t="shared" si="101"/>
        <v>#REF!</v>
      </c>
      <c r="F129" s="10" t="e">
        <f t="shared" si="101"/>
        <v>#REF!</v>
      </c>
      <c r="G129" s="10" t="e">
        <f t="shared" si="101"/>
        <v>#REF!</v>
      </c>
      <c r="H129" s="10" t="e">
        <f t="shared" si="101"/>
        <v>#REF!</v>
      </c>
      <c r="I129" s="10" t="e">
        <f t="shared" si="101"/>
        <v>#REF!</v>
      </c>
      <c r="J129" s="10" t="e">
        <f t="shared" si="101"/>
        <v>#REF!</v>
      </c>
      <c r="K129" s="10" t="e">
        <f t="shared" si="101"/>
        <v>#REF!</v>
      </c>
      <c r="L129" s="10" t="e">
        <f t="shared" si="101"/>
        <v>#REF!</v>
      </c>
      <c r="M129" s="10" t="e">
        <f t="shared" si="101"/>
        <v>#REF!</v>
      </c>
      <c r="N129" s="10" t="e">
        <f t="shared" si="101"/>
        <v>#REF!</v>
      </c>
      <c r="O129" s="10">
        <f t="shared" si="101"/>
        <v>96000</v>
      </c>
      <c r="P129" s="10" t="e">
        <f t="shared" si="101"/>
        <v>#REF!</v>
      </c>
      <c r="Q129" s="10" t="e">
        <f t="shared" si="101"/>
        <v>#REF!</v>
      </c>
      <c r="R129" s="10" t="e">
        <f t="shared" si="101"/>
        <v>#REF!</v>
      </c>
      <c r="S129" s="10" t="e">
        <f t="shared" si="101"/>
        <v>#REF!</v>
      </c>
      <c r="T129" s="10" t="e">
        <f t="shared" si="101"/>
        <v>#REF!</v>
      </c>
      <c r="U129" s="10" t="e">
        <f t="shared" si="101"/>
        <v>#REF!</v>
      </c>
      <c r="V129" s="10" t="e">
        <f t="shared" si="101"/>
        <v>#REF!</v>
      </c>
      <c r="W129" s="10" t="e">
        <f t="shared" si="101"/>
        <v>#REF!</v>
      </c>
      <c r="X129" s="10" t="e">
        <f t="shared" si="101"/>
        <v>#REF!</v>
      </c>
      <c r="Y129" s="10" t="e">
        <f t="shared" si="101"/>
        <v>#REF!</v>
      </c>
      <c r="Z129" s="10" t="e">
        <f t="shared" si="101"/>
        <v>#REF!</v>
      </c>
      <c r="AA129" s="10" t="e">
        <f t="shared" si="101"/>
        <v>#REF!</v>
      </c>
      <c r="AB129" s="58"/>
      <c r="AC129" s="58"/>
      <c r="AD129" s="58"/>
    </row>
    <row r="130" spans="1:32" x14ac:dyDescent="0.25">
      <c r="C130" s="7" t="s">
        <v>157</v>
      </c>
      <c r="D130" s="8" t="e">
        <f>D127</f>
        <v>#REF!</v>
      </c>
      <c r="E130" s="8" t="e">
        <f t="shared" ref="E130:AA130" si="102">IF(E$4&lt;=$D$3,(E127+D130),0)</f>
        <v>#REF!</v>
      </c>
      <c r="F130" s="8" t="e">
        <f t="shared" si="102"/>
        <v>#REF!</v>
      </c>
      <c r="G130" s="8" t="e">
        <f t="shared" si="102"/>
        <v>#REF!</v>
      </c>
      <c r="H130" s="8" t="e">
        <f t="shared" si="102"/>
        <v>#REF!</v>
      </c>
      <c r="I130" s="8" t="e">
        <f t="shared" si="102"/>
        <v>#REF!</v>
      </c>
      <c r="J130" s="8" t="e">
        <f t="shared" si="102"/>
        <v>#REF!</v>
      </c>
      <c r="K130" s="8" t="e">
        <f t="shared" si="102"/>
        <v>#REF!</v>
      </c>
      <c r="L130" s="8" t="e">
        <f t="shared" si="102"/>
        <v>#REF!</v>
      </c>
      <c r="M130" s="8" t="e">
        <f t="shared" si="102"/>
        <v>#REF!</v>
      </c>
      <c r="N130" s="8" t="e">
        <f t="shared" si="102"/>
        <v>#REF!</v>
      </c>
      <c r="O130" s="8">
        <f t="shared" si="102"/>
        <v>0</v>
      </c>
      <c r="P130" s="8" t="e">
        <f t="shared" si="102"/>
        <v>#REF!</v>
      </c>
      <c r="Q130" s="8" t="e">
        <f t="shared" si="102"/>
        <v>#REF!</v>
      </c>
      <c r="R130" s="8" t="e">
        <f t="shared" si="102"/>
        <v>#REF!</v>
      </c>
      <c r="S130" s="8" t="e">
        <f t="shared" si="102"/>
        <v>#REF!</v>
      </c>
      <c r="T130" s="8" t="e">
        <f t="shared" si="102"/>
        <v>#REF!</v>
      </c>
      <c r="U130" s="8" t="e">
        <f t="shared" si="102"/>
        <v>#REF!</v>
      </c>
      <c r="V130" s="8" t="e">
        <f t="shared" si="102"/>
        <v>#REF!</v>
      </c>
      <c r="W130" s="8" t="e">
        <f t="shared" si="102"/>
        <v>#REF!</v>
      </c>
      <c r="X130" s="8" t="e">
        <f t="shared" si="102"/>
        <v>#REF!</v>
      </c>
      <c r="Y130" s="8" t="e">
        <f t="shared" si="102"/>
        <v>#REF!</v>
      </c>
      <c r="Z130" s="8" t="e">
        <f t="shared" si="102"/>
        <v>#REF!</v>
      </c>
      <c r="AA130" s="8" t="e">
        <f t="shared" si="102"/>
        <v>#REF!</v>
      </c>
      <c r="AB130" s="58"/>
      <c r="AC130" s="58"/>
      <c r="AD130" s="58"/>
    </row>
    <row r="131" spans="1:32" x14ac:dyDescent="0.25">
      <c r="C131" s="7" t="s">
        <v>160</v>
      </c>
      <c r="D131" s="8">
        <f>D128</f>
        <v>96000</v>
      </c>
      <c r="E131" s="8">
        <f>E128+D131</f>
        <v>192000</v>
      </c>
      <c r="F131" s="8">
        <f t="shared" ref="F131:AA131" si="103">F128+E131</f>
        <v>288000</v>
      </c>
      <c r="G131" s="8">
        <f t="shared" si="103"/>
        <v>384000</v>
      </c>
      <c r="H131" s="8">
        <f t="shared" si="103"/>
        <v>480000</v>
      </c>
      <c r="I131" s="8">
        <f t="shared" si="103"/>
        <v>576000</v>
      </c>
      <c r="J131" s="8">
        <f t="shared" si="103"/>
        <v>672000</v>
      </c>
      <c r="K131" s="8">
        <f t="shared" si="103"/>
        <v>768000</v>
      </c>
      <c r="L131" s="8">
        <f t="shared" si="103"/>
        <v>864000</v>
      </c>
      <c r="M131" s="8">
        <f t="shared" si="103"/>
        <v>960000</v>
      </c>
      <c r="N131" s="8">
        <f t="shared" si="103"/>
        <v>1056000</v>
      </c>
      <c r="O131" s="8">
        <f t="shared" si="103"/>
        <v>1152000</v>
      </c>
      <c r="P131" s="8">
        <f t="shared" si="103"/>
        <v>1252000</v>
      </c>
      <c r="Q131" s="8">
        <f t="shared" si="103"/>
        <v>1352000</v>
      </c>
      <c r="R131" s="8">
        <f t="shared" si="103"/>
        <v>1452000</v>
      </c>
      <c r="S131" s="8">
        <f t="shared" si="103"/>
        <v>1552000</v>
      </c>
      <c r="T131" s="8">
        <f t="shared" si="103"/>
        <v>1652000</v>
      </c>
      <c r="U131" s="8">
        <f t="shared" si="103"/>
        <v>1752000</v>
      </c>
      <c r="V131" s="8">
        <f t="shared" si="103"/>
        <v>1852000</v>
      </c>
      <c r="W131" s="8">
        <f t="shared" si="103"/>
        <v>1952000</v>
      </c>
      <c r="X131" s="8">
        <f t="shared" si="103"/>
        <v>2052000</v>
      </c>
      <c r="Y131" s="8">
        <f t="shared" si="103"/>
        <v>2152000</v>
      </c>
      <c r="Z131" s="8">
        <f t="shared" si="103"/>
        <v>2252000</v>
      </c>
      <c r="AA131" s="8">
        <f t="shared" si="103"/>
        <v>2352000</v>
      </c>
      <c r="AB131" s="58"/>
      <c r="AC131" s="58"/>
      <c r="AD131" s="58"/>
    </row>
    <row r="132" spans="1:32" x14ac:dyDescent="0.25">
      <c r="C132" s="7" t="s">
        <v>159</v>
      </c>
      <c r="D132" s="8" t="e">
        <f>D129</f>
        <v>#REF!</v>
      </c>
      <c r="E132" s="8" t="e">
        <f>E129+D132</f>
        <v>#REF!</v>
      </c>
      <c r="F132" s="8" t="e">
        <f>F129+E132</f>
        <v>#REF!</v>
      </c>
      <c r="G132" s="8" t="e">
        <f>G129+F132</f>
        <v>#REF!</v>
      </c>
      <c r="H132" s="8" t="e">
        <f>H129+G132</f>
        <v>#REF!</v>
      </c>
      <c r="I132" s="8" t="e">
        <f>I129+H132</f>
        <v>#REF!</v>
      </c>
      <c r="J132" s="8" t="e">
        <f>J129+I132</f>
        <v>#REF!</v>
      </c>
      <c r="K132" s="8" t="e">
        <f t="shared" ref="K132:AA132" si="104">K129+J132</f>
        <v>#REF!</v>
      </c>
      <c r="L132" s="8" t="e">
        <f t="shared" si="104"/>
        <v>#REF!</v>
      </c>
      <c r="M132" s="8" t="e">
        <f t="shared" si="104"/>
        <v>#REF!</v>
      </c>
      <c r="N132" s="8" t="e">
        <f t="shared" si="104"/>
        <v>#REF!</v>
      </c>
      <c r="O132" s="8" t="e">
        <f t="shared" si="104"/>
        <v>#REF!</v>
      </c>
      <c r="P132" s="8" t="e">
        <f t="shared" si="104"/>
        <v>#REF!</v>
      </c>
      <c r="Q132" s="8" t="e">
        <f t="shared" si="104"/>
        <v>#REF!</v>
      </c>
      <c r="R132" s="8" t="e">
        <f t="shared" si="104"/>
        <v>#REF!</v>
      </c>
      <c r="S132" s="8" t="e">
        <f t="shared" si="104"/>
        <v>#REF!</v>
      </c>
      <c r="T132" s="8" t="e">
        <f t="shared" si="104"/>
        <v>#REF!</v>
      </c>
      <c r="U132" s="8" t="e">
        <f t="shared" si="104"/>
        <v>#REF!</v>
      </c>
      <c r="V132" s="8" t="e">
        <f t="shared" si="104"/>
        <v>#REF!</v>
      </c>
      <c r="W132" s="8" t="e">
        <f t="shared" si="104"/>
        <v>#REF!</v>
      </c>
      <c r="X132" s="8" t="e">
        <f t="shared" si="104"/>
        <v>#REF!</v>
      </c>
      <c r="Y132" s="8" t="e">
        <f t="shared" si="104"/>
        <v>#REF!</v>
      </c>
      <c r="Z132" s="8" t="e">
        <f t="shared" si="104"/>
        <v>#REF!</v>
      </c>
      <c r="AA132" s="8" t="e">
        <f t="shared" si="104"/>
        <v>#REF!</v>
      </c>
      <c r="AB132" s="58"/>
      <c r="AC132" s="58"/>
      <c r="AD132" s="58"/>
    </row>
    <row r="133" spans="1:32" s="1" customFormat="1" ht="14.25" customHeight="1" x14ac:dyDescent="0.25">
      <c r="A133" s="3" t="s">
        <v>40</v>
      </c>
      <c r="B133" s="37" t="s">
        <v>108</v>
      </c>
      <c r="C133" s="5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 s="58"/>
      <c r="AC133" s="58"/>
      <c r="AD133" s="58"/>
      <c r="AF133" s="107"/>
    </row>
    <row r="134" spans="1:32" s="17" customFormat="1" ht="14.25" customHeight="1" x14ac:dyDescent="0.25">
      <c r="A134" s="3"/>
      <c r="B134" s="37"/>
      <c r="C134" s="9" t="s">
        <v>0</v>
      </c>
      <c r="D134" s="41" t="e">
        <f>#REF!</f>
        <v>#REF!</v>
      </c>
      <c r="E134" s="41" t="e">
        <f>#REF!</f>
        <v>#REF!</v>
      </c>
      <c r="F134" s="41" t="e">
        <f>#REF!</f>
        <v>#REF!</v>
      </c>
      <c r="G134" s="41" t="e">
        <f>#REF!</f>
        <v>#REF!</v>
      </c>
      <c r="H134" s="41" t="e">
        <f>#REF!</f>
        <v>#REF!</v>
      </c>
      <c r="I134" s="41" t="e">
        <f>#REF!</f>
        <v>#REF!</v>
      </c>
      <c r="J134" s="41" t="e">
        <f>#REF!</f>
        <v>#REF!</v>
      </c>
      <c r="K134" s="41" t="e">
        <f>#REF!</f>
        <v>#REF!</v>
      </c>
      <c r="L134" s="41" t="e">
        <f>#REF!</f>
        <v>#REF!</v>
      </c>
      <c r="M134" s="41" t="e">
        <f>#REF!</f>
        <v>#REF!</v>
      </c>
      <c r="N134" s="41" t="e">
        <f>#REF!</f>
        <v>#REF!</v>
      </c>
      <c r="O134" s="41" t="e">
        <f>#REF!</f>
        <v>#REF!</v>
      </c>
      <c r="P134" s="41" t="e">
        <f>#REF!</f>
        <v>#REF!</v>
      </c>
      <c r="Q134" s="41" t="e">
        <f>#REF!</f>
        <v>#REF!</v>
      </c>
      <c r="R134" s="41" t="e">
        <f>#REF!</f>
        <v>#REF!</v>
      </c>
      <c r="S134" s="41" t="e">
        <f>#REF!</f>
        <v>#REF!</v>
      </c>
      <c r="T134" s="41" t="e">
        <f>#REF!</f>
        <v>#REF!</v>
      </c>
      <c r="U134" s="41" t="e">
        <f>#REF!</f>
        <v>#REF!</v>
      </c>
      <c r="V134" s="41" t="e">
        <f>#REF!</f>
        <v>#REF!</v>
      </c>
      <c r="W134" s="41" t="e">
        <f>#REF!</f>
        <v>#REF!</v>
      </c>
      <c r="X134" s="41" t="e">
        <f>#REF!</f>
        <v>#REF!</v>
      </c>
      <c r="Y134" s="41" t="e">
        <f>#REF!</f>
        <v>#REF!</v>
      </c>
      <c r="Z134" s="41" t="e">
        <f>#REF!</f>
        <v>#REF!</v>
      </c>
      <c r="AA134" s="41" t="e">
        <f>#REF!</f>
        <v>#REF!</v>
      </c>
      <c r="AB134" s="58" t="e">
        <f>SUM(D134:AA134)</f>
        <v>#REF!</v>
      </c>
      <c r="AC134" s="58" t="e">
        <f>SUM(P134:AA134)</f>
        <v>#REF!</v>
      </c>
      <c r="AD134" s="58"/>
      <c r="AE134" s="1"/>
      <c r="AF134" s="121" t="e">
        <f>SUM(P134:AA134)</f>
        <v>#REF!</v>
      </c>
    </row>
    <row r="135" spans="1:32" x14ac:dyDescent="0.25">
      <c r="C135" s="9" t="s">
        <v>87</v>
      </c>
      <c r="D135" s="95">
        <f t="shared" ref="D135:O135" si="105">$AD135/12</f>
        <v>77200</v>
      </c>
      <c r="E135" s="95">
        <f t="shared" si="105"/>
        <v>77200</v>
      </c>
      <c r="F135" s="95">
        <f t="shared" si="105"/>
        <v>77200</v>
      </c>
      <c r="G135" s="95">
        <f t="shared" si="105"/>
        <v>77200</v>
      </c>
      <c r="H135" s="95">
        <f t="shared" si="105"/>
        <v>77200</v>
      </c>
      <c r="I135" s="95">
        <f t="shared" si="105"/>
        <v>77200</v>
      </c>
      <c r="J135" s="95">
        <f t="shared" si="105"/>
        <v>77200</v>
      </c>
      <c r="K135" s="95">
        <f t="shared" si="105"/>
        <v>77200</v>
      </c>
      <c r="L135" s="95">
        <f t="shared" si="105"/>
        <v>77200</v>
      </c>
      <c r="M135" s="95">
        <f t="shared" si="105"/>
        <v>77200</v>
      </c>
      <c r="N135" s="95">
        <f t="shared" si="105"/>
        <v>77200</v>
      </c>
      <c r="O135" s="95">
        <f t="shared" si="105"/>
        <v>77200</v>
      </c>
      <c r="P135" s="95">
        <f t="shared" ref="P135:AA135" si="106">$AE135/24</f>
        <v>80416.666666666672</v>
      </c>
      <c r="Q135" s="95">
        <f t="shared" si="106"/>
        <v>80416.666666666672</v>
      </c>
      <c r="R135" s="95">
        <f t="shared" si="106"/>
        <v>80416.666666666672</v>
      </c>
      <c r="S135" s="95">
        <f t="shared" si="106"/>
        <v>80416.666666666672</v>
      </c>
      <c r="T135" s="95">
        <f t="shared" si="106"/>
        <v>80416.666666666672</v>
      </c>
      <c r="U135" s="95">
        <f t="shared" si="106"/>
        <v>80416.666666666672</v>
      </c>
      <c r="V135" s="95">
        <f t="shared" si="106"/>
        <v>80416.666666666672</v>
      </c>
      <c r="W135" s="95">
        <f t="shared" si="106"/>
        <v>80416.666666666672</v>
      </c>
      <c r="X135" s="95">
        <f t="shared" si="106"/>
        <v>80416.666666666672</v>
      </c>
      <c r="Y135" s="95">
        <f t="shared" si="106"/>
        <v>80416.666666666672</v>
      </c>
      <c r="Z135" s="95">
        <f t="shared" si="106"/>
        <v>80416.666666666672</v>
      </c>
      <c r="AA135" s="95">
        <f t="shared" si="106"/>
        <v>80416.666666666672</v>
      </c>
      <c r="AB135" s="58"/>
      <c r="AC135" s="58"/>
      <c r="AD135" s="58">
        <v>926400</v>
      </c>
      <c r="AE135" s="1">
        <v>1930000</v>
      </c>
    </row>
    <row r="136" spans="1:32" x14ac:dyDescent="0.25">
      <c r="C136" s="9" t="s">
        <v>2</v>
      </c>
      <c r="D136" s="10" t="e">
        <f t="shared" ref="D136:AA136" si="107">IF(D$4&lt;=$D$3,D134,D135)</f>
        <v>#REF!</v>
      </c>
      <c r="E136" s="10" t="e">
        <f t="shared" si="107"/>
        <v>#REF!</v>
      </c>
      <c r="F136" s="10" t="e">
        <f t="shared" si="107"/>
        <v>#REF!</v>
      </c>
      <c r="G136" s="10" t="e">
        <f t="shared" si="107"/>
        <v>#REF!</v>
      </c>
      <c r="H136" s="10" t="e">
        <f t="shared" si="107"/>
        <v>#REF!</v>
      </c>
      <c r="I136" s="10" t="e">
        <f t="shared" si="107"/>
        <v>#REF!</v>
      </c>
      <c r="J136" s="10" t="e">
        <f t="shared" si="107"/>
        <v>#REF!</v>
      </c>
      <c r="K136" s="10" t="e">
        <f t="shared" si="107"/>
        <v>#REF!</v>
      </c>
      <c r="L136" s="10" t="e">
        <f t="shared" si="107"/>
        <v>#REF!</v>
      </c>
      <c r="M136" s="10" t="e">
        <f t="shared" si="107"/>
        <v>#REF!</v>
      </c>
      <c r="N136" s="10" t="e">
        <f t="shared" si="107"/>
        <v>#REF!</v>
      </c>
      <c r="O136" s="10">
        <f t="shared" si="107"/>
        <v>77200</v>
      </c>
      <c r="P136" s="10" t="e">
        <f t="shared" si="107"/>
        <v>#REF!</v>
      </c>
      <c r="Q136" s="10" t="e">
        <f t="shared" si="107"/>
        <v>#REF!</v>
      </c>
      <c r="R136" s="10" t="e">
        <f t="shared" si="107"/>
        <v>#REF!</v>
      </c>
      <c r="S136" s="10" t="e">
        <f t="shared" si="107"/>
        <v>#REF!</v>
      </c>
      <c r="T136" s="10" t="e">
        <f t="shared" si="107"/>
        <v>#REF!</v>
      </c>
      <c r="U136" s="10" t="e">
        <f t="shared" si="107"/>
        <v>#REF!</v>
      </c>
      <c r="V136" s="10" t="e">
        <f t="shared" si="107"/>
        <v>#REF!</v>
      </c>
      <c r="W136" s="10" t="e">
        <f t="shared" si="107"/>
        <v>#REF!</v>
      </c>
      <c r="X136" s="10" t="e">
        <f t="shared" si="107"/>
        <v>#REF!</v>
      </c>
      <c r="Y136" s="10" t="e">
        <f t="shared" si="107"/>
        <v>#REF!</v>
      </c>
      <c r="Z136" s="10" t="e">
        <f t="shared" si="107"/>
        <v>#REF!</v>
      </c>
      <c r="AA136" s="10" t="e">
        <f t="shared" si="107"/>
        <v>#REF!</v>
      </c>
      <c r="AB136" s="58"/>
      <c r="AC136" s="58"/>
      <c r="AD136" s="58"/>
    </row>
    <row r="137" spans="1:32" x14ac:dyDescent="0.25">
      <c r="C137" s="7" t="s">
        <v>157</v>
      </c>
      <c r="D137" s="8" t="e">
        <f>D134</f>
        <v>#REF!</v>
      </c>
      <c r="E137" s="8" t="e">
        <f t="shared" ref="E137:AA137" si="108">IF(E$4&lt;=$D$3,(E134+D137),0)</f>
        <v>#REF!</v>
      </c>
      <c r="F137" s="8" t="e">
        <f t="shared" si="108"/>
        <v>#REF!</v>
      </c>
      <c r="G137" s="8" t="e">
        <f t="shared" si="108"/>
        <v>#REF!</v>
      </c>
      <c r="H137" s="8" t="e">
        <f t="shared" si="108"/>
        <v>#REF!</v>
      </c>
      <c r="I137" s="8" t="e">
        <f t="shared" si="108"/>
        <v>#REF!</v>
      </c>
      <c r="J137" s="8" t="e">
        <f t="shared" si="108"/>
        <v>#REF!</v>
      </c>
      <c r="K137" s="8" t="e">
        <f t="shared" si="108"/>
        <v>#REF!</v>
      </c>
      <c r="L137" s="8" t="e">
        <f t="shared" si="108"/>
        <v>#REF!</v>
      </c>
      <c r="M137" s="8" t="e">
        <f t="shared" si="108"/>
        <v>#REF!</v>
      </c>
      <c r="N137" s="8" t="e">
        <f t="shared" si="108"/>
        <v>#REF!</v>
      </c>
      <c r="O137" s="8">
        <f t="shared" si="108"/>
        <v>0</v>
      </c>
      <c r="P137" s="8" t="e">
        <f t="shared" si="108"/>
        <v>#REF!</v>
      </c>
      <c r="Q137" s="8" t="e">
        <f t="shared" si="108"/>
        <v>#REF!</v>
      </c>
      <c r="R137" s="8" t="e">
        <f t="shared" si="108"/>
        <v>#REF!</v>
      </c>
      <c r="S137" s="8" t="e">
        <f t="shared" si="108"/>
        <v>#REF!</v>
      </c>
      <c r="T137" s="8" t="e">
        <f t="shared" si="108"/>
        <v>#REF!</v>
      </c>
      <c r="U137" s="8" t="e">
        <f t="shared" si="108"/>
        <v>#REF!</v>
      </c>
      <c r="V137" s="8" t="e">
        <f t="shared" si="108"/>
        <v>#REF!</v>
      </c>
      <c r="W137" s="8" t="e">
        <f t="shared" si="108"/>
        <v>#REF!</v>
      </c>
      <c r="X137" s="8" t="e">
        <f t="shared" si="108"/>
        <v>#REF!</v>
      </c>
      <c r="Y137" s="8" t="e">
        <f t="shared" si="108"/>
        <v>#REF!</v>
      </c>
      <c r="Z137" s="8" t="e">
        <f t="shared" si="108"/>
        <v>#REF!</v>
      </c>
      <c r="AA137" s="8" t="e">
        <f t="shared" si="108"/>
        <v>#REF!</v>
      </c>
      <c r="AB137" s="58"/>
      <c r="AC137" s="58"/>
      <c r="AD137" s="58"/>
    </row>
    <row r="138" spans="1:32" x14ac:dyDescent="0.25">
      <c r="C138" s="7" t="s">
        <v>160</v>
      </c>
      <c r="D138" s="8">
        <f>D135</f>
        <v>77200</v>
      </c>
      <c r="E138" s="8">
        <f>E135+D138</f>
        <v>154400</v>
      </c>
      <c r="F138" s="8">
        <f t="shared" ref="F138:AA138" si="109">F135+E138</f>
        <v>231600</v>
      </c>
      <c r="G138" s="8">
        <f t="shared" si="109"/>
        <v>308800</v>
      </c>
      <c r="H138" s="8">
        <f t="shared" si="109"/>
        <v>386000</v>
      </c>
      <c r="I138" s="8">
        <f t="shared" si="109"/>
        <v>463200</v>
      </c>
      <c r="J138" s="8">
        <f t="shared" si="109"/>
        <v>540400</v>
      </c>
      <c r="K138" s="8">
        <f t="shared" si="109"/>
        <v>617600</v>
      </c>
      <c r="L138" s="8">
        <f t="shared" si="109"/>
        <v>694800</v>
      </c>
      <c r="M138" s="8">
        <f t="shared" si="109"/>
        <v>772000</v>
      </c>
      <c r="N138" s="8">
        <f t="shared" si="109"/>
        <v>849200</v>
      </c>
      <c r="O138" s="8">
        <f t="shared" si="109"/>
        <v>926400</v>
      </c>
      <c r="P138" s="8">
        <f t="shared" si="109"/>
        <v>1006816.6666666666</v>
      </c>
      <c r="Q138" s="8">
        <f t="shared" si="109"/>
        <v>1087233.3333333333</v>
      </c>
      <c r="R138" s="8">
        <f t="shared" si="109"/>
        <v>1167650</v>
      </c>
      <c r="S138" s="8">
        <f t="shared" si="109"/>
        <v>1248066.6666666667</v>
      </c>
      <c r="T138" s="8">
        <f t="shared" si="109"/>
        <v>1328483.3333333335</v>
      </c>
      <c r="U138" s="8">
        <f t="shared" si="109"/>
        <v>1408900.0000000002</v>
      </c>
      <c r="V138" s="8">
        <f t="shared" si="109"/>
        <v>1489316.666666667</v>
      </c>
      <c r="W138" s="8">
        <f t="shared" si="109"/>
        <v>1569733.3333333337</v>
      </c>
      <c r="X138" s="8">
        <f t="shared" si="109"/>
        <v>1650150.0000000005</v>
      </c>
      <c r="Y138" s="8">
        <f t="shared" si="109"/>
        <v>1730566.6666666672</v>
      </c>
      <c r="Z138" s="8">
        <f t="shared" si="109"/>
        <v>1810983.333333334</v>
      </c>
      <c r="AA138" s="8">
        <f t="shared" si="109"/>
        <v>1891400.0000000007</v>
      </c>
      <c r="AB138" s="58"/>
      <c r="AC138" s="58"/>
      <c r="AD138" s="58"/>
    </row>
    <row r="139" spans="1:32" x14ac:dyDescent="0.25">
      <c r="C139" s="7" t="s">
        <v>159</v>
      </c>
      <c r="D139" s="8" t="e">
        <f>D136</f>
        <v>#REF!</v>
      </c>
      <c r="E139" s="8" t="e">
        <f>E136+D139</f>
        <v>#REF!</v>
      </c>
      <c r="F139" s="8" t="e">
        <f>F136+E139</f>
        <v>#REF!</v>
      </c>
      <c r="G139" s="8" t="e">
        <f>G136+F139</f>
        <v>#REF!</v>
      </c>
      <c r="H139" s="8" t="e">
        <f>H136+G139</f>
        <v>#REF!</v>
      </c>
      <c r="I139" s="8" t="e">
        <f>I136+H139</f>
        <v>#REF!</v>
      </c>
      <c r="J139" s="8" t="e">
        <f>J136+I139</f>
        <v>#REF!</v>
      </c>
      <c r="K139" s="8" t="e">
        <f t="shared" ref="K139:AA139" si="110">K136+J139</f>
        <v>#REF!</v>
      </c>
      <c r="L139" s="8" t="e">
        <f t="shared" si="110"/>
        <v>#REF!</v>
      </c>
      <c r="M139" s="8" t="e">
        <f t="shared" si="110"/>
        <v>#REF!</v>
      </c>
      <c r="N139" s="8" t="e">
        <f t="shared" si="110"/>
        <v>#REF!</v>
      </c>
      <c r="O139" s="8" t="e">
        <f t="shared" si="110"/>
        <v>#REF!</v>
      </c>
      <c r="P139" s="8" t="e">
        <f t="shared" si="110"/>
        <v>#REF!</v>
      </c>
      <c r="Q139" s="8" t="e">
        <f t="shared" si="110"/>
        <v>#REF!</v>
      </c>
      <c r="R139" s="8" t="e">
        <f t="shared" si="110"/>
        <v>#REF!</v>
      </c>
      <c r="S139" s="8" t="e">
        <f t="shared" si="110"/>
        <v>#REF!</v>
      </c>
      <c r="T139" s="8" t="e">
        <f t="shared" si="110"/>
        <v>#REF!</v>
      </c>
      <c r="U139" s="8" t="e">
        <f t="shared" si="110"/>
        <v>#REF!</v>
      </c>
      <c r="V139" s="8" t="e">
        <f t="shared" si="110"/>
        <v>#REF!</v>
      </c>
      <c r="W139" s="8" t="e">
        <f t="shared" si="110"/>
        <v>#REF!</v>
      </c>
      <c r="X139" s="8" t="e">
        <f t="shared" si="110"/>
        <v>#REF!</v>
      </c>
      <c r="Y139" s="8" t="e">
        <f t="shared" si="110"/>
        <v>#REF!</v>
      </c>
      <c r="Z139" s="8" t="e">
        <f t="shared" si="110"/>
        <v>#REF!</v>
      </c>
      <c r="AA139" s="8" t="e">
        <f t="shared" si="110"/>
        <v>#REF!</v>
      </c>
      <c r="AB139" s="58"/>
      <c r="AC139" s="58"/>
      <c r="AD139" s="58"/>
    </row>
    <row r="140" spans="1:32" x14ac:dyDescent="0.25">
      <c r="A140" s="3" t="s">
        <v>72</v>
      </c>
      <c r="B140" s="6" t="s">
        <v>119</v>
      </c>
    </row>
    <row r="141" spans="1:32" x14ac:dyDescent="0.25">
      <c r="C141" s="9" t="s">
        <v>0</v>
      </c>
      <c r="D141" s="41" t="e">
        <f>#REF!+#REF!+#REF!+#REF!</f>
        <v>#REF!</v>
      </c>
      <c r="E141" s="41" t="e">
        <f>#REF!+#REF!+#REF!+#REF!</f>
        <v>#REF!</v>
      </c>
      <c r="F141" s="41" t="e">
        <f>#REF!+#REF!+#REF!+#REF!</f>
        <v>#REF!</v>
      </c>
      <c r="G141" s="41" t="e">
        <f>#REF!+#REF!+#REF!+#REF!</f>
        <v>#REF!</v>
      </c>
      <c r="H141" s="41" t="e">
        <f>#REF!+#REF!+#REF!+#REF!</f>
        <v>#REF!</v>
      </c>
      <c r="I141" s="41" t="e">
        <f>#REF!+#REF!+#REF!+#REF!</f>
        <v>#REF!</v>
      </c>
      <c r="J141" s="41" t="e">
        <f>#REF!+#REF!+#REF!+#REF!</f>
        <v>#REF!</v>
      </c>
      <c r="K141" s="41" t="e">
        <f>#REF!+#REF!+#REF!+#REF!</f>
        <v>#REF!</v>
      </c>
      <c r="L141" s="41" t="e">
        <f>#REF!+#REF!+#REF!+#REF!</f>
        <v>#REF!</v>
      </c>
      <c r="M141" s="41" t="e">
        <f>#REF!+#REF!+#REF!+#REF!</f>
        <v>#REF!</v>
      </c>
      <c r="N141" s="41" t="e">
        <f>#REF!+#REF!+#REF!+#REF!</f>
        <v>#REF!</v>
      </c>
      <c r="O141" s="41" t="e">
        <f>#REF!+#REF!+#REF!+#REF!</f>
        <v>#REF!</v>
      </c>
      <c r="P141" s="41" t="e">
        <f>#REF!+#REF!+#REF!+#REF!</f>
        <v>#REF!</v>
      </c>
      <c r="Q141" s="41" t="e">
        <f>#REF!+#REF!+#REF!+#REF!</f>
        <v>#REF!</v>
      </c>
      <c r="R141" s="41" t="e">
        <f>#REF!+#REF!+#REF!+#REF!</f>
        <v>#REF!</v>
      </c>
      <c r="S141" s="41" t="e">
        <f>#REF!+#REF!+#REF!+#REF!</f>
        <v>#REF!</v>
      </c>
      <c r="T141" s="41" t="e">
        <f>#REF!+#REF!+#REF!+#REF!</f>
        <v>#REF!</v>
      </c>
      <c r="U141" s="41" t="e">
        <f>#REF!+#REF!+#REF!+#REF!</f>
        <v>#REF!</v>
      </c>
      <c r="V141" s="41" t="e">
        <f>#REF!+#REF!+#REF!+#REF!</f>
        <v>#REF!</v>
      </c>
      <c r="W141" s="41" t="e">
        <f>#REF!+#REF!+#REF!+#REF!</f>
        <v>#REF!</v>
      </c>
      <c r="X141" s="41" t="e">
        <f>#REF!+#REF!+#REF!+#REF!</f>
        <v>#REF!</v>
      </c>
      <c r="Y141" s="41" t="e">
        <f>#REF!+#REF!+#REF!+#REF!</f>
        <v>#REF!</v>
      </c>
      <c r="Z141" s="41" t="e">
        <f>#REF!+#REF!+#REF!+#REF!</f>
        <v>#REF!</v>
      </c>
      <c r="AA141" s="41" t="e">
        <f>#REF!+#REF!+#REF!+#REF!</f>
        <v>#REF!</v>
      </c>
      <c r="AB141" s="58" t="e">
        <f>SUM(D141:AA141)</f>
        <v>#REF!</v>
      </c>
      <c r="AC141" s="58" t="e">
        <f>SUM(P141:AA141)</f>
        <v>#REF!</v>
      </c>
      <c r="AD141" s="58"/>
      <c r="AF141" s="121" t="e">
        <f>SUM(P141:AA141)</f>
        <v>#REF!</v>
      </c>
    </row>
    <row r="142" spans="1:32" x14ac:dyDescent="0.25">
      <c r="C142" s="9" t="s">
        <v>87</v>
      </c>
      <c r="D142" s="95">
        <f t="shared" ref="D142:O142" si="111">$AD142/12</f>
        <v>8800</v>
      </c>
      <c r="E142" s="95">
        <f t="shared" si="111"/>
        <v>8800</v>
      </c>
      <c r="F142" s="95">
        <f t="shared" si="111"/>
        <v>8800</v>
      </c>
      <c r="G142" s="95">
        <f t="shared" si="111"/>
        <v>8800</v>
      </c>
      <c r="H142" s="95">
        <f t="shared" si="111"/>
        <v>8800</v>
      </c>
      <c r="I142" s="95">
        <f t="shared" si="111"/>
        <v>8800</v>
      </c>
      <c r="J142" s="95">
        <f t="shared" si="111"/>
        <v>8800</v>
      </c>
      <c r="K142" s="95">
        <f t="shared" si="111"/>
        <v>8800</v>
      </c>
      <c r="L142" s="95">
        <f t="shared" si="111"/>
        <v>8800</v>
      </c>
      <c r="M142" s="95">
        <f t="shared" si="111"/>
        <v>8800</v>
      </c>
      <c r="N142" s="95">
        <f t="shared" si="111"/>
        <v>8800</v>
      </c>
      <c r="O142" s="95">
        <f t="shared" si="111"/>
        <v>8800</v>
      </c>
      <c r="P142" s="95">
        <f t="shared" ref="P142:AA142" si="112">$AE142/24</f>
        <v>9166.6666666666661</v>
      </c>
      <c r="Q142" s="95">
        <f t="shared" si="112"/>
        <v>9166.6666666666661</v>
      </c>
      <c r="R142" s="95">
        <f t="shared" si="112"/>
        <v>9166.6666666666661</v>
      </c>
      <c r="S142" s="95">
        <f t="shared" si="112"/>
        <v>9166.6666666666661</v>
      </c>
      <c r="T142" s="95">
        <f t="shared" si="112"/>
        <v>9166.6666666666661</v>
      </c>
      <c r="U142" s="95">
        <f t="shared" si="112"/>
        <v>9166.6666666666661</v>
      </c>
      <c r="V142" s="95">
        <f t="shared" si="112"/>
        <v>9166.6666666666661</v>
      </c>
      <c r="W142" s="95">
        <f t="shared" si="112"/>
        <v>9166.6666666666661</v>
      </c>
      <c r="X142" s="95">
        <f t="shared" si="112"/>
        <v>9166.6666666666661</v>
      </c>
      <c r="Y142" s="95">
        <f t="shared" si="112"/>
        <v>9166.6666666666661</v>
      </c>
      <c r="Z142" s="95">
        <f t="shared" si="112"/>
        <v>9166.6666666666661</v>
      </c>
      <c r="AA142" s="95">
        <f t="shared" si="112"/>
        <v>9166.6666666666661</v>
      </c>
      <c r="AB142" s="58"/>
      <c r="AC142" s="58"/>
      <c r="AD142" s="58">
        <v>105600</v>
      </c>
      <c r="AE142" s="1">
        <v>220000</v>
      </c>
    </row>
    <row r="143" spans="1:32" x14ac:dyDescent="0.25">
      <c r="C143" s="9" t="s">
        <v>2</v>
      </c>
      <c r="D143" s="10" t="e">
        <f t="shared" ref="D143:AA143" si="113">IF(D$4&lt;=$D$3,D141,D142)</f>
        <v>#REF!</v>
      </c>
      <c r="E143" s="10" t="e">
        <f t="shared" si="113"/>
        <v>#REF!</v>
      </c>
      <c r="F143" s="10" t="e">
        <f t="shared" si="113"/>
        <v>#REF!</v>
      </c>
      <c r="G143" s="10" t="e">
        <f t="shared" si="113"/>
        <v>#REF!</v>
      </c>
      <c r="H143" s="10" t="e">
        <f t="shared" si="113"/>
        <v>#REF!</v>
      </c>
      <c r="I143" s="10" t="e">
        <f t="shared" si="113"/>
        <v>#REF!</v>
      </c>
      <c r="J143" s="10" t="e">
        <f t="shared" si="113"/>
        <v>#REF!</v>
      </c>
      <c r="K143" s="10" t="e">
        <f t="shared" si="113"/>
        <v>#REF!</v>
      </c>
      <c r="L143" s="10" t="e">
        <f t="shared" si="113"/>
        <v>#REF!</v>
      </c>
      <c r="M143" s="10" t="e">
        <f t="shared" si="113"/>
        <v>#REF!</v>
      </c>
      <c r="N143" s="10" t="e">
        <f t="shared" si="113"/>
        <v>#REF!</v>
      </c>
      <c r="O143" s="10">
        <f t="shared" si="113"/>
        <v>8800</v>
      </c>
      <c r="P143" s="10" t="e">
        <f t="shared" si="113"/>
        <v>#REF!</v>
      </c>
      <c r="Q143" s="10" t="e">
        <f t="shared" si="113"/>
        <v>#REF!</v>
      </c>
      <c r="R143" s="10" t="e">
        <f t="shared" si="113"/>
        <v>#REF!</v>
      </c>
      <c r="S143" s="10" t="e">
        <f t="shared" si="113"/>
        <v>#REF!</v>
      </c>
      <c r="T143" s="10" t="e">
        <f t="shared" si="113"/>
        <v>#REF!</v>
      </c>
      <c r="U143" s="10" t="e">
        <f t="shared" si="113"/>
        <v>#REF!</v>
      </c>
      <c r="V143" s="10" t="e">
        <f t="shared" si="113"/>
        <v>#REF!</v>
      </c>
      <c r="W143" s="10" t="e">
        <f t="shared" si="113"/>
        <v>#REF!</v>
      </c>
      <c r="X143" s="10" t="e">
        <f t="shared" si="113"/>
        <v>#REF!</v>
      </c>
      <c r="Y143" s="10" t="e">
        <f t="shared" si="113"/>
        <v>#REF!</v>
      </c>
      <c r="Z143" s="10" t="e">
        <f t="shared" si="113"/>
        <v>#REF!</v>
      </c>
      <c r="AA143" s="10" t="e">
        <f t="shared" si="113"/>
        <v>#REF!</v>
      </c>
      <c r="AB143" s="58"/>
      <c r="AC143" s="58"/>
      <c r="AD143" s="58"/>
    </row>
    <row r="144" spans="1:32" x14ac:dyDescent="0.25">
      <c r="C144" s="7" t="s">
        <v>157</v>
      </c>
      <c r="D144" s="8" t="e">
        <f>D141</f>
        <v>#REF!</v>
      </c>
      <c r="E144" s="8" t="e">
        <f t="shared" ref="E144:AA144" si="114">IF(E$4&lt;=$D$3,(E141+D144),0)</f>
        <v>#REF!</v>
      </c>
      <c r="F144" s="8" t="e">
        <f t="shared" si="114"/>
        <v>#REF!</v>
      </c>
      <c r="G144" s="8" t="e">
        <f t="shared" si="114"/>
        <v>#REF!</v>
      </c>
      <c r="H144" s="8" t="e">
        <f t="shared" si="114"/>
        <v>#REF!</v>
      </c>
      <c r="I144" s="8" t="e">
        <f t="shared" si="114"/>
        <v>#REF!</v>
      </c>
      <c r="J144" s="8" t="e">
        <f t="shared" si="114"/>
        <v>#REF!</v>
      </c>
      <c r="K144" s="8" t="e">
        <f t="shared" si="114"/>
        <v>#REF!</v>
      </c>
      <c r="L144" s="8" t="e">
        <f t="shared" si="114"/>
        <v>#REF!</v>
      </c>
      <c r="M144" s="8" t="e">
        <f t="shared" si="114"/>
        <v>#REF!</v>
      </c>
      <c r="N144" s="8" t="e">
        <f t="shared" si="114"/>
        <v>#REF!</v>
      </c>
      <c r="O144" s="8">
        <f t="shared" si="114"/>
        <v>0</v>
      </c>
      <c r="P144" s="8" t="e">
        <f t="shared" si="114"/>
        <v>#REF!</v>
      </c>
      <c r="Q144" s="8" t="e">
        <f t="shared" si="114"/>
        <v>#REF!</v>
      </c>
      <c r="R144" s="8" t="e">
        <f t="shared" si="114"/>
        <v>#REF!</v>
      </c>
      <c r="S144" s="8" t="e">
        <f t="shared" si="114"/>
        <v>#REF!</v>
      </c>
      <c r="T144" s="8" t="e">
        <f t="shared" si="114"/>
        <v>#REF!</v>
      </c>
      <c r="U144" s="8" t="e">
        <f t="shared" si="114"/>
        <v>#REF!</v>
      </c>
      <c r="V144" s="8" t="e">
        <f t="shared" si="114"/>
        <v>#REF!</v>
      </c>
      <c r="W144" s="8" t="e">
        <f t="shared" si="114"/>
        <v>#REF!</v>
      </c>
      <c r="X144" s="8" t="e">
        <f t="shared" si="114"/>
        <v>#REF!</v>
      </c>
      <c r="Y144" s="8" t="e">
        <f t="shared" si="114"/>
        <v>#REF!</v>
      </c>
      <c r="Z144" s="8" t="e">
        <f t="shared" si="114"/>
        <v>#REF!</v>
      </c>
      <c r="AA144" s="8" t="e">
        <f t="shared" si="114"/>
        <v>#REF!</v>
      </c>
      <c r="AB144" s="58"/>
      <c r="AC144" s="58"/>
      <c r="AD144" s="58"/>
    </row>
    <row r="145" spans="1:32" x14ac:dyDescent="0.25">
      <c r="C145" s="7" t="s">
        <v>160</v>
      </c>
      <c r="D145" s="8">
        <f>D142</f>
        <v>8800</v>
      </c>
      <c r="E145" s="8">
        <f>E142+D145</f>
        <v>17600</v>
      </c>
      <c r="F145" s="8">
        <f t="shared" ref="F145:AA145" si="115">F142+E145</f>
        <v>26400</v>
      </c>
      <c r="G145" s="8">
        <f t="shared" si="115"/>
        <v>35200</v>
      </c>
      <c r="H145" s="8">
        <f t="shared" si="115"/>
        <v>44000</v>
      </c>
      <c r="I145" s="8">
        <f t="shared" si="115"/>
        <v>52800</v>
      </c>
      <c r="J145" s="8">
        <f t="shared" si="115"/>
        <v>61600</v>
      </c>
      <c r="K145" s="8">
        <f t="shared" si="115"/>
        <v>70400</v>
      </c>
      <c r="L145" s="8">
        <f t="shared" si="115"/>
        <v>79200</v>
      </c>
      <c r="M145" s="8">
        <f t="shared" si="115"/>
        <v>88000</v>
      </c>
      <c r="N145" s="8">
        <f t="shared" si="115"/>
        <v>96800</v>
      </c>
      <c r="O145" s="8">
        <f t="shared" si="115"/>
        <v>105600</v>
      </c>
      <c r="P145" s="8">
        <f t="shared" si="115"/>
        <v>114766.66666666667</v>
      </c>
      <c r="Q145" s="8">
        <f t="shared" si="115"/>
        <v>123933.33333333334</v>
      </c>
      <c r="R145" s="8">
        <f t="shared" si="115"/>
        <v>133100</v>
      </c>
      <c r="S145" s="8">
        <f t="shared" si="115"/>
        <v>142266.66666666666</v>
      </c>
      <c r="T145" s="8">
        <f t="shared" si="115"/>
        <v>151433.33333333331</v>
      </c>
      <c r="U145" s="8">
        <f t="shared" si="115"/>
        <v>160599.99999999997</v>
      </c>
      <c r="V145" s="8">
        <f t="shared" si="115"/>
        <v>169766.66666666663</v>
      </c>
      <c r="W145" s="8">
        <f t="shared" si="115"/>
        <v>178933.33333333328</v>
      </c>
      <c r="X145" s="8">
        <f t="shared" si="115"/>
        <v>188099.99999999994</v>
      </c>
      <c r="Y145" s="8">
        <f t="shared" si="115"/>
        <v>197266.6666666666</v>
      </c>
      <c r="Z145" s="8">
        <f t="shared" si="115"/>
        <v>206433.33333333326</v>
      </c>
      <c r="AA145" s="8">
        <f t="shared" si="115"/>
        <v>215599.99999999991</v>
      </c>
      <c r="AB145" s="58"/>
      <c r="AC145" s="58"/>
      <c r="AD145" s="58"/>
    </row>
    <row r="146" spans="1:32" x14ac:dyDescent="0.25">
      <c r="C146" s="7" t="s">
        <v>159</v>
      </c>
      <c r="D146" s="8" t="e">
        <f>D143</f>
        <v>#REF!</v>
      </c>
      <c r="E146" s="8" t="e">
        <f>E143+D146</f>
        <v>#REF!</v>
      </c>
      <c r="F146" s="8" t="e">
        <f t="shared" ref="F146:AA146" si="116">F143+E146</f>
        <v>#REF!</v>
      </c>
      <c r="G146" s="8" t="e">
        <f t="shared" si="116"/>
        <v>#REF!</v>
      </c>
      <c r="H146" s="8" t="e">
        <f t="shared" si="116"/>
        <v>#REF!</v>
      </c>
      <c r="I146" s="8" t="e">
        <f t="shared" si="116"/>
        <v>#REF!</v>
      </c>
      <c r="J146" s="8" t="e">
        <f t="shared" si="116"/>
        <v>#REF!</v>
      </c>
      <c r="K146" s="8" t="e">
        <f t="shared" si="116"/>
        <v>#REF!</v>
      </c>
      <c r="L146" s="8" t="e">
        <f t="shared" si="116"/>
        <v>#REF!</v>
      </c>
      <c r="M146" s="8" t="e">
        <f t="shared" si="116"/>
        <v>#REF!</v>
      </c>
      <c r="N146" s="8" t="e">
        <f t="shared" si="116"/>
        <v>#REF!</v>
      </c>
      <c r="O146" s="8" t="e">
        <f t="shared" si="116"/>
        <v>#REF!</v>
      </c>
      <c r="P146" s="8" t="e">
        <f t="shared" si="116"/>
        <v>#REF!</v>
      </c>
      <c r="Q146" s="8" t="e">
        <f t="shared" si="116"/>
        <v>#REF!</v>
      </c>
      <c r="R146" s="8" t="e">
        <f t="shared" si="116"/>
        <v>#REF!</v>
      </c>
      <c r="S146" s="8" t="e">
        <f t="shared" si="116"/>
        <v>#REF!</v>
      </c>
      <c r="T146" s="8" t="e">
        <f t="shared" si="116"/>
        <v>#REF!</v>
      </c>
      <c r="U146" s="8" t="e">
        <f t="shared" si="116"/>
        <v>#REF!</v>
      </c>
      <c r="V146" s="8" t="e">
        <f t="shared" si="116"/>
        <v>#REF!</v>
      </c>
      <c r="W146" s="8" t="e">
        <f t="shared" si="116"/>
        <v>#REF!</v>
      </c>
      <c r="X146" s="8" t="e">
        <f t="shared" si="116"/>
        <v>#REF!</v>
      </c>
      <c r="Y146" s="8" t="e">
        <f t="shared" si="116"/>
        <v>#REF!</v>
      </c>
      <c r="Z146" s="8" t="e">
        <f t="shared" si="116"/>
        <v>#REF!</v>
      </c>
      <c r="AA146" s="8" t="e">
        <f t="shared" si="116"/>
        <v>#REF!</v>
      </c>
      <c r="AB146" s="58"/>
      <c r="AC146" s="58"/>
      <c r="AD146" s="58"/>
    </row>
    <row r="147" spans="1:32" x14ac:dyDescent="0.25">
      <c r="A147" s="3" t="s">
        <v>36</v>
      </c>
      <c r="B147" s="6" t="s">
        <v>29</v>
      </c>
      <c r="AB147" s="58"/>
      <c r="AC147" s="58"/>
      <c r="AD147" s="58"/>
      <c r="AF147" s="107"/>
    </row>
    <row r="148" spans="1:32" x14ac:dyDescent="0.25">
      <c r="C148" s="9" t="s">
        <v>0</v>
      </c>
      <c r="D148" s="41" t="e">
        <f>#REF!</f>
        <v>#REF!</v>
      </c>
      <c r="E148" s="41" t="e">
        <f>#REF!</f>
        <v>#REF!</v>
      </c>
      <c r="F148" s="41" t="e">
        <f>#REF!</f>
        <v>#REF!</v>
      </c>
      <c r="G148" s="41" t="e">
        <f>#REF!</f>
        <v>#REF!</v>
      </c>
      <c r="H148" s="41" t="e">
        <f>#REF!</f>
        <v>#REF!</v>
      </c>
      <c r="I148" s="41" t="e">
        <f>#REF!</f>
        <v>#REF!</v>
      </c>
      <c r="J148" s="41" t="e">
        <f>#REF!</f>
        <v>#REF!</v>
      </c>
      <c r="K148" s="41" t="e">
        <f>#REF!</f>
        <v>#REF!</v>
      </c>
      <c r="L148" s="41" t="e">
        <f>#REF!</f>
        <v>#REF!</v>
      </c>
      <c r="M148" s="41" t="e">
        <f>#REF!</f>
        <v>#REF!</v>
      </c>
      <c r="N148" s="41" t="e">
        <f>#REF!</f>
        <v>#REF!</v>
      </c>
      <c r="O148" s="41" t="e">
        <f>#REF!</f>
        <v>#REF!</v>
      </c>
      <c r="P148" s="41" t="e">
        <f>#REF!</f>
        <v>#REF!</v>
      </c>
      <c r="Q148" s="41" t="e">
        <f>#REF!</f>
        <v>#REF!</v>
      </c>
      <c r="R148" s="41" t="e">
        <f>#REF!</f>
        <v>#REF!</v>
      </c>
      <c r="S148" s="41" t="e">
        <f>#REF!</f>
        <v>#REF!</v>
      </c>
      <c r="T148" s="41" t="e">
        <f>#REF!</f>
        <v>#REF!</v>
      </c>
      <c r="U148" s="41" t="e">
        <f>#REF!</f>
        <v>#REF!</v>
      </c>
      <c r="V148" s="41" t="e">
        <f>#REF!</f>
        <v>#REF!</v>
      </c>
      <c r="W148" s="41" t="e">
        <f>#REF!</f>
        <v>#REF!</v>
      </c>
      <c r="X148" s="41" t="e">
        <f>#REF!</f>
        <v>#REF!</v>
      </c>
      <c r="Y148" s="41" t="e">
        <f>#REF!</f>
        <v>#REF!</v>
      </c>
      <c r="Z148" s="41" t="e">
        <f>#REF!</f>
        <v>#REF!</v>
      </c>
      <c r="AA148" s="41" t="e">
        <f>#REF!</f>
        <v>#REF!</v>
      </c>
      <c r="AB148" s="58" t="e">
        <f>SUM(D148:AA148)</f>
        <v>#REF!</v>
      </c>
      <c r="AC148" s="58" t="e">
        <f>SUM(P148:AA148)</f>
        <v>#REF!</v>
      </c>
      <c r="AD148" s="58"/>
      <c r="AF148" s="121" t="e">
        <f>SUM(P148:AA148)</f>
        <v>#REF!</v>
      </c>
    </row>
    <row r="149" spans="1:32" x14ac:dyDescent="0.25">
      <c r="C149" s="9" t="s">
        <v>87</v>
      </c>
      <c r="D149" s="95">
        <f t="shared" ref="D149:O149" si="117">$AD149/12</f>
        <v>10000</v>
      </c>
      <c r="E149" s="95">
        <f t="shared" si="117"/>
        <v>10000</v>
      </c>
      <c r="F149" s="95">
        <f t="shared" si="117"/>
        <v>10000</v>
      </c>
      <c r="G149" s="95">
        <f t="shared" si="117"/>
        <v>10000</v>
      </c>
      <c r="H149" s="95">
        <f t="shared" si="117"/>
        <v>10000</v>
      </c>
      <c r="I149" s="95">
        <f t="shared" si="117"/>
        <v>10000</v>
      </c>
      <c r="J149" s="95">
        <f t="shared" si="117"/>
        <v>10000</v>
      </c>
      <c r="K149" s="95">
        <f t="shared" si="117"/>
        <v>10000</v>
      </c>
      <c r="L149" s="95">
        <f t="shared" si="117"/>
        <v>10000</v>
      </c>
      <c r="M149" s="95">
        <f t="shared" si="117"/>
        <v>10000</v>
      </c>
      <c r="N149" s="95">
        <f t="shared" si="117"/>
        <v>10000</v>
      </c>
      <c r="O149" s="95">
        <f t="shared" si="117"/>
        <v>10000</v>
      </c>
      <c r="P149" s="10">
        <f t="shared" ref="P149:AA149" si="118">$AE149/24</f>
        <v>10416.666666666666</v>
      </c>
      <c r="Q149" s="10">
        <f t="shared" si="118"/>
        <v>10416.666666666666</v>
      </c>
      <c r="R149" s="10">
        <f t="shared" si="118"/>
        <v>10416.666666666666</v>
      </c>
      <c r="S149" s="10">
        <f t="shared" si="118"/>
        <v>10416.666666666666</v>
      </c>
      <c r="T149" s="10">
        <f t="shared" si="118"/>
        <v>10416.666666666666</v>
      </c>
      <c r="U149" s="10">
        <f t="shared" si="118"/>
        <v>10416.666666666666</v>
      </c>
      <c r="V149" s="10">
        <f t="shared" si="118"/>
        <v>10416.666666666666</v>
      </c>
      <c r="W149" s="10">
        <f t="shared" si="118"/>
        <v>10416.666666666666</v>
      </c>
      <c r="X149" s="10">
        <f t="shared" si="118"/>
        <v>10416.666666666666</v>
      </c>
      <c r="Y149" s="10">
        <f t="shared" si="118"/>
        <v>10416.666666666666</v>
      </c>
      <c r="Z149" s="10">
        <f t="shared" si="118"/>
        <v>10416.666666666666</v>
      </c>
      <c r="AA149" s="10">
        <f t="shared" si="118"/>
        <v>10416.666666666666</v>
      </c>
      <c r="AB149" s="58"/>
      <c r="AC149" s="58"/>
      <c r="AD149" s="58">
        <v>120000</v>
      </c>
      <c r="AE149" s="1">
        <v>250000</v>
      </c>
      <c r="AF149" s="107"/>
    </row>
    <row r="150" spans="1:32" x14ac:dyDescent="0.25">
      <c r="C150" s="9" t="s">
        <v>2</v>
      </c>
      <c r="D150" s="10" t="e">
        <f t="shared" ref="D150:AA150" si="119">IF(D$4&lt;=$D$3,D148,D149)</f>
        <v>#REF!</v>
      </c>
      <c r="E150" s="10" t="e">
        <f t="shared" si="119"/>
        <v>#REF!</v>
      </c>
      <c r="F150" s="10" t="e">
        <f t="shared" si="119"/>
        <v>#REF!</v>
      </c>
      <c r="G150" s="10" t="e">
        <f t="shared" si="119"/>
        <v>#REF!</v>
      </c>
      <c r="H150" s="10" t="e">
        <f t="shared" si="119"/>
        <v>#REF!</v>
      </c>
      <c r="I150" s="10" t="e">
        <f t="shared" si="119"/>
        <v>#REF!</v>
      </c>
      <c r="J150" s="10" t="e">
        <f t="shared" si="119"/>
        <v>#REF!</v>
      </c>
      <c r="K150" s="10" t="e">
        <f t="shared" si="119"/>
        <v>#REF!</v>
      </c>
      <c r="L150" s="10" t="e">
        <f t="shared" si="119"/>
        <v>#REF!</v>
      </c>
      <c r="M150" s="10" t="e">
        <f t="shared" si="119"/>
        <v>#REF!</v>
      </c>
      <c r="N150" s="10" t="e">
        <f t="shared" si="119"/>
        <v>#REF!</v>
      </c>
      <c r="O150" s="10">
        <f t="shared" si="119"/>
        <v>10000</v>
      </c>
      <c r="P150" s="10" t="e">
        <f t="shared" si="119"/>
        <v>#REF!</v>
      </c>
      <c r="Q150" s="10" t="e">
        <f t="shared" si="119"/>
        <v>#REF!</v>
      </c>
      <c r="R150" s="10" t="e">
        <f t="shared" si="119"/>
        <v>#REF!</v>
      </c>
      <c r="S150" s="10" t="e">
        <f t="shared" si="119"/>
        <v>#REF!</v>
      </c>
      <c r="T150" s="10" t="e">
        <f t="shared" si="119"/>
        <v>#REF!</v>
      </c>
      <c r="U150" s="10" t="e">
        <f t="shared" si="119"/>
        <v>#REF!</v>
      </c>
      <c r="V150" s="10" t="e">
        <f t="shared" si="119"/>
        <v>#REF!</v>
      </c>
      <c r="W150" s="10" t="e">
        <f t="shared" si="119"/>
        <v>#REF!</v>
      </c>
      <c r="X150" s="10" t="e">
        <f t="shared" si="119"/>
        <v>#REF!</v>
      </c>
      <c r="Y150" s="10" t="e">
        <f t="shared" si="119"/>
        <v>#REF!</v>
      </c>
      <c r="Z150" s="10" t="e">
        <f t="shared" si="119"/>
        <v>#REF!</v>
      </c>
      <c r="AA150" s="10" t="e">
        <f t="shared" si="119"/>
        <v>#REF!</v>
      </c>
      <c r="AB150" s="58"/>
      <c r="AC150" s="58"/>
      <c r="AD150" s="58"/>
      <c r="AF150" s="107"/>
    </row>
    <row r="151" spans="1:32" x14ac:dyDescent="0.25">
      <c r="C151" s="7" t="s">
        <v>157</v>
      </c>
      <c r="D151" s="8" t="e">
        <f>D148</f>
        <v>#REF!</v>
      </c>
      <c r="E151" s="8" t="e">
        <f t="shared" ref="E151:AA151" si="120">IF(E$4&lt;=$D$3,(E148+D151),0)</f>
        <v>#REF!</v>
      </c>
      <c r="F151" s="8" t="e">
        <f t="shared" si="120"/>
        <v>#REF!</v>
      </c>
      <c r="G151" s="8" t="e">
        <f t="shared" si="120"/>
        <v>#REF!</v>
      </c>
      <c r="H151" s="8" t="e">
        <f t="shared" si="120"/>
        <v>#REF!</v>
      </c>
      <c r="I151" s="8" t="e">
        <f t="shared" si="120"/>
        <v>#REF!</v>
      </c>
      <c r="J151" s="8" t="e">
        <f t="shared" si="120"/>
        <v>#REF!</v>
      </c>
      <c r="K151" s="8" t="e">
        <f t="shared" si="120"/>
        <v>#REF!</v>
      </c>
      <c r="L151" s="8" t="e">
        <f t="shared" si="120"/>
        <v>#REF!</v>
      </c>
      <c r="M151" s="8" t="e">
        <f t="shared" si="120"/>
        <v>#REF!</v>
      </c>
      <c r="N151" s="8" t="e">
        <f t="shared" si="120"/>
        <v>#REF!</v>
      </c>
      <c r="O151" s="8">
        <f t="shared" si="120"/>
        <v>0</v>
      </c>
      <c r="P151" s="8" t="e">
        <f t="shared" si="120"/>
        <v>#REF!</v>
      </c>
      <c r="Q151" s="8" t="e">
        <f t="shared" si="120"/>
        <v>#REF!</v>
      </c>
      <c r="R151" s="8" t="e">
        <f t="shared" si="120"/>
        <v>#REF!</v>
      </c>
      <c r="S151" s="8" t="e">
        <f t="shared" si="120"/>
        <v>#REF!</v>
      </c>
      <c r="T151" s="8" t="e">
        <f t="shared" si="120"/>
        <v>#REF!</v>
      </c>
      <c r="U151" s="8" t="e">
        <f t="shared" si="120"/>
        <v>#REF!</v>
      </c>
      <c r="V151" s="8" t="e">
        <f t="shared" si="120"/>
        <v>#REF!</v>
      </c>
      <c r="W151" s="8" t="e">
        <f t="shared" si="120"/>
        <v>#REF!</v>
      </c>
      <c r="X151" s="8" t="e">
        <f t="shared" si="120"/>
        <v>#REF!</v>
      </c>
      <c r="Y151" s="8" t="e">
        <f t="shared" si="120"/>
        <v>#REF!</v>
      </c>
      <c r="Z151" s="8" t="e">
        <f t="shared" si="120"/>
        <v>#REF!</v>
      </c>
      <c r="AA151" s="8" t="e">
        <f t="shared" si="120"/>
        <v>#REF!</v>
      </c>
      <c r="AB151" s="58"/>
      <c r="AC151" s="58"/>
      <c r="AD151" s="58"/>
      <c r="AF151" s="107"/>
    </row>
    <row r="152" spans="1:32" x14ac:dyDescent="0.25">
      <c r="C152" s="7" t="s">
        <v>160</v>
      </c>
      <c r="D152" s="8">
        <f>D149</f>
        <v>10000</v>
      </c>
      <c r="E152" s="8">
        <f>E149+D152</f>
        <v>20000</v>
      </c>
      <c r="F152" s="8">
        <f t="shared" ref="F152:AA152" si="121">F149+E152</f>
        <v>30000</v>
      </c>
      <c r="G152" s="8">
        <f t="shared" si="121"/>
        <v>40000</v>
      </c>
      <c r="H152" s="8">
        <f t="shared" si="121"/>
        <v>50000</v>
      </c>
      <c r="I152" s="8">
        <f t="shared" si="121"/>
        <v>60000</v>
      </c>
      <c r="J152" s="8">
        <f t="shared" si="121"/>
        <v>70000</v>
      </c>
      <c r="K152" s="8">
        <f t="shared" si="121"/>
        <v>80000</v>
      </c>
      <c r="L152" s="8">
        <f t="shared" si="121"/>
        <v>90000</v>
      </c>
      <c r="M152" s="8">
        <f t="shared" si="121"/>
        <v>100000</v>
      </c>
      <c r="N152" s="8">
        <f t="shared" si="121"/>
        <v>110000</v>
      </c>
      <c r="O152" s="8">
        <f t="shared" si="121"/>
        <v>120000</v>
      </c>
      <c r="P152" s="8">
        <f t="shared" si="121"/>
        <v>130416.66666666667</v>
      </c>
      <c r="Q152" s="8">
        <f t="shared" si="121"/>
        <v>140833.33333333334</v>
      </c>
      <c r="R152" s="8">
        <f t="shared" si="121"/>
        <v>151250</v>
      </c>
      <c r="S152" s="8">
        <f t="shared" si="121"/>
        <v>161666.66666666666</v>
      </c>
      <c r="T152" s="8">
        <f t="shared" si="121"/>
        <v>172083.33333333331</v>
      </c>
      <c r="U152" s="8">
        <f t="shared" si="121"/>
        <v>182499.99999999997</v>
      </c>
      <c r="V152" s="8">
        <f t="shared" si="121"/>
        <v>192916.66666666663</v>
      </c>
      <c r="W152" s="8">
        <f t="shared" si="121"/>
        <v>203333.33333333328</v>
      </c>
      <c r="X152" s="8">
        <f t="shared" si="121"/>
        <v>213749.99999999994</v>
      </c>
      <c r="Y152" s="8">
        <f t="shared" si="121"/>
        <v>224166.6666666666</v>
      </c>
      <c r="Z152" s="8">
        <f t="shared" si="121"/>
        <v>234583.33333333326</v>
      </c>
      <c r="AA152" s="8">
        <f t="shared" si="121"/>
        <v>244999.99999999991</v>
      </c>
      <c r="AB152" s="58"/>
      <c r="AC152" s="58"/>
      <c r="AD152" s="58"/>
      <c r="AF152" s="107"/>
    </row>
    <row r="153" spans="1:32" x14ac:dyDescent="0.25">
      <c r="C153" s="7" t="s">
        <v>159</v>
      </c>
      <c r="D153" s="8" t="e">
        <f>D150</f>
        <v>#REF!</v>
      </c>
      <c r="E153" s="8" t="e">
        <f>E150+D153</f>
        <v>#REF!</v>
      </c>
      <c r="F153" s="8" t="e">
        <f t="shared" ref="F153:AA153" si="122">F150+E153</f>
        <v>#REF!</v>
      </c>
      <c r="G153" s="8" t="e">
        <f t="shared" si="122"/>
        <v>#REF!</v>
      </c>
      <c r="H153" s="8" t="e">
        <f t="shared" si="122"/>
        <v>#REF!</v>
      </c>
      <c r="I153" s="8" t="e">
        <f t="shared" si="122"/>
        <v>#REF!</v>
      </c>
      <c r="J153" s="8" t="e">
        <f t="shared" si="122"/>
        <v>#REF!</v>
      </c>
      <c r="K153" s="8" t="e">
        <f t="shared" si="122"/>
        <v>#REF!</v>
      </c>
      <c r="L153" s="8" t="e">
        <f t="shared" si="122"/>
        <v>#REF!</v>
      </c>
      <c r="M153" s="8" t="e">
        <f t="shared" si="122"/>
        <v>#REF!</v>
      </c>
      <c r="N153" s="8" t="e">
        <f t="shared" si="122"/>
        <v>#REF!</v>
      </c>
      <c r="O153" s="8" t="e">
        <f t="shared" si="122"/>
        <v>#REF!</v>
      </c>
      <c r="P153" s="8" t="e">
        <f t="shared" si="122"/>
        <v>#REF!</v>
      </c>
      <c r="Q153" s="8" t="e">
        <f t="shared" si="122"/>
        <v>#REF!</v>
      </c>
      <c r="R153" s="8" t="e">
        <f t="shared" si="122"/>
        <v>#REF!</v>
      </c>
      <c r="S153" s="8" t="e">
        <f t="shared" si="122"/>
        <v>#REF!</v>
      </c>
      <c r="T153" s="8" t="e">
        <f t="shared" si="122"/>
        <v>#REF!</v>
      </c>
      <c r="U153" s="8" t="e">
        <f t="shared" si="122"/>
        <v>#REF!</v>
      </c>
      <c r="V153" s="8" t="e">
        <f t="shared" si="122"/>
        <v>#REF!</v>
      </c>
      <c r="W153" s="8" t="e">
        <f t="shared" si="122"/>
        <v>#REF!</v>
      </c>
      <c r="X153" s="8" t="e">
        <f t="shared" si="122"/>
        <v>#REF!</v>
      </c>
      <c r="Y153" s="8" t="e">
        <f t="shared" si="122"/>
        <v>#REF!</v>
      </c>
      <c r="Z153" s="8" t="e">
        <f t="shared" si="122"/>
        <v>#REF!</v>
      </c>
      <c r="AA153" s="8" t="e">
        <f t="shared" si="122"/>
        <v>#REF!</v>
      </c>
      <c r="AB153" s="58"/>
      <c r="AC153" s="58"/>
      <c r="AD153" s="58"/>
      <c r="AF153" s="107"/>
    </row>
    <row r="154" spans="1:32" x14ac:dyDescent="0.25">
      <c r="B154" s="6" t="s">
        <v>144</v>
      </c>
    </row>
    <row r="155" spans="1:32" x14ac:dyDescent="0.25">
      <c r="C155" s="9" t="s">
        <v>0</v>
      </c>
      <c r="D155" s="41" t="e">
        <f>#REF!</f>
        <v>#REF!</v>
      </c>
      <c r="E155" s="41" t="e">
        <f>#REF!</f>
        <v>#REF!</v>
      </c>
      <c r="F155" s="41" t="e">
        <f>#REF!</f>
        <v>#REF!</v>
      </c>
      <c r="G155" s="41" t="e">
        <f>#REF!</f>
        <v>#REF!</v>
      </c>
      <c r="H155" s="41" t="e">
        <f>#REF!</f>
        <v>#REF!</v>
      </c>
      <c r="I155" s="41" t="e">
        <f>#REF!</f>
        <v>#REF!</v>
      </c>
      <c r="J155" s="41" t="e">
        <f>#REF!</f>
        <v>#REF!</v>
      </c>
      <c r="K155" s="41" t="e">
        <f>#REF!</f>
        <v>#REF!</v>
      </c>
      <c r="L155" s="41" t="e">
        <f>#REF!</f>
        <v>#REF!</v>
      </c>
      <c r="M155" s="41" t="e">
        <f>#REF!</f>
        <v>#REF!</v>
      </c>
      <c r="N155" s="41" t="e">
        <f>#REF!</f>
        <v>#REF!</v>
      </c>
      <c r="O155" s="41" t="e">
        <f>#REF!</f>
        <v>#REF!</v>
      </c>
      <c r="P155" s="41" t="e">
        <f>#REF!</f>
        <v>#REF!</v>
      </c>
      <c r="Q155" s="41" t="e">
        <f>#REF!</f>
        <v>#REF!</v>
      </c>
      <c r="R155" s="41" t="e">
        <f>#REF!</f>
        <v>#REF!</v>
      </c>
      <c r="S155" s="41" t="e">
        <f>#REF!</f>
        <v>#REF!</v>
      </c>
      <c r="T155" s="41" t="e">
        <f>#REF!</f>
        <v>#REF!</v>
      </c>
      <c r="U155" s="41" t="e">
        <f>#REF!</f>
        <v>#REF!</v>
      </c>
      <c r="V155" s="41" t="e">
        <f>#REF!</f>
        <v>#REF!</v>
      </c>
      <c r="W155" s="41" t="e">
        <f>#REF!</f>
        <v>#REF!</v>
      </c>
      <c r="X155" s="41" t="e">
        <f>#REF!</f>
        <v>#REF!</v>
      </c>
      <c r="Y155" s="41" t="e">
        <f>#REF!</f>
        <v>#REF!</v>
      </c>
      <c r="Z155" s="41" t="e">
        <f>#REF!</f>
        <v>#REF!</v>
      </c>
      <c r="AA155" s="41" t="e">
        <f>#REF!</f>
        <v>#REF!</v>
      </c>
      <c r="AB155" s="58" t="e">
        <f>SUM(D155:AA155)</f>
        <v>#REF!</v>
      </c>
      <c r="AC155" s="58" t="e">
        <f>SUM(P155:AA155)</f>
        <v>#REF!</v>
      </c>
      <c r="AD155" s="58"/>
      <c r="AF155" s="121" t="e">
        <f>SUM(P155:AA155)</f>
        <v>#REF!</v>
      </c>
    </row>
    <row r="156" spans="1:32" x14ac:dyDescent="0.25">
      <c r="C156" s="9" t="s">
        <v>87</v>
      </c>
      <c r="D156" s="41" t="e">
        <f>#REF!</f>
        <v>#REF!</v>
      </c>
      <c r="E156" s="41" t="e">
        <f>#REF!</f>
        <v>#REF!</v>
      </c>
      <c r="F156" s="41" t="e">
        <f>#REF!</f>
        <v>#REF!</v>
      </c>
      <c r="G156" s="41" t="e">
        <f>#REF!</f>
        <v>#REF!</v>
      </c>
      <c r="H156" s="41" t="e">
        <f>#REF!</f>
        <v>#REF!</v>
      </c>
      <c r="I156" s="41" t="e">
        <f>#REF!</f>
        <v>#REF!</v>
      </c>
      <c r="J156" s="41" t="e">
        <f>#REF!</f>
        <v>#REF!</v>
      </c>
      <c r="K156" s="41" t="e">
        <f>#REF!</f>
        <v>#REF!</v>
      </c>
      <c r="L156" s="41" t="e">
        <f>#REF!</f>
        <v>#REF!</v>
      </c>
      <c r="M156" s="41" t="e">
        <f>#REF!</f>
        <v>#REF!</v>
      </c>
      <c r="N156" s="41" t="e">
        <f>#REF!</f>
        <v>#REF!</v>
      </c>
      <c r="O156" s="41" t="e">
        <f>#REF!</f>
        <v>#REF!</v>
      </c>
      <c r="P156" s="41" t="e">
        <f>#REF!</f>
        <v>#REF!</v>
      </c>
      <c r="Q156" s="41" t="e">
        <f>#REF!</f>
        <v>#REF!</v>
      </c>
      <c r="R156" s="41" t="e">
        <f>#REF!</f>
        <v>#REF!</v>
      </c>
      <c r="S156" s="41" t="e">
        <f>#REF!</f>
        <v>#REF!</v>
      </c>
      <c r="T156" s="41" t="e">
        <f>#REF!</f>
        <v>#REF!</v>
      </c>
      <c r="U156" s="41" t="e">
        <f>#REF!</f>
        <v>#REF!</v>
      </c>
      <c r="V156" s="41" t="e">
        <f>#REF!</f>
        <v>#REF!</v>
      </c>
      <c r="W156" s="41" t="e">
        <f>#REF!</f>
        <v>#REF!</v>
      </c>
      <c r="X156" s="41" t="e">
        <f>#REF!</f>
        <v>#REF!</v>
      </c>
      <c r="Y156" s="41" t="e">
        <f>#REF!</f>
        <v>#REF!</v>
      </c>
      <c r="Z156" s="41" t="e">
        <f>#REF!</f>
        <v>#REF!</v>
      </c>
      <c r="AA156" s="41" t="e">
        <f>#REF!</f>
        <v>#REF!</v>
      </c>
      <c r="AB156" s="58"/>
      <c r="AC156" s="58"/>
      <c r="AD156" s="58">
        <v>84000</v>
      </c>
      <c r="AE156" s="1">
        <v>175000</v>
      </c>
    </row>
    <row r="157" spans="1:32" x14ac:dyDescent="0.25">
      <c r="C157" s="9" t="s">
        <v>2</v>
      </c>
      <c r="D157" s="41" t="e">
        <f>#REF!</f>
        <v>#REF!</v>
      </c>
      <c r="E157" s="10" t="e">
        <f t="shared" ref="E157:AA157" si="123">IF(E$4&lt;=$D$3,E155,E156)</f>
        <v>#REF!</v>
      </c>
      <c r="F157" s="10" t="e">
        <f t="shared" si="123"/>
        <v>#REF!</v>
      </c>
      <c r="G157" s="10" t="e">
        <f t="shared" si="123"/>
        <v>#REF!</v>
      </c>
      <c r="H157" s="10" t="e">
        <f t="shared" si="123"/>
        <v>#REF!</v>
      </c>
      <c r="I157" s="10" t="e">
        <f t="shared" si="123"/>
        <v>#REF!</v>
      </c>
      <c r="J157" s="10" t="e">
        <f t="shared" si="123"/>
        <v>#REF!</v>
      </c>
      <c r="K157" s="10" t="e">
        <f t="shared" si="123"/>
        <v>#REF!</v>
      </c>
      <c r="L157" s="10" t="e">
        <f t="shared" si="123"/>
        <v>#REF!</v>
      </c>
      <c r="M157" s="10" t="e">
        <f t="shared" si="123"/>
        <v>#REF!</v>
      </c>
      <c r="N157" s="10" t="e">
        <f t="shared" si="123"/>
        <v>#REF!</v>
      </c>
      <c r="O157" s="10" t="e">
        <f t="shared" si="123"/>
        <v>#REF!</v>
      </c>
      <c r="P157" s="10" t="e">
        <f t="shared" si="123"/>
        <v>#REF!</v>
      </c>
      <c r="Q157" s="10" t="e">
        <f t="shared" si="123"/>
        <v>#REF!</v>
      </c>
      <c r="R157" s="10" t="e">
        <f t="shared" si="123"/>
        <v>#REF!</v>
      </c>
      <c r="S157" s="10" t="e">
        <f t="shared" si="123"/>
        <v>#REF!</v>
      </c>
      <c r="T157" s="10" t="e">
        <f t="shared" si="123"/>
        <v>#REF!</v>
      </c>
      <c r="U157" s="10" t="e">
        <f t="shared" si="123"/>
        <v>#REF!</v>
      </c>
      <c r="V157" s="10" t="e">
        <f t="shared" si="123"/>
        <v>#REF!</v>
      </c>
      <c r="W157" s="10" t="e">
        <f t="shared" si="123"/>
        <v>#REF!</v>
      </c>
      <c r="X157" s="10" t="e">
        <f t="shared" si="123"/>
        <v>#REF!</v>
      </c>
      <c r="Y157" s="10" t="e">
        <f t="shared" si="123"/>
        <v>#REF!</v>
      </c>
      <c r="Z157" s="10" t="e">
        <f t="shared" si="123"/>
        <v>#REF!</v>
      </c>
      <c r="AA157" s="10" t="e">
        <f t="shared" si="123"/>
        <v>#REF!</v>
      </c>
      <c r="AB157" s="58"/>
      <c r="AC157" s="58"/>
      <c r="AD157" s="58"/>
    </row>
    <row r="158" spans="1:32" x14ac:dyDescent="0.25">
      <c r="C158" s="7" t="s">
        <v>157</v>
      </c>
      <c r="D158" s="41" t="e">
        <f>#REF!</f>
        <v>#REF!</v>
      </c>
      <c r="E158" s="8" t="e">
        <f t="shared" ref="E158:AA158" si="124">IF(E$4&lt;=$D$3,(E155+D158),0)</f>
        <v>#REF!</v>
      </c>
      <c r="F158" s="8" t="e">
        <f t="shared" si="124"/>
        <v>#REF!</v>
      </c>
      <c r="G158" s="8" t="e">
        <f t="shared" si="124"/>
        <v>#REF!</v>
      </c>
      <c r="H158" s="8" t="e">
        <f t="shared" si="124"/>
        <v>#REF!</v>
      </c>
      <c r="I158" s="8" t="e">
        <f t="shared" si="124"/>
        <v>#REF!</v>
      </c>
      <c r="J158" s="8" t="e">
        <f t="shared" si="124"/>
        <v>#REF!</v>
      </c>
      <c r="K158" s="8" t="e">
        <f t="shared" si="124"/>
        <v>#REF!</v>
      </c>
      <c r="L158" s="8" t="e">
        <f t="shared" si="124"/>
        <v>#REF!</v>
      </c>
      <c r="M158" s="8" t="e">
        <f t="shared" si="124"/>
        <v>#REF!</v>
      </c>
      <c r="N158" s="8" t="e">
        <f t="shared" si="124"/>
        <v>#REF!</v>
      </c>
      <c r="O158" s="8">
        <f t="shared" si="124"/>
        <v>0</v>
      </c>
      <c r="P158" s="8" t="e">
        <f t="shared" si="124"/>
        <v>#REF!</v>
      </c>
      <c r="Q158" s="8" t="e">
        <f t="shared" si="124"/>
        <v>#REF!</v>
      </c>
      <c r="R158" s="8" t="e">
        <f t="shared" si="124"/>
        <v>#REF!</v>
      </c>
      <c r="S158" s="8" t="e">
        <f t="shared" si="124"/>
        <v>#REF!</v>
      </c>
      <c r="T158" s="8" t="e">
        <f t="shared" si="124"/>
        <v>#REF!</v>
      </c>
      <c r="U158" s="8" t="e">
        <f t="shared" si="124"/>
        <v>#REF!</v>
      </c>
      <c r="V158" s="8" t="e">
        <f t="shared" si="124"/>
        <v>#REF!</v>
      </c>
      <c r="W158" s="8" t="e">
        <f t="shared" si="124"/>
        <v>#REF!</v>
      </c>
      <c r="X158" s="8" t="e">
        <f t="shared" si="124"/>
        <v>#REF!</v>
      </c>
      <c r="Y158" s="8" t="e">
        <f t="shared" si="124"/>
        <v>#REF!</v>
      </c>
      <c r="Z158" s="8" t="e">
        <f t="shared" si="124"/>
        <v>#REF!</v>
      </c>
      <c r="AA158" s="8" t="e">
        <f t="shared" si="124"/>
        <v>#REF!</v>
      </c>
      <c r="AB158" s="58"/>
      <c r="AC158" s="58"/>
      <c r="AD158" s="58"/>
    </row>
    <row r="159" spans="1:32" x14ac:dyDescent="0.25">
      <c r="C159" s="7" t="s">
        <v>160</v>
      </c>
      <c r="D159" s="41" t="e">
        <f>#REF!</f>
        <v>#REF!</v>
      </c>
      <c r="E159" s="8" t="e">
        <f>E156+D159</f>
        <v>#REF!</v>
      </c>
      <c r="F159" s="8" t="e">
        <f t="shared" ref="F159:AA159" si="125">F156+E159</f>
        <v>#REF!</v>
      </c>
      <c r="G159" s="8" t="e">
        <f t="shared" si="125"/>
        <v>#REF!</v>
      </c>
      <c r="H159" s="8" t="e">
        <f t="shared" si="125"/>
        <v>#REF!</v>
      </c>
      <c r="I159" s="8" t="e">
        <f t="shared" si="125"/>
        <v>#REF!</v>
      </c>
      <c r="J159" s="8" t="e">
        <f t="shared" si="125"/>
        <v>#REF!</v>
      </c>
      <c r="K159" s="8" t="e">
        <f t="shared" si="125"/>
        <v>#REF!</v>
      </c>
      <c r="L159" s="8" t="e">
        <f t="shared" si="125"/>
        <v>#REF!</v>
      </c>
      <c r="M159" s="8" t="e">
        <f t="shared" si="125"/>
        <v>#REF!</v>
      </c>
      <c r="N159" s="8" t="e">
        <f t="shared" si="125"/>
        <v>#REF!</v>
      </c>
      <c r="O159" s="8" t="e">
        <f t="shared" si="125"/>
        <v>#REF!</v>
      </c>
      <c r="P159" s="8" t="e">
        <f t="shared" si="125"/>
        <v>#REF!</v>
      </c>
      <c r="Q159" s="8" t="e">
        <f t="shared" si="125"/>
        <v>#REF!</v>
      </c>
      <c r="R159" s="8" t="e">
        <f t="shared" si="125"/>
        <v>#REF!</v>
      </c>
      <c r="S159" s="8" t="e">
        <f t="shared" si="125"/>
        <v>#REF!</v>
      </c>
      <c r="T159" s="8" t="e">
        <f t="shared" si="125"/>
        <v>#REF!</v>
      </c>
      <c r="U159" s="8" t="e">
        <f t="shared" si="125"/>
        <v>#REF!</v>
      </c>
      <c r="V159" s="8" t="e">
        <f t="shared" si="125"/>
        <v>#REF!</v>
      </c>
      <c r="W159" s="8" t="e">
        <f t="shared" si="125"/>
        <v>#REF!</v>
      </c>
      <c r="X159" s="8" t="e">
        <f t="shared" si="125"/>
        <v>#REF!</v>
      </c>
      <c r="Y159" s="8" t="e">
        <f t="shared" si="125"/>
        <v>#REF!</v>
      </c>
      <c r="Z159" s="8" t="e">
        <f t="shared" si="125"/>
        <v>#REF!</v>
      </c>
      <c r="AA159" s="8" t="e">
        <f t="shared" si="125"/>
        <v>#REF!</v>
      </c>
      <c r="AB159" s="58"/>
      <c r="AC159" s="58"/>
      <c r="AD159" s="58"/>
    </row>
    <row r="160" spans="1:32" x14ac:dyDescent="0.25">
      <c r="C160" s="7" t="s">
        <v>159</v>
      </c>
      <c r="D160" s="41" t="e">
        <f>#REF!</f>
        <v>#REF!</v>
      </c>
      <c r="E160" s="8" t="e">
        <f>E157+D160</f>
        <v>#REF!</v>
      </c>
      <c r="F160" s="8" t="e">
        <f t="shared" ref="F160:AA160" si="126">F157+E160</f>
        <v>#REF!</v>
      </c>
      <c r="G160" s="8" t="e">
        <f t="shared" si="126"/>
        <v>#REF!</v>
      </c>
      <c r="H160" s="8" t="e">
        <f t="shared" si="126"/>
        <v>#REF!</v>
      </c>
      <c r="I160" s="8" t="e">
        <f t="shared" si="126"/>
        <v>#REF!</v>
      </c>
      <c r="J160" s="8" t="e">
        <f t="shared" si="126"/>
        <v>#REF!</v>
      </c>
      <c r="K160" s="8" t="e">
        <f t="shared" si="126"/>
        <v>#REF!</v>
      </c>
      <c r="L160" s="8" t="e">
        <f t="shared" si="126"/>
        <v>#REF!</v>
      </c>
      <c r="M160" s="8" t="e">
        <f t="shared" si="126"/>
        <v>#REF!</v>
      </c>
      <c r="N160" s="8" t="e">
        <f t="shared" si="126"/>
        <v>#REF!</v>
      </c>
      <c r="O160" s="8" t="e">
        <f t="shared" si="126"/>
        <v>#REF!</v>
      </c>
      <c r="P160" s="8" t="e">
        <f t="shared" si="126"/>
        <v>#REF!</v>
      </c>
      <c r="Q160" s="8" t="e">
        <f t="shared" si="126"/>
        <v>#REF!</v>
      </c>
      <c r="R160" s="8" t="e">
        <f t="shared" si="126"/>
        <v>#REF!</v>
      </c>
      <c r="S160" s="8" t="e">
        <f t="shared" si="126"/>
        <v>#REF!</v>
      </c>
      <c r="T160" s="8" t="e">
        <f t="shared" si="126"/>
        <v>#REF!</v>
      </c>
      <c r="U160" s="8" t="e">
        <f t="shared" si="126"/>
        <v>#REF!</v>
      </c>
      <c r="V160" s="8" t="e">
        <f t="shared" si="126"/>
        <v>#REF!</v>
      </c>
      <c r="W160" s="8" t="e">
        <f t="shared" si="126"/>
        <v>#REF!</v>
      </c>
      <c r="X160" s="8" t="e">
        <f t="shared" si="126"/>
        <v>#REF!</v>
      </c>
      <c r="Y160" s="8" t="e">
        <f t="shared" si="126"/>
        <v>#REF!</v>
      </c>
      <c r="Z160" s="8" t="e">
        <f t="shared" si="126"/>
        <v>#REF!</v>
      </c>
      <c r="AA160" s="8" t="e">
        <f t="shared" si="126"/>
        <v>#REF!</v>
      </c>
      <c r="AB160" s="58"/>
      <c r="AC160" s="58"/>
      <c r="AD160" s="58"/>
    </row>
    <row r="161" spans="1:33" s="1" customFormat="1" ht="15" customHeight="1" x14ac:dyDescent="0.25">
      <c r="A161" s="3" t="s">
        <v>40</v>
      </c>
      <c r="B161" s="37" t="s">
        <v>169</v>
      </c>
      <c r="C161" s="5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 s="58"/>
      <c r="AC161" s="58"/>
      <c r="AD161" s="58"/>
      <c r="AF161" s="120"/>
      <c r="AG161" s="5"/>
    </row>
    <row r="162" spans="1:33" s="1" customFormat="1" ht="15" customHeight="1" x14ac:dyDescent="0.25">
      <c r="A162" s="3"/>
      <c r="B162" s="37"/>
      <c r="C162" s="9" t="s">
        <v>0</v>
      </c>
      <c r="D162" s="41" t="e">
        <f>#REF!</f>
        <v>#REF!</v>
      </c>
      <c r="E162" s="41" t="e">
        <f>#REF!</f>
        <v>#REF!</v>
      </c>
      <c r="F162" s="41" t="e">
        <f>#REF!</f>
        <v>#REF!</v>
      </c>
      <c r="G162" s="41" t="e">
        <f>#REF!</f>
        <v>#REF!</v>
      </c>
      <c r="H162" s="41" t="e">
        <f>#REF!</f>
        <v>#REF!</v>
      </c>
      <c r="I162" s="41" t="e">
        <f>#REF!</f>
        <v>#REF!</v>
      </c>
      <c r="J162" s="41" t="e">
        <f>#REF!</f>
        <v>#REF!</v>
      </c>
      <c r="K162" s="41" t="e">
        <f>#REF!</f>
        <v>#REF!</v>
      </c>
      <c r="L162" s="41" t="e">
        <f>#REF!</f>
        <v>#REF!</v>
      </c>
      <c r="M162" s="41" t="e">
        <f>#REF!</f>
        <v>#REF!</v>
      </c>
      <c r="N162" s="41" t="e">
        <f>#REF!</f>
        <v>#REF!</v>
      </c>
      <c r="O162" s="41" t="e">
        <f>#REF!</f>
        <v>#REF!</v>
      </c>
      <c r="P162" s="41" t="e">
        <f>#REF!</f>
        <v>#REF!</v>
      </c>
      <c r="Q162" s="41" t="e">
        <f>#REF!</f>
        <v>#REF!</v>
      </c>
      <c r="R162" s="41" t="e">
        <f>#REF!</f>
        <v>#REF!</v>
      </c>
      <c r="S162" s="41" t="e">
        <f>#REF!</f>
        <v>#REF!</v>
      </c>
      <c r="T162" s="41" t="e">
        <f>#REF!</f>
        <v>#REF!</v>
      </c>
      <c r="U162" s="41" t="e">
        <f>#REF!</f>
        <v>#REF!</v>
      </c>
      <c r="V162" s="41" t="e">
        <f>#REF!</f>
        <v>#REF!</v>
      </c>
      <c r="W162" s="41" t="e">
        <f>#REF!</f>
        <v>#REF!</v>
      </c>
      <c r="X162" s="41" t="e">
        <f>#REF!</f>
        <v>#REF!</v>
      </c>
      <c r="Y162" s="41" t="e">
        <f>#REF!</f>
        <v>#REF!</v>
      </c>
      <c r="Z162" s="41" t="e">
        <f>#REF!</f>
        <v>#REF!</v>
      </c>
      <c r="AA162" s="41" t="e">
        <f>#REF!</f>
        <v>#REF!</v>
      </c>
      <c r="AB162" s="58" t="e">
        <f>SUM(D162:AA162)</f>
        <v>#REF!</v>
      </c>
      <c r="AC162" s="58" t="e">
        <f>SUM(P162:AA162)</f>
        <v>#REF!</v>
      </c>
      <c r="AD162" s="58">
        <v>0</v>
      </c>
      <c r="AE162" s="1">
        <v>0</v>
      </c>
      <c r="AF162" s="121" t="e">
        <f>SUM(P162:AA162)</f>
        <v>#REF!</v>
      </c>
    </row>
    <row r="163" spans="1:33" ht="15" customHeight="1" x14ac:dyDescent="0.25">
      <c r="C163" s="9" t="s">
        <v>87</v>
      </c>
      <c r="D163" s="95">
        <f t="shared" ref="D163:O163" si="127">$AD163/12</f>
        <v>0</v>
      </c>
      <c r="E163" s="95">
        <f t="shared" si="127"/>
        <v>0</v>
      </c>
      <c r="F163" s="95">
        <f t="shared" si="127"/>
        <v>0</v>
      </c>
      <c r="G163" s="95">
        <f t="shared" si="127"/>
        <v>0</v>
      </c>
      <c r="H163" s="95">
        <f t="shared" si="127"/>
        <v>0</v>
      </c>
      <c r="I163" s="95">
        <f t="shared" si="127"/>
        <v>0</v>
      </c>
      <c r="J163" s="95">
        <f t="shared" si="127"/>
        <v>0</v>
      </c>
      <c r="K163" s="95">
        <f t="shared" si="127"/>
        <v>0</v>
      </c>
      <c r="L163" s="95">
        <f t="shared" si="127"/>
        <v>0</v>
      </c>
      <c r="M163" s="95">
        <f t="shared" si="127"/>
        <v>0</v>
      </c>
      <c r="N163" s="95">
        <f t="shared" si="127"/>
        <v>0</v>
      </c>
      <c r="O163" s="95">
        <f t="shared" si="127"/>
        <v>0</v>
      </c>
      <c r="P163" s="95">
        <f t="shared" ref="P163:Z163" si="128">$AE163/24</f>
        <v>0</v>
      </c>
      <c r="Q163" s="95">
        <f t="shared" si="128"/>
        <v>0</v>
      </c>
      <c r="R163" s="95">
        <f t="shared" si="128"/>
        <v>0</v>
      </c>
      <c r="S163" s="95">
        <f t="shared" si="128"/>
        <v>0</v>
      </c>
      <c r="T163" s="95">
        <f t="shared" si="128"/>
        <v>0</v>
      </c>
      <c r="U163" s="95">
        <f t="shared" si="128"/>
        <v>0</v>
      </c>
      <c r="V163" s="95">
        <f t="shared" si="128"/>
        <v>0</v>
      </c>
      <c r="W163" s="95">
        <f t="shared" si="128"/>
        <v>0</v>
      </c>
      <c r="X163" s="95">
        <f t="shared" si="128"/>
        <v>0</v>
      </c>
      <c r="Y163" s="95">
        <f t="shared" si="128"/>
        <v>0</v>
      </c>
      <c r="Z163" s="95">
        <f t="shared" si="128"/>
        <v>0</v>
      </c>
      <c r="AA163" s="95">
        <f>$AE163/24</f>
        <v>0</v>
      </c>
      <c r="AB163" s="58"/>
      <c r="AC163" s="58"/>
      <c r="AD163" s="35"/>
    </row>
    <row r="164" spans="1:33" s="1" customFormat="1" ht="15" customHeight="1" x14ac:dyDescent="0.25">
      <c r="A164" s="3"/>
      <c r="B164" s="19"/>
      <c r="C164" s="7" t="s">
        <v>157</v>
      </c>
      <c r="D164" s="8" t="e">
        <f>D162</f>
        <v>#REF!</v>
      </c>
      <c r="E164" s="8" t="e">
        <f t="shared" ref="E164:AA164" si="129">IF(E$4&lt;=$D$3,(E162+D164),0)</f>
        <v>#REF!</v>
      </c>
      <c r="F164" s="8" t="e">
        <f t="shared" si="129"/>
        <v>#REF!</v>
      </c>
      <c r="G164" s="8" t="e">
        <f t="shared" si="129"/>
        <v>#REF!</v>
      </c>
      <c r="H164" s="8" t="e">
        <f t="shared" si="129"/>
        <v>#REF!</v>
      </c>
      <c r="I164" s="8" t="e">
        <f t="shared" si="129"/>
        <v>#REF!</v>
      </c>
      <c r="J164" s="8" t="e">
        <f t="shared" si="129"/>
        <v>#REF!</v>
      </c>
      <c r="K164" s="8" t="e">
        <f t="shared" si="129"/>
        <v>#REF!</v>
      </c>
      <c r="L164" s="8" t="e">
        <f t="shared" si="129"/>
        <v>#REF!</v>
      </c>
      <c r="M164" s="8" t="e">
        <f t="shared" si="129"/>
        <v>#REF!</v>
      </c>
      <c r="N164" s="8" t="e">
        <f t="shared" si="129"/>
        <v>#REF!</v>
      </c>
      <c r="O164" s="8">
        <f t="shared" si="129"/>
        <v>0</v>
      </c>
      <c r="P164" s="8" t="e">
        <f t="shared" si="129"/>
        <v>#REF!</v>
      </c>
      <c r="Q164" s="8" t="e">
        <f t="shared" si="129"/>
        <v>#REF!</v>
      </c>
      <c r="R164" s="8" t="e">
        <f t="shared" si="129"/>
        <v>#REF!</v>
      </c>
      <c r="S164" s="8" t="e">
        <f t="shared" si="129"/>
        <v>#REF!</v>
      </c>
      <c r="T164" s="8" t="e">
        <f t="shared" si="129"/>
        <v>#REF!</v>
      </c>
      <c r="U164" s="8" t="e">
        <f t="shared" si="129"/>
        <v>#REF!</v>
      </c>
      <c r="V164" s="8" t="e">
        <f t="shared" si="129"/>
        <v>#REF!</v>
      </c>
      <c r="W164" s="8" t="e">
        <f t="shared" si="129"/>
        <v>#REF!</v>
      </c>
      <c r="X164" s="8" t="e">
        <f t="shared" si="129"/>
        <v>#REF!</v>
      </c>
      <c r="Y164" s="8" t="e">
        <f t="shared" si="129"/>
        <v>#REF!</v>
      </c>
      <c r="Z164" s="8" t="e">
        <f t="shared" si="129"/>
        <v>#REF!</v>
      </c>
      <c r="AA164" s="8" t="e">
        <f t="shared" si="129"/>
        <v>#REF!</v>
      </c>
      <c r="AB164" s="35"/>
      <c r="AC164" s="35"/>
      <c r="AD164" s="35"/>
      <c r="AE164" s="1">
        <v>0</v>
      </c>
      <c r="AF164" s="107"/>
    </row>
    <row r="165" spans="1:33" x14ac:dyDescent="0.25">
      <c r="A165" s="3" t="s">
        <v>72</v>
      </c>
      <c r="B165" s="6" t="s">
        <v>131</v>
      </c>
    </row>
    <row r="166" spans="1:33" x14ac:dyDescent="0.25">
      <c r="C166" s="9" t="s">
        <v>0</v>
      </c>
      <c r="D166" s="41" t="e">
        <f>#REF!</f>
        <v>#REF!</v>
      </c>
      <c r="E166" s="41" t="e">
        <f>#REF!</f>
        <v>#REF!</v>
      </c>
      <c r="F166" s="41" t="e">
        <f>#REF!</f>
        <v>#REF!</v>
      </c>
      <c r="G166" s="41" t="e">
        <f>#REF!</f>
        <v>#REF!</v>
      </c>
      <c r="H166" s="41" t="e">
        <f>#REF!</f>
        <v>#REF!</v>
      </c>
      <c r="I166" s="41" t="e">
        <f>#REF!</f>
        <v>#REF!</v>
      </c>
      <c r="J166" s="41" t="e">
        <f>#REF!</f>
        <v>#REF!</v>
      </c>
      <c r="K166" s="41" t="e">
        <f>#REF!</f>
        <v>#REF!</v>
      </c>
      <c r="L166" s="41" t="e">
        <f>#REF!</f>
        <v>#REF!</v>
      </c>
      <c r="M166" s="41" t="e">
        <f>#REF!</f>
        <v>#REF!</v>
      </c>
      <c r="N166" s="41" t="e">
        <f>#REF!</f>
        <v>#REF!</v>
      </c>
      <c r="O166" s="41" t="e">
        <f>#REF!</f>
        <v>#REF!</v>
      </c>
      <c r="P166" s="41" t="e">
        <f>#REF!</f>
        <v>#REF!</v>
      </c>
      <c r="Q166" s="41" t="e">
        <f>#REF!</f>
        <v>#REF!</v>
      </c>
      <c r="R166" s="41" t="e">
        <f>#REF!</f>
        <v>#REF!</v>
      </c>
      <c r="S166" s="41" t="e">
        <f>#REF!</f>
        <v>#REF!</v>
      </c>
      <c r="T166" s="41" t="e">
        <f>#REF!</f>
        <v>#REF!</v>
      </c>
      <c r="U166" s="41" t="e">
        <f>#REF!</f>
        <v>#REF!</v>
      </c>
      <c r="V166" s="41" t="e">
        <f>#REF!</f>
        <v>#REF!</v>
      </c>
      <c r="W166" s="41" t="e">
        <f>#REF!</f>
        <v>#REF!</v>
      </c>
      <c r="X166" s="41" t="e">
        <f>#REF!</f>
        <v>#REF!</v>
      </c>
      <c r="Y166" s="41" t="e">
        <f>#REF!</f>
        <v>#REF!</v>
      </c>
      <c r="Z166" s="41" t="e">
        <f>#REF!</f>
        <v>#REF!</v>
      </c>
      <c r="AA166" s="41" t="e">
        <f>#REF!</f>
        <v>#REF!</v>
      </c>
      <c r="AB166" s="58" t="e">
        <f>SUM(D166:AA166)</f>
        <v>#REF!</v>
      </c>
      <c r="AC166" s="58" t="e">
        <f>SUM(P166:AA166)</f>
        <v>#REF!</v>
      </c>
      <c r="AD166" s="58"/>
      <c r="AF166" s="121" t="e">
        <f>SUM(P166:AA166)</f>
        <v>#REF!</v>
      </c>
    </row>
    <row r="167" spans="1:33" x14ac:dyDescent="0.25">
      <c r="C167" s="9" t="s">
        <v>87</v>
      </c>
      <c r="D167" s="41" t="e">
        <f>#REF!</f>
        <v>#REF!</v>
      </c>
      <c r="E167" s="41" t="e">
        <f>#REF!</f>
        <v>#REF!</v>
      </c>
      <c r="F167" s="41" t="e">
        <f>#REF!</f>
        <v>#REF!</v>
      </c>
      <c r="G167" s="41" t="e">
        <f>#REF!</f>
        <v>#REF!</v>
      </c>
      <c r="H167" s="41" t="e">
        <f>#REF!</f>
        <v>#REF!</v>
      </c>
      <c r="I167" s="41" t="e">
        <f>#REF!</f>
        <v>#REF!</v>
      </c>
      <c r="J167" s="41" t="e">
        <f>#REF!</f>
        <v>#REF!</v>
      </c>
      <c r="K167" s="41" t="e">
        <f>#REF!</f>
        <v>#REF!</v>
      </c>
      <c r="L167" s="41" t="e">
        <f>#REF!</f>
        <v>#REF!</v>
      </c>
      <c r="M167" s="41" t="e">
        <f>#REF!</f>
        <v>#REF!</v>
      </c>
      <c r="N167" s="41" t="e">
        <f>#REF!</f>
        <v>#REF!</v>
      </c>
      <c r="O167" s="41" t="e">
        <f>#REF!</f>
        <v>#REF!</v>
      </c>
      <c r="P167" s="41" t="e">
        <f>#REF!</f>
        <v>#REF!</v>
      </c>
      <c r="Q167" s="41" t="e">
        <f>#REF!</f>
        <v>#REF!</v>
      </c>
      <c r="R167" s="41" t="e">
        <f>#REF!</f>
        <v>#REF!</v>
      </c>
      <c r="S167" s="41" t="e">
        <f>#REF!</f>
        <v>#REF!</v>
      </c>
      <c r="T167" s="41" t="e">
        <f>#REF!</f>
        <v>#REF!</v>
      </c>
      <c r="U167" s="41" t="e">
        <f>#REF!</f>
        <v>#REF!</v>
      </c>
      <c r="V167" s="41" t="e">
        <f>#REF!</f>
        <v>#REF!</v>
      </c>
      <c r="W167" s="41" t="e">
        <f>#REF!</f>
        <v>#REF!</v>
      </c>
      <c r="X167" s="41" t="e">
        <f>#REF!</f>
        <v>#REF!</v>
      </c>
      <c r="Y167" s="41" t="e">
        <f>#REF!</f>
        <v>#REF!</v>
      </c>
      <c r="Z167" s="41" t="e">
        <f>#REF!</f>
        <v>#REF!</v>
      </c>
      <c r="AA167" s="41" t="e">
        <f>#REF!</f>
        <v>#REF!</v>
      </c>
      <c r="AB167" s="58"/>
      <c r="AC167" s="58"/>
      <c r="AD167" s="58">
        <v>1500000</v>
      </c>
      <c r="AE167" s="1">
        <v>3000000</v>
      </c>
    </row>
    <row r="168" spans="1:33" x14ac:dyDescent="0.25">
      <c r="C168" s="9" t="s">
        <v>2</v>
      </c>
      <c r="D168" s="41" t="e">
        <f>#REF!</f>
        <v>#REF!</v>
      </c>
      <c r="E168" s="10" t="e">
        <f t="shared" ref="E168:AA168" si="130">IF(E$4&lt;=$D$3,E166,E167)</f>
        <v>#REF!</v>
      </c>
      <c r="F168" s="10" t="e">
        <f t="shared" si="130"/>
        <v>#REF!</v>
      </c>
      <c r="G168" s="10" t="e">
        <f t="shared" si="130"/>
        <v>#REF!</v>
      </c>
      <c r="H168" s="10" t="e">
        <f t="shared" si="130"/>
        <v>#REF!</v>
      </c>
      <c r="I168" s="10" t="e">
        <f t="shared" si="130"/>
        <v>#REF!</v>
      </c>
      <c r="J168" s="10" t="e">
        <f t="shared" si="130"/>
        <v>#REF!</v>
      </c>
      <c r="K168" s="10" t="e">
        <f t="shared" si="130"/>
        <v>#REF!</v>
      </c>
      <c r="L168" s="10" t="e">
        <f t="shared" si="130"/>
        <v>#REF!</v>
      </c>
      <c r="M168" s="10" t="e">
        <f t="shared" si="130"/>
        <v>#REF!</v>
      </c>
      <c r="N168" s="10" t="e">
        <f t="shared" si="130"/>
        <v>#REF!</v>
      </c>
      <c r="O168" s="10" t="e">
        <f t="shared" si="130"/>
        <v>#REF!</v>
      </c>
      <c r="P168" s="10" t="e">
        <f t="shared" si="130"/>
        <v>#REF!</v>
      </c>
      <c r="Q168" s="10" t="e">
        <f t="shared" si="130"/>
        <v>#REF!</v>
      </c>
      <c r="R168" s="10" t="e">
        <f t="shared" si="130"/>
        <v>#REF!</v>
      </c>
      <c r="S168" s="10" t="e">
        <f t="shared" si="130"/>
        <v>#REF!</v>
      </c>
      <c r="T168" s="10" t="e">
        <f t="shared" si="130"/>
        <v>#REF!</v>
      </c>
      <c r="U168" s="10" t="e">
        <f t="shared" si="130"/>
        <v>#REF!</v>
      </c>
      <c r="V168" s="10" t="e">
        <f t="shared" si="130"/>
        <v>#REF!</v>
      </c>
      <c r="W168" s="10" t="e">
        <f t="shared" si="130"/>
        <v>#REF!</v>
      </c>
      <c r="X168" s="10" t="e">
        <f t="shared" si="130"/>
        <v>#REF!</v>
      </c>
      <c r="Y168" s="10" t="e">
        <f t="shared" si="130"/>
        <v>#REF!</v>
      </c>
      <c r="Z168" s="10" t="e">
        <f t="shared" si="130"/>
        <v>#REF!</v>
      </c>
      <c r="AA168" s="10" t="e">
        <f t="shared" si="130"/>
        <v>#REF!</v>
      </c>
      <c r="AB168" s="58"/>
      <c r="AC168" s="58"/>
      <c r="AD168" s="58"/>
    </row>
    <row r="169" spans="1:33" x14ac:dyDescent="0.25">
      <c r="C169" s="7" t="s">
        <v>157</v>
      </c>
      <c r="D169" s="41" t="e">
        <f>#REF!</f>
        <v>#REF!</v>
      </c>
      <c r="E169" s="8" t="e">
        <f t="shared" ref="E169:AA169" si="131">IF(E$4&lt;=$D$3,(E166+D169),0)</f>
        <v>#REF!</v>
      </c>
      <c r="F169" s="8" t="e">
        <f t="shared" si="131"/>
        <v>#REF!</v>
      </c>
      <c r="G169" s="8" t="e">
        <f t="shared" si="131"/>
        <v>#REF!</v>
      </c>
      <c r="H169" s="8" t="e">
        <f t="shared" si="131"/>
        <v>#REF!</v>
      </c>
      <c r="I169" s="8" t="e">
        <f t="shared" si="131"/>
        <v>#REF!</v>
      </c>
      <c r="J169" s="8" t="e">
        <f t="shared" si="131"/>
        <v>#REF!</v>
      </c>
      <c r="K169" s="8" t="e">
        <f t="shared" si="131"/>
        <v>#REF!</v>
      </c>
      <c r="L169" s="8" t="e">
        <f t="shared" si="131"/>
        <v>#REF!</v>
      </c>
      <c r="M169" s="8" t="e">
        <f t="shared" si="131"/>
        <v>#REF!</v>
      </c>
      <c r="N169" s="8" t="e">
        <f t="shared" si="131"/>
        <v>#REF!</v>
      </c>
      <c r="O169" s="8">
        <f t="shared" si="131"/>
        <v>0</v>
      </c>
      <c r="P169" s="8" t="e">
        <f t="shared" si="131"/>
        <v>#REF!</v>
      </c>
      <c r="Q169" s="8" t="e">
        <f t="shared" si="131"/>
        <v>#REF!</v>
      </c>
      <c r="R169" s="8" t="e">
        <f t="shared" si="131"/>
        <v>#REF!</v>
      </c>
      <c r="S169" s="8" t="e">
        <f t="shared" si="131"/>
        <v>#REF!</v>
      </c>
      <c r="T169" s="8" t="e">
        <f t="shared" si="131"/>
        <v>#REF!</v>
      </c>
      <c r="U169" s="8" t="e">
        <f t="shared" si="131"/>
        <v>#REF!</v>
      </c>
      <c r="V169" s="8" t="e">
        <f t="shared" si="131"/>
        <v>#REF!</v>
      </c>
      <c r="W169" s="8" t="e">
        <f t="shared" si="131"/>
        <v>#REF!</v>
      </c>
      <c r="X169" s="8" t="e">
        <f t="shared" si="131"/>
        <v>#REF!</v>
      </c>
      <c r="Y169" s="8" t="e">
        <f t="shared" si="131"/>
        <v>#REF!</v>
      </c>
      <c r="Z169" s="8" t="e">
        <f t="shared" si="131"/>
        <v>#REF!</v>
      </c>
      <c r="AA169" s="8" t="e">
        <f t="shared" si="131"/>
        <v>#REF!</v>
      </c>
      <c r="AB169" s="58"/>
      <c r="AC169" s="58"/>
      <c r="AD169" s="58"/>
    </row>
    <row r="170" spans="1:33" x14ac:dyDescent="0.25">
      <c r="C170" s="7" t="s">
        <v>160</v>
      </c>
      <c r="D170" s="41" t="e">
        <f>#REF!</f>
        <v>#REF!</v>
      </c>
      <c r="E170" s="8" t="e">
        <f>E167+D170</f>
        <v>#REF!</v>
      </c>
      <c r="F170" s="8" t="e">
        <f t="shared" ref="F170:AA170" si="132">F167+E170</f>
        <v>#REF!</v>
      </c>
      <c r="G170" s="8" t="e">
        <f t="shared" si="132"/>
        <v>#REF!</v>
      </c>
      <c r="H170" s="8" t="e">
        <f t="shared" si="132"/>
        <v>#REF!</v>
      </c>
      <c r="I170" s="8" t="e">
        <f t="shared" si="132"/>
        <v>#REF!</v>
      </c>
      <c r="J170" s="8" t="e">
        <f t="shared" si="132"/>
        <v>#REF!</v>
      </c>
      <c r="K170" s="8" t="e">
        <f t="shared" si="132"/>
        <v>#REF!</v>
      </c>
      <c r="L170" s="8" t="e">
        <f t="shared" si="132"/>
        <v>#REF!</v>
      </c>
      <c r="M170" s="8" t="e">
        <f t="shared" si="132"/>
        <v>#REF!</v>
      </c>
      <c r="N170" s="8" t="e">
        <f t="shared" si="132"/>
        <v>#REF!</v>
      </c>
      <c r="O170" s="8" t="e">
        <f t="shared" si="132"/>
        <v>#REF!</v>
      </c>
      <c r="P170" s="8" t="e">
        <f t="shared" si="132"/>
        <v>#REF!</v>
      </c>
      <c r="Q170" s="8" t="e">
        <f t="shared" si="132"/>
        <v>#REF!</v>
      </c>
      <c r="R170" s="8" t="e">
        <f t="shared" si="132"/>
        <v>#REF!</v>
      </c>
      <c r="S170" s="8" t="e">
        <f t="shared" si="132"/>
        <v>#REF!</v>
      </c>
      <c r="T170" s="8" t="e">
        <f t="shared" si="132"/>
        <v>#REF!</v>
      </c>
      <c r="U170" s="8" t="e">
        <f t="shared" si="132"/>
        <v>#REF!</v>
      </c>
      <c r="V170" s="8" t="e">
        <f t="shared" si="132"/>
        <v>#REF!</v>
      </c>
      <c r="W170" s="8" t="e">
        <f t="shared" si="132"/>
        <v>#REF!</v>
      </c>
      <c r="X170" s="8" t="e">
        <f t="shared" si="132"/>
        <v>#REF!</v>
      </c>
      <c r="Y170" s="8" t="e">
        <f t="shared" si="132"/>
        <v>#REF!</v>
      </c>
      <c r="Z170" s="8" t="e">
        <f t="shared" si="132"/>
        <v>#REF!</v>
      </c>
      <c r="AA170" s="8" t="e">
        <f t="shared" si="132"/>
        <v>#REF!</v>
      </c>
      <c r="AB170" s="58"/>
      <c r="AC170" s="58"/>
      <c r="AD170" s="58"/>
    </row>
    <row r="171" spans="1:33" x14ac:dyDescent="0.25">
      <c r="C171" s="7" t="s">
        <v>159</v>
      </c>
      <c r="D171" s="41" t="e">
        <f>#REF!</f>
        <v>#REF!</v>
      </c>
      <c r="E171" s="8" t="e">
        <f>E168+D171</f>
        <v>#REF!</v>
      </c>
      <c r="F171" s="8" t="e">
        <f t="shared" ref="F171:AA171" si="133">F168+E171</f>
        <v>#REF!</v>
      </c>
      <c r="G171" s="8" t="e">
        <f t="shared" si="133"/>
        <v>#REF!</v>
      </c>
      <c r="H171" s="8" t="e">
        <f t="shared" si="133"/>
        <v>#REF!</v>
      </c>
      <c r="I171" s="8" t="e">
        <f t="shared" si="133"/>
        <v>#REF!</v>
      </c>
      <c r="J171" s="8" t="e">
        <f t="shared" si="133"/>
        <v>#REF!</v>
      </c>
      <c r="K171" s="8" t="e">
        <f t="shared" si="133"/>
        <v>#REF!</v>
      </c>
      <c r="L171" s="8" t="e">
        <f t="shared" si="133"/>
        <v>#REF!</v>
      </c>
      <c r="M171" s="8" t="e">
        <f t="shared" si="133"/>
        <v>#REF!</v>
      </c>
      <c r="N171" s="8" t="e">
        <f t="shared" si="133"/>
        <v>#REF!</v>
      </c>
      <c r="O171" s="8" t="e">
        <f t="shared" si="133"/>
        <v>#REF!</v>
      </c>
      <c r="P171" s="8" t="e">
        <f t="shared" si="133"/>
        <v>#REF!</v>
      </c>
      <c r="Q171" s="8" t="e">
        <f t="shared" si="133"/>
        <v>#REF!</v>
      </c>
      <c r="R171" s="8" t="e">
        <f t="shared" si="133"/>
        <v>#REF!</v>
      </c>
      <c r="S171" s="8" t="e">
        <f t="shared" si="133"/>
        <v>#REF!</v>
      </c>
      <c r="T171" s="8" t="e">
        <f t="shared" si="133"/>
        <v>#REF!</v>
      </c>
      <c r="U171" s="8" t="e">
        <f t="shared" si="133"/>
        <v>#REF!</v>
      </c>
      <c r="V171" s="8" t="e">
        <f t="shared" si="133"/>
        <v>#REF!</v>
      </c>
      <c r="W171" s="8" t="e">
        <f t="shared" si="133"/>
        <v>#REF!</v>
      </c>
      <c r="X171" s="8" t="e">
        <f t="shared" si="133"/>
        <v>#REF!</v>
      </c>
      <c r="Y171" s="8" t="e">
        <f t="shared" si="133"/>
        <v>#REF!</v>
      </c>
      <c r="Z171" s="8" t="e">
        <f t="shared" si="133"/>
        <v>#REF!</v>
      </c>
      <c r="AA171" s="8" t="e">
        <f t="shared" si="133"/>
        <v>#REF!</v>
      </c>
      <c r="AB171" s="58"/>
      <c r="AC171" s="58"/>
      <c r="AD171" s="58"/>
    </row>
    <row r="172" spans="1:33" x14ac:dyDescent="0.25">
      <c r="B172" s="6" t="s">
        <v>167</v>
      </c>
    </row>
    <row r="173" spans="1:33" x14ac:dyDescent="0.25">
      <c r="C173" s="9" t="s">
        <v>0</v>
      </c>
      <c r="D173" s="41" t="e">
        <f>#REF!</f>
        <v>#REF!</v>
      </c>
      <c r="E173" s="41" t="e">
        <f>#REF!</f>
        <v>#REF!</v>
      </c>
      <c r="F173" s="41" t="e">
        <f>#REF!</f>
        <v>#REF!</v>
      </c>
      <c r="G173" s="41" t="e">
        <f>#REF!</f>
        <v>#REF!</v>
      </c>
      <c r="H173" s="41" t="e">
        <f>#REF!</f>
        <v>#REF!</v>
      </c>
      <c r="I173" s="41" t="e">
        <f>#REF!</f>
        <v>#REF!</v>
      </c>
      <c r="J173" s="41" t="e">
        <f>#REF!</f>
        <v>#REF!</v>
      </c>
      <c r="K173" s="41" t="e">
        <f>#REF!</f>
        <v>#REF!</v>
      </c>
      <c r="L173" s="41" t="e">
        <f>#REF!</f>
        <v>#REF!</v>
      </c>
      <c r="M173" s="41" t="e">
        <f>#REF!</f>
        <v>#REF!</v>
      </c>
      <c r="N173" s="41" t="e">
        <f>#REF!</f>
        <v>#REF!</v>
      </c>
      <c r="O173" s="41" t="e">
        <f>#REF!</f>
        <v>#REF!</v>
      </c>
      <c r="P173" s="41" t="e">
        <f>#REF!</f>
        <v>#REF!</v>
      </c>
      <c r="Q173" s="41" t="e">
        <f>#REF!</f>
        <v>#REF!</v>
      </c>
      <c r="R173" s="41" t="e">
        <f>#REF!</f>
        <v>#REF!</v>
      </c>
      <c r="S173" s="41" t="e">
        <f>#REF!</f>
        <v>#REF!</v>
      </c>
      <c r="T173" s="41" t="e">
        <f>#REF!</f>
        <v>#REF!</v>
      </c>
      <c r="U173" s="41" t="e">
        <f>#REF!</f>
        <v>#REF!</v>
      </c>
      <c r="V173" s="41" t="e">
        <f>#REF!</f>
        <v>#REF!</v>
      </c>
      <c r="W173" s="41" t="e">
        <f>#REF!</f>
        <v>#REF!</v>
      </c>
      <c r="X173" s="41" t="e">
        <f>#REF!</f>
        <v>#REF!</v>
      </c>
      <c r="Y173" s="41" t="e">
        <f>#REF!</f>
        <v>#REF!</v>
      </c>
      <c r="Z173" s="41" t="e">
        <f>#REF!</f>
        <v>#REF!</v>
      </c>
      <c r="AA173" s="41" t="e">
        <f>#REF!</f>
        <v>#REF!</v>
      </c>
      <c r="AB173" s="58" t="e">
        <f>SUM(D173:AA173)</f>
        <v>#REF!</v>
      </c>
      <c r="AC173" s="58" t="e">
        <f>SUM(P173:AA173)</f>
        <v>#REF!</v>
      </c>
      <c r="AD173" s="58"/>
      <c r="AF173" s="121" t="e">
        <f>SUM(P173:AA173)</f>
        <v>#REF!</v>
      </c>
    </row>
    <row r="174" spans="1:33" x14ac:dyDescent="0.25">
      <c r="C174" s="9" t="s">
        <v>87</v>
      </c>
      <c r="D174" s="41" t="e">
        <f>#REF!</f>
        <v>#REF!</v>
      </c>
      <c r="E174" s="41" t="e">
        <f>#REF!</f>
        <v>#REF!</v>
      </c>
      <c r="F174" s="41" t="e">
        <f>#REF!</f>
        <v>#REF!</v>
      </c>
      <c r="G174" s="41" t="e">
        <f>#REF!</f>
        <v>#REF!</v>
      </c>
      <c r="H174" s="41" t="e">
        <f>#REF!</f>
        <v>#REF!</v>
      </c>
      <c r="I174" s="41" t="e">
        <f>#REF!</f>
        <v>#REF!</v>
      </c>
      <c r="J174" s="41" t="e">
        <f>#REF!</f>
        <v>#REF!</v>
      </c>
      <c r="K174" s="41" t="e">
        <f>#REF!</f>
        <v>#REF!</v>
      </c>
      <c r="L174" s="41" t="e">
        <f>#REF!</f>
        <v>#REF!</v>
      </c>
      <c r="M174" s="41" t="e">
        <f>#REF!</f>
        <v>#REF!</v>
      </c>
      <c r="N174" s="41" t="e">
        <f>#REF!</f>
        <v>#REF!</v>
      </c>
      <c r="O174" s="41" t="e">
        <f>#REF!</f>
        <v>#REF!</v>
      </c>
      <c r="P174" s="41" t="e">
        <f>#REF!</f>
        <v>#REF!</v>
      </c>
      <c r="Q174" s="41" t="e">
        <f>#REF!</f>
        <v>#REF!</v>
      </c>
      <c r="R174" s="41" t="e">
        <f>#REF!</f>
        <v>#REF!</v>
      </c>
      <c r="S174" s="41" t="e">
        <f>#REF!</f>
        <v>#REF!</v>
      </c>
      <c r="T174" s="41" t="e">
        <f>#REF!</f>
        <v>#REF!</v>
      </c>
      <c r="U174" s="41" t="e">
        <f>#REF!</f>
        <v>#REF!</v>
      </c>
      <c r="V174" s="41" t="e">
        <f>#REF!</f>
        <v>#REF!</v>
      </c>
      <c r="W174" s="41" t="e">
        <f>#REF!</f>
        <v>#REF!</v>
      </c>
      <c r="X174" s="41" t="e">
        <f>#REF!</f>
        <v>#REF!</v>
      </c>
      <c r="Y174" s="41" t="e">
        <f>#REF!</f>
        <v>#REF!</v>
      </c>
      <c r="Z174" s="41" t="e">
        <f>#REF!</f>
        <v>#REF!</v>
      </c>
      <c r="AA174" s="41" t="e">
        <f>#REF!</f>
        <v>#REF!</v>
      </c>
      <c r="AB174" s="58"/>
      <c r="AC174" s="58"/>
      <c r="AD174" s="58"/>
    </row>
    <row r="175" spans="1:33" x14ac:dyDescent="0.25">
      <c r="C175" s="9" t="s">
        <v>2</v>
      </c>
      <c r="D175" s="41" t="e">
        <f>#REF!</f>
        <v>#REF!</v>
      </c>
      <c r="E175" s="10" t="e">
        <f t="shared" ref="E175:AA175" si="134">IF(E$4&lt;=$D$3,E173,E174)</f>
        <v>#REF!</v>
      </c>
      <c r="F175" s="10" t="e">
        <f t="shared" si="134"/>
        <v>#REF!</v>
      </c>
      <c r="G175" s="10" t="e">
        <f t="shared" si="134"/>
        <v>#REF!</v>
      </c>
      <c r="H175" s="10" t="e">
        <f t="shared" si="134"/>
        <v>#REF!</v>
      </c>
      <c r="I175" s="10" t="e">
        <f t="shared" si="134"/>
        <v>#REF!</v>
      </c>
      <c r="J175" s="10" t="e">
        <f t="shared" si="134"/>
        <v>#REF!</v>
      </c>
      <c r="K175" s="10" t="e">
        <f t="shared" si="134"/>
        <v>#REF!</v>
      </c>
      <c r="L175" s="10" t="e">
        <f t="shared" si="134"/>
        <v>#REF!</v>
      </c>
      <c r="M175" s="10" t="e">
        <f t="shared" si="134"/>
        <v>#REF!</v>
      </c>
      <c r="N175" s="10" t="e">
        <f t="shared" si="134"/>
        <v>#REF!</v>
      </c>
      <c r="O175" s="10" t="e">
        <f t="shared" si="134"/>
        <v>#REF!</v>
      </c>
      <c r="P175" s="10" t="e">
        <f t="shared" si="134"/>
        <v>#REF!</v>
      </c>
      <c r="Q175" s="10" t="e">
        <f t="shared" si="134"/>
        <v>#REF!</v>
      </c>
      <c r="R175" s="10" t="e">
        <f t="shared" si="134"/>
        <v>#REF!</v>
      </c>
      <c r="S175" s="10" t="e">
        <f t="shared" si="134"/>
        <v>#REF!</v>
      </c>
      <c r="T175" s="10" t="e">
        <f t="shared" si="134"/>
        <v>#REF!</v>
      </c>
      <c r="U175" s="10" t="e">
        <f t="shared" si="134"/>
        <v>#REF!</v>
      </c>
      <c r="V175" s="10" t="e">
        <f t="shared" si="134"/>
        <v>#REF!</v>
      </c>
      <c r="W175" s="10" t="e">
        <f t="shared" si="134"/>
        <v>#REF!</v>
      </c>
      <c r="X175" s="10" t="e">
        <f t="shared" si="134"/>
        <v>#REF!</v>
      </c>
      <c r="Y175" s="10" t="e">
        <f t="shared" si="134"/>
        <v>#REF!</v>
      </c>
      <c r="Z175" s="10" t="e">
        <f t="shared" si="134"/>
        <v>#REF!</v>
      </c>
      <c r="AA175" s="10" t="e">
        <f t="shared" si="134"/>
        <v>#REF!</v>
      </c>
      <c r="AB175" s="58"/>
      <c r="AC175" s="58"/>
      <c r="AD175" s="58"/>
    </row>
    <row r="176" spans="1:33" x14ac:dyDescent="0.25">
      <c r="A176" s="3" t="s">
        <v>14</v>
      </c>
      <c r="B176" s="6" t="s">
        <v>83</v>
      </c>
    </row>
    <row r="177" spans="1:33" x14ac:dyDescent="0.25">
      <c r="C177" s="9" t="s">
        <v>0</v>
      </c>
      <c r="D177" s="41" t="e">
        <f>#REF!</f>
        <v>#REF!</v>
      </c>
      <c r="E177" s="41" t="e">
        <f>#REF!</f>
        <v>#REF!</v>
      </c>
      <c r="F177" s="41" t="e">
        <f>#REF!</f>
        <v>#REF!</v>
      </c>
      <c r="G177" s="41" t="e">
        <f>#REF!</f>
        <v>#REF!</v>
      </c>
      <c r="H177" s="41" t="e">
        <f>#REF!</f>
        <v>#REF!</v>
      </c>
      <c r="I177" s="41" t="e">
        <f>#REF!</f>
        <v>#REF!</v>
      </c>
      <c r="J177" s="41" t="e">
        <f>#REF!</f>
        <v>#REF!</v>
      </c>
      <c r="K177" s="41" t="e">
        <f>#REF!</f>
        <v>#REF!</v>
      </c>
      <c r="L177" s="41" t="e">
        <f>#REF!</f>
        <v>#REF!</v>
      </c>
      <c r="M177" s="41" t="e">
        <f>#REF!</f>
        <v>#REF!</v>
      </c>
      <c r="N177" s="41" t="e">
        <f>#REF!</f>
        <v>#REF!</v>
      </c>
      <c r="O177" s="41" t="e">
        <f>#REF!</f>
        <v>#REF!</v>
      </c>
      <c r="P177" s="41" t="e">
        <f>#REF!</f>
        <v>#REF!</v>
      </c>
      <c r="Q177" s="41" t="e">
        <f>#REF!</f>
        <v>#REF!</v>
      </c>
      <c r="R177" s="41" t="e">
        <f>#REF!</f>
        <v>#REF!</v>
      </c>
      <c r="S177" s="41" t="e">
        <f>#REF!</f>
        <v>#REF!</v>
      </c>
      <c r="T177" s="41" t="e">
        <f>#REF!</f>
        <v>#REF!</v>
      </c>
      <c r="U177" s="41" t="e">
        <f>#REF!</f>
        <v>#REF!</v>
      </c>
      <c r="V177" s="41" t="e">
        <f>#REF!</f>
        <v>#REF!</v>
      </c>
      <c r="W177" s="41" t="e">
        <f>#REF!</f>
        <v>#REF!</v>
      </c>
      <c r="X177" s="41" t="e">
        <f>#REF!</f>
        <v>#REF!</v>
      </c>
      <c r="Y177" s="41" t="e">
        <f>#REF!</f>
        <v>#REF!</v>
      </c>
      <c r="Z177" s="41" t="e">
        <f>#REF!</f>
        <v>#REF!</v>
      </c>
      <c r="AA177" s="41" t="e">
        <f>#REF!</f>
        <v>#REF!</v>
      </c>
      <c r="AB177" s="58" t="e">
        <f>SUM(D177:AA177)</f>
        <v>#REF!</v>
      </c>
      <c r="AC177" s="58" t="e">
        <f>SUM(P177:AA177)</f>
        <v>#REF!</v>
      </c>
      <c r="AD177" s="58"/>
      <c r="AF177" s="121" t="e">
        <f>SUM(P177:AA177)</f>
        <v>#REF!</v>
      </c>
    </row>
    <row r="178" spans="1:33" x14ac:dyDescent="0.25">
      <c r="C178" s="9" t="s">
        <v>87</v>
      </c>
      <c r="D178" s="95">
        <f>$AD178/12</f>
        <v>6000</v>
      </c>
      <c r="E178" s="95">
        <f t="shared" ref="E178:O178" si="135">$AD178/12</f>
        <v>6000</v>
      </c>
      <c r="F178" s="95">
        <f t="shared" si="135"/>
        <v>6000</v>
      </c>
      <c r="G178" s="95">
        <f t="shared" si="135"/>
        <v>6000</v>
      </c>
      <c r="H178" s="95">
        <f t="shared" si="135"/>
        <v>6000</v>
      </c>
      <c r="I178" s="95">
        <f t="shared" si="135"/>
        <v>6000</v>
      </c>
      <c r="J178" s="95">
        <f t="shared" si="135"/>
        <v>6000</v>
      </c>
      <c r="K178" s="95">
        <f t="shared" si="135"/>
        <v>6000</v>
      </c>
      <c r="L178" s="95">
        <f t="shared" si="135"/>
        <v>6000</v>
      </c>
      <c r="M178" s="95">
        <f t="shared" si="135"/>
        <v>6000</v>
      </c>
      <c r="N178" s="95">
        <f t="shared" si="135"/>
        <v>6000</v>
      </c>
      <c r="O178" s="95">
        <f t="shared" si="135"/>
        <v>6000</v>
      </c>
      <c r="P178" s="95">
        <f t="shared" ref="P178:AA178" si="136">$AE178/24</f>
        <v>6250</v>
      </c>
      <c r="Q178" s="95">
        <f t="shared" si="136"/>
        <v>6250</v>
      </c>
      <c r="R178" s="95">
        <f t="shared" si="136"/>
        <v>6250</v>
      </c>
      <c r="S178" s="95">
        <f t="shared" si="136"/>
        <v>6250</v>
      </c>
      <c r="T178" s="95">
        <f t="shared" si="136"/>
        <v>6250</v>
      </c>
      <c r="U178" s="95">
        <f t="shared" si="136"/>
        <v>6250</v>
      </c>
      <c r="V178" s="95">
        <f t="shared" si="136"/>
        <v>6250</v>
      </c>
      <c r="W178" s="95">
        <f t="shared" si="136"/>
        <v>6250</v>
      </c>
      <c r="X178" s="95">
        <f t="shared" si="136"/>
        <v>6250</v>
      </c>
      <c r="Y178" s="95">
        <f t="shared" si="136"/>
        <v>6250</v>
      </c>
      <c r="Z178" s="95">
        <f t="shared" si="136"/>
        <v>6250</v>
      </c>
      <c r="AA178" s="95">
        <f t="shared" si="136"/>
        <v>6250</v>
      </c>
      <c r="AB178" s="58"/>
      <c r="AC178" s="58"/>
      <c r="AD178" s="58">
        <v>72000</v>
      </c>
      <c r="AE178" s="1">
        <v>150000</v>
      </c>
    </row>
    <row r="179" spans="1:33" x14ac:dyDescent="0.25">
      <c r="C179" s="9" t="s">
        <v>2</v>
      </c>
      <c r="D179" s="10" t="e">
        <f>IF(D$4&lt;=$D$3,D177,D178)</f>
        <v>#REF!</v>
      </c>
      <c r="E179" s="10" t="e">
        <f t="shared" ref="E179:M179" si="137">IF(E$4&lt;=$D$3,E177,E178)</f>
        <v>#REF!</v>
      </c>
      <c r="F179" s="10" t="e">
        <f t="shared" si="137"/>
        <v>#REF!</v>
      </c>
      <c r="G179" s="10" t="e">
        <f t="shared" si="137"/>
        <v>#REF!</v>
      </c>
      <c r="H179" s="10" t="e">
        <f t="shared" si="137"/>
        <v>#REF!</v>
      </c>
      <c r="I179" s="10" t="e">
        <f t="shared" si="137"/>
        <v>#REF!</v>
      </c>
      <c r="J179" s="10" t="e">
        <f t="shared" si="137"/>
        <v>#REF!</v>
      </c>
      <c r="K179" s="10" t="e">
        <f t="shared" si="137"/>
        <v>#REF!</v>
      </c>
      <c r="L179" s="10" t="e">
        <f t="shared" si="137"/>
        <v>#REF!</v>
      </c>
      <c r="M179" s="10" t="e">
        <f t="shared" si="137"/>
        <v>#REF!</v>
      </c>
      <c r="N179" s="10" t="e">
        <f t="shared" ref="N179:AA179" si="138">IF(N$4&lt;=$D$3,N177,N178)</f>
        <v>#REF!</v>
      </c>
      <c r="O179" s="10">
        <f t="shared" si="138"/>
        <v>6000</v>
      </c>
      <c r="P179" s="10" t="e">
        <f t="shared" si="138"/>
        <v>#REF!</v>
      </c>
      <c r="Q179" s="10" t="e">
        <f t="shared" si="138"/>
        <v>#REF!</v>
      </c>
      <c r="R179" s="10" t="e">
        <f t="shared" si="138"/>
        <v>#REF!</v>
      </c>
      <c r="S179" s="10" t="e">
        <f t="shared" si="138"/>
        <v>#REF!</v>
      </c>
      <c r="T179" s="10" t="e">
        <f t="shared" si="138"/>
        <v>#REF!</v>
      </c>
      <c r="U179" s="10" t="e">
        <f t="shared" si="138"/>
        <v>#REF!</v>
      </c>
      <c r="V179" s="10" t="e">
        <f t="shared" si="138"/>
        <v>#REF!</v>
      </c>
      <c r="W179" s="10" t="e">
        <f t="shared" si="138"/>
        <v>#REF!</v>
      </c>
      <c r="X179" s="10" t="e">
        <f t="shared" si="138"/>
        <v>#REF!</v>
      </c>
      <c r="Y179" s="10" t="e">
        <f t="shared" si="138"/>
        <v>#REF!</v>
      </c>
      <c r="Z179" s="10" t="e">
        <f t="shared" si="138"/>
        <v>#REF!</v>
      </c>
      <c r="AA179" s="10" t="e">
        <f t="shared" si="138"/>
        <v>#REF!</v>
      </c>
      <c r="AB179" s="58"/>
      <c r="AC179" s="58"/>
      <c r="AD179" s="58"/>
    </row>
    <row r="180" spans="1:33" x14ac:dyDescent="0.25">
      <c r="C180" s="7" t="s">
        <v>157</v>
      </c>
      <c r="D180" s="8" t="e">
        <f>D177</f>
        <v>#REF!</v>
      </c>
      <c r="E180" s="8" t="e">
        <f>IF(E$4&lt;=$D$3,(E177+D180),0)</f>
        <v>#REF!</v>
      </c>
      <c r="F180" s="8" t="e">
        <f t="shared" ref="F180:AA180" si="139">IF(F$4&lt;=$D$3,(F177+E180),0)</f>
        <v>#REF!</v>
      </c>
      <c r="G180" s="8" t="e">
        <f t="shared" si="139"/>
        <v>#REF!</v>
      </c>
      <c r="H180" s="8" t="e">
        <f t="shared" si="139"/>
        <v>#REF!</v>
      </c>
      <c r="I180" s="8" t="e">
        <f t="shared" si="139"/>
        <v>#REF!</v>
      </c>
      <c r="J180" s="8" t="e">
        <f t="shared" si="139"/>
        <v>#REF!</v>
      </c>
      <c r="K180" s="8" t="e">
        <f t="shared" si="139"/>
        <v>#REF!</v>
      </c>
      <c r="L180" s="8" t="e">
        <f t="shared" si="139"/>
        <v>#REF!</v>
      </c>
      <c r="M180" s="8" t="e">
        <f t="shared" si="139"/>
        <v>#REF!</v>
      </c>
      <c r="N180" s="8" t="e">
        <f t="shared" si="139"/>
        <v>#REF!</v>
      </c>
      <c r="O180" s="8">
        <f t="shared" si="139"/>
        <v>0</v>
      </c>
      <c r="P180" s="8" t="e">
        <f t="shared" si="139"/>
        <v>#REF!</v>
      </c>
      <c r="Q180" s="8" t="e">
        <f t="shared" si="139"/>
        <v>#REF!</v>
      </c>
      <c r="R180" s="8" t="e">
        <f t="shared" si="139"/>
        <v>#REF!</v>
      </c>
      <c r="S180" s="8" t="e">
        <f t="shared" si="139"/>
        <v>#REF!</v>
      </c>
      <c r="T180" s="8" t="e">
        <f t="shared" si="139"/>
        <v>#REF!</v>
      </c>
      <c r="U180" s="8" t="e">
        <f t="shared" si="139"/>
        <v>#REF!</v>
      </c>
      <c r="V180" s="8" t="e">
        <f t="shared" si="139"/>
        <v>#REF!</v>
      </c>
      <c r="W180" s="8" t="e">
        <f t="shared" si="139"/>
        <v>#REF!</v>
      </c>
      <c r="X180" s="8" t="e">
        <f t="shared" si="139"/>
        <v>#REF!</v>
      </c>
      <c r="Y180" s="8" t="e">
        <f t="shared" si="139"/>
        <v>#REF!</v>
      </c>
      <c r="Z180" s="8" t="e">
        <f t="shared" si="139"/>
        <v>#REF!</v>
      </c>
      <c r="AA180" s="8" t="e">
        <f t="shared" si="139"/>
        <v>#REF!</v>
      </c>
      <c r="AB180" s="58"/>
      <c r="AC180" s="58"/>
      <c r="AD180" s="58"/>
    </row>
    <row r="181" spans="1:33" x14ac:dyDescent="0.25">
      <c r="C181" s="7" t="s">
        <v>160</v>
      </c>
      <c r="D181" s="8">
        <f>D178</f>
        <v>6000</v>
      </c>
      <c r="E181" s="8">
        <f>E178+D181</f>
        <v>12000</v>
      </c>
      <c r="F181" s="8">
        <f t="shared" ref="F181:K181" si="140">F178+E181</f>
        <v>18000</v>
      </c>
      <c r="G181" s="8">
        <f t="shared" si="140"/>
        <v>24000</v>
      </c>
      <c r="H181" s="8">
        <f t="shared" si="140"/>
        <v>30000</v>
      </c>
      <c r="I181" s="8">
        <f t="shared" si="140"/>
        <v>36000</v>
      </c>
      <c r="J181" s="8">
        <f t="shared" si="140"/>
        <v>42000</v>
      </c>
      <c r="K181" s="8">
        <f t="shared" si="140"/>
        <v>48000</v>
      </c>
      <c r="L181" s="8">
        <f t="shared" ref="L181:Z181" si="141">L178+K181</f>
        <v>54000</v>
      </c>
      <c r="M181" s="8">
        <f t="shared" si="141"/>
        <v>60000</v>
      </c>
      <c r="N181" s="8">
        <f t="shared" si="141"/>
        <v>66000</v>
      </c>
      <c r="O181" s="8">
        <f t="shared" si="141"/>
        <v>72000</v>
      </c>
      <c r="P181" s="8">
        <f t="shared" si="141"/>
        <v>78250</v>
      </c>
      <c r="Q181" s="8">
        <f t="shared" si="141"/>
        <v>84500</v>
      </c>
      <c r="R181" s="8">
        <f t="shared" si="141"/>
        <v>90750</v>
      </c>
      <c r="S181" s="8">
        <f t="shared" si="141"/>
        <v>97000</v>
      </c>
      <c r="T181" s="8">
        <f t="shared" si="141"/>
        <v>103250</v>
      </c>
      <c r="U181" s="8">
        <f t="shared" si="141"/>
        <v>109500</v>
      </c>
      <c r="V181" s="8">
        <f t="shared" si="141"/>
        <v>115750</v>
      </c>
      <c r="W181" s="8">
        <f t="shared" si="141"/>
        <v>122000</v>
      </c>
      <c r="X181" s="8">
        <f t="shared" si="141"/>
        <v>128250</v>
      </c>
      <c r="Y181" s="8">
        <f t="shared" si="141"/>
        <v>134500</v>
      </c>
      <c r="Z181" s="8">
        <f t="shared" si="141"/>
        <v>140750</v>
      </c>
      <c r="AA181" s="8">
        <f>AA178+Z181</f>
        <v>147000</v>
      </c>
      <c r="AB181" s="58"/>
      <c r="AC181" s="58"/>
      <c r="AD181" s="58"/>
    </row>
    <row r="182" spans="1:33" x14ac:dyDescent="0.25">
      <c r="C182" s="7" t="s">
        <v>159</v>
      </c>
      <c r="D182" s="8" t="e">
        <f>D179</f>
        <v>#REF!</v>
      </c>
      <c r="E182" s="8" t="e">
        <f>E179+D182</f>
        <v>#REF!</v>
      </c>
      <c r="F182" s="8" t="e">
        <f t="shared" ref="F182:AA182" si="142">F179+E182</f>
        <v>#REF!</v>
      </c>
      <c r="G182" s="8" t="e">
        <f t="shared" si="142"/>
        <v>#REF!</v>
      </c>
      <c r="H182" s="8" t="e">
        <f t="shared" si="142"/>
        <v>#REF!</v>
      </c>
      <c r="I182" s="8" t="e">
        <f t="shared" si="142"/>
        <v>#REF!</v>
      </c>
      <c r="J182" s="8" t="e">
        <f t="shared" si="142"/>
        <v>#REF!</v>
      </c>
      <c r="K182" s="8" t="e">
        <f t="shared" si="142"/>
        <v>#REF!</v>
      </c>
      <c r="L182" s="8" t="e">
        <f t="shared" si="142"/>
        <v>#REF!</v>
      </c>
      <c r="M182" s="8" t="e">
        <f t="shared" si="142"/>
        <v>#REF!</v>
      </c>
      <c r="N182" s="8" t="e">
        <f t="shared" si="142"/>
        <v>#REF!</v>
      </c>
      <c r="O182" s="8" t="e">
        <f t="shared" si="142"/>
        <v>#REF!</v>
      </c>
      <c r="P182" s="8" t="e">
        <f t="shared" si="142"/>
        <v>#REF!</v>
      </c>
      <c r="Q182" s="8" t="e">
        <f t="shared" si="142"/>
        <v>#REF!</v>
      </c>
      <c r="R182" s="8" t="e">
        <f t="shared" si="142"/>
        <v>#REF!</v>
      </c>
      <c r="S182" s="8" t="e">
        <f t="shared" si="142"/>
        <v>#REF!</v>
      </c>
      <c r="T182" s="8" t="e">
        <f t="shared" si="142"/>
        <v>#REF!</v>
      </c>
      <c r="U182" s="8" t="e">
        <f t="shared" si="142"/>
        <v>#REF!</v>
      </c>
      <c r="V182" s="8" t="e">
        <f t="shared" si="142"/>
        <v>#REF!</v>
      </c>
      <c r="W182" s="8" t="e">
        <f t="shared" si="142"/>
        <v>#REF!</v>
      </c>
      <c r="X182" s="8" t="e">
        <f t="shared" si="142"/>
        <v>#REF!</v>
      </c>
      <c r="Y182" s="8" t="e">
        <f t="shared" si="142"/>
        <v>#REF!</v>
      </c>
      <c r="Z182" s="8" t="e">
        <f t="shared" si="142"/>
        <v>#REF!</v>
      </c>
      <c r="AA182" s="8" t="e">
        <f t="shared" si="142"/>
        <v>#REF!</v>
      </c>
      <c r="AB182" s="58"/>
      <c r="AC182" s="58"/>
      <c r="AD182" s="58"/>
    </row>
    <row r="183" spans="1:33" s="1" customFormat="1" ht="15" customHeight="1" x14ac:dyDescent="0.25">
      <c r="A183" s="3" t="s">
        <v>40</v>
      </c>
      <c r="B183" s="37" t="s">
        <v>86</v>
      </c>
      <c r="C183" s="5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 s="58"/>
      <c r="AC183" s="58"/>
      <c r="AD183" s="58"/>
      <c r="AF183" s="120"/>
      <c r="AG183" s="5"/>
    </row>
    <row r="184" spans="1:33" s="1" customFormat="1" ht="15" customHeight="1" x14ac:dyDescent="0.25">
      <c r="A184" s="3"/>
      <c r="B184" s="37"/>
      <c r="C184" s="9" t="s">
        <v>0</v>
      </c>
      <c r="D184" s="41" t="e">
        <f>#REF!</f>
        <v>#REF!</v>
      </c>
      <c r="E184" s="41" t="e">
        <f>#REF!</f>
        <v>#REF!</v>
      </c>
      <c r="F184" s="41" t="e">
        <f>#REF!</f>
        <v>#REF!</v>
      </c>
      <c r="G184" s="41" t="e">
        <f>#REF!</f>
        <v>#REF!</v>
      </c>
      <c r="H184" s="41" t="e">
        <f>#REF!</f>
        <v>#REF!</v>
      </c>
      <c r="I184" s="41" t="e">
        <f>#REF!</f>
        <v>#REF!</v>
      </c>
      <c r="J184" s="41" t="e">
        <f>#REF!</f>
        <v>#REF!</v>
      </c>
      <c r="K184" s="41" t="e">
        <f>#REF!</f>
        <v>#REF!</v>
      </c>
      <c r="L184" s="41" t="e">
        <f>#REF!</f>
        <v>#REF!</v>
      </c>
      <c r="M184" s="41" t="e">
        <f>#REF!</f>
        <v>#REF!</v>
      </c>
      <c r="N184" s="41" t="e">
        <f>#REF!</f>
        <v>#REF!</v>
      </c>
      <c r="O184" s="41" t="e">
        <f>#REF!</f>
        <v>#REF!</v>
      </c>
      <c r="P184" s="41" t="e">
        <f>#REF!</f>
        <v>#REF!</v>
      </c>
      <c r="Q184" s="41" t="e">
        <f>#REF!</f>
        <v>#REF!</v>
      </c>
      <c r="R184" s="41" t="e">
        <f>#REF!</f>
        <v>#REF!</v>
      </c>
      <c r="S184" s="41" t="e">
        <f>#REF!</f>
        <v>#REF!</v>
      </c>
      <c r="T184" s="41" t="e">
        <f>#REF!</f>
        <v>#REF!</v>
      </c>
      <c r="U184" s="41" t="e">
        <f>#REF!</f>
        <v>#REF!</v>
      </c>
      <c r="V184" s="41" t="e">
        <f>#REF!</f>
        <v>#REF!</v>
      </c>
      <c r="W184" s="41" t="e">
        <f>#REF!</f>
        <v>#REF!</v>
      </c>
      <c r="X184" s="41" t="e">
        <f>#REF!</f>
        <v>#REF!</v>
      </c>
      <c r="Y184" s="41" t="e">
        <f>#REF!</f>
        <v>#REF!</v>
      </c>
      <c r="Z184" s="41" t="e">
        <f>#REF!</f>
        <v>#REF!</v>
      </c>
      <c r="AA184" s="41" t="e">
        <f>#REF!</f>
        <v>#REF!</v>
      </c>
      <c r="AB184" s="58" t="e">
        <f>SUM(D184:AA184)</f>
        <v>#REF!</v>
      </c>
      <c r="AC184" s="58" t="e">
        <f>SUM(P184:AA184)</f>
        <v>#REF!</v>
      </c>
      <c r="AD184" s="58"/>
      <c r="AF184" s="121" t="e">
        <f>SUM(P184:AA184)</f>
        <v>#REF!</v>
      </c>
    </row>
    <row r="185" spans="1:33" ht="15" customHeight="1" x14ac:dyDescent="0.25">
      <c r="C185" s="9" t="s">
        <v>87</v>
      </c>
      <c r="D185" s="95">
        <f t="shared" ref="D185:O185" si="143">$AD185/12</f>
        <v>0</v>
      </c>
      <c r="E185" s="95">
        <f t="shared" si="143"/>
        <v>0</v>
      </c>
      <c r="F185" s="95">
        <f t="shared" si="143"/>
        <v>0</v>
      </c>
      <c r="G185" s="95">
        <f t="shared" si="143"/>
        <v>0</v>
      </c>
      <c r="H185" s="95">
        <f t="shared" si="143"/>
        <v>0</v>
      </c>
      <c r="I185" s="95">
        <f t="shared" si="143"/>
        <v>0</v>
      </c>
      <c r="J185" s="95">
        <f t="shared" si="143"/>
        <v>0</v>
      </c>
      <c r="K185" s="95">
        <f t="shared" si="143"/>
        <v>0</v>
      </c>
      <c r="L185" s="95">
        <f t="shared" si="143"/>
        <v>0</v>
      </c>
      <c r="M185" s="95">
        <f t="shared" si="143"/>
        <v>0</v>
      </c>
      <c r="N185" s="95">
        <f t="shared" si="143"/>
        <v>0</v>
      </c>
      <c r="O185" s="95">
        <f t="shared" si="143"/>
        <v>0</v>
      </c>
      <c r="P185" s="95" t="e">
        <f>#REF!/24</f>
        <v>#REF!</v>
      </c>
      <c r="Q185" s="95" t="e">
        <f>#REF!/24</f>
        <v>#REF!</v>
      </c>
      <c r="R185" s="95" t="e">
        <f>#REF!/24</f>
        <v>#REF!</v>
      </c>
      <c r="S185" s="95" t="e">
        <f>#REF!/24</f>
        <v>#REF!</v>
      </c>
      <c r="T185" s="95" t="e">
        <f>#REF!/24</f>
        <v>#REF!</v>
      </c>
      <c r="U185" s="95" t="e">
        <f>#REF!/24</f>
        <v>#REF!</v>
      </c>
      <c r="V185" s="95" t="e">
        <f>#REF!/24</f>
        <v>#REF!</v>
      </c>
      <c r="W185" s="95" t="e">
        <f>#REF!/24</f>
        <v>#REF!</v>
      </c>
      <c r="X185" s="95" t="e">
        <f>#REF!/24</f>
        <v>#REF!</v>
      </c>
      <c r="Y185" s="95" t="e">
        <f>#REF!/24</f>
        <v>#REF!</v>
      </c>
      <c r="Z185" s="95" t="e">
        <f>#REF!/24</f>
        <v>#REF!</v>
      </c>
      <c r="AA185" s="95">
        <f>$AE185/24</f>
        <v>0</v>
      </c>
      <c r="AB185" s="58"/>
      <c r="AC185" s="58"/>
      <c r="AD185" s="35"/>
      <c r="AE185" s="1">
        <v>0</v>
      </c>
    </row>
    <row r="186" spans="1:33" s="1" customFormat="1" ht="15" customHeight="1" x14ac:dyDescent="0.25">
      <c r="A186" s="3"/>
      <c r="B186" s="19"/>
      <c r="C186" s="7" t="s">
        <v>157</v>
      </c>
      <c r="D186" s="8" t="e">
        <f>D184</f>
        <v>#REF!</v>
      </c>
      <c r="E186" s="8" t="e">
        <f t="shared" ref="E186:AA186" si="144">IF(E$4&lt;=$D$3,(E184+D186),0)</f>
        <v>#REF!</v>
      </c>
      <c r="F186" s="8" t="e">
        <f t="shared" si="144"/>
        <v>#REF!</v>
      </c>
      <c r="G186" s="8" t="e">
        <f t="shared" si="144"/>
        <v>#REF!</v>
      </c>
      <c r="H186" s="8" t="e">
        <f t="shared" si="144"/>
        <v>#REF!</v>
      </c>
      <c r="I186" s="8" t="e">
        <f t="shared" si="144"/>
        <v>#REF!</v>
      </c>
      <c r="J186" s="8" t="e">
        <f t="shared" si="144"/>
        <v>#REF!</v>
      </c>
      <c r="K186" s="8" t="e">
        <f t="shared" si="144"/>
        <v>#REF!</v>
      </c>
      <c r="L186" s="8" t="e">
        <f t="shared" si="144"/>
        <v>#REF!</v>
      </c>
      <c r="M186" s="8" t="e">
        <f t="shared" si="144"/>
        <v>#REF!</v>
      </c>
      <c r="N186" s="8" t="e">
        <f t="shared" si="144"/>
        <v>#REF!</v>
      </c>
      <c r="O186" s="8">
        <f t="shared" si="144"/>
        <v>0</v>
      </c>
      <c r="P186" s="8" t="e">
        <f t="shared" si="144"/>
        <v>#REF!</v>
      </c>
      <c r="Q186" s="8" t="e">
        <f t="shared" si="144"/>
        <v>#REF!</v>
      </c>
      <c r="R186" s="8" t="e">
        <f t="shared" si="144"/>
        <v>#REF!</v>
      </c>
      <c r="S186" s="8" t="e">
        <f t="shared" si="144"/>
        <v>#REF!</v>
      </c>
      <c r="T186" s="8" t="e">
        <f t="shared" si="144"/>
        <v>#REF!</v>
      </c>
      <c r="U186" s="8" t="e">
        <f t="shared" si="144"/>
        <v>#REF!</v>
      </c>
      <c r="V186" s="8" t="e">
        <f t="shared" si="144"/>
        <v>#REF!</v>
      </c>
      <c r="W186" s="8" t="e">
        <f t="shared" si="144"/>
        <v>#REF!</v>
      </c>
      <c r="X186" s="8" t="e">
        <f t="shared" si="144"/>
        <v>#REF!</v>
      </c>
      <c r="Y186" s="8" t="e">
        <f t="shared" si="144"/>
        <v>#REF!</v>
      </c>
      <c r="Z186" s="8" t="e">
        <f t="shared" si="144"/>
        <v>#REF!</v>
      </c>
      <c r="AA186" s="8" t="e">
        <f t="shared" si="144"/>
        <v>#REF!</v>
      </c>
      <c r="AB186" s="35"/>
      <c r="AC186" s="35"/>
      <c r="AD186" s="35"/>
      <c r="AF186" s="107"/>
    </row>
    <row r="187" spans="1:33" s="1" customFormat="1" ht="15" customHeight="1" x14ac:dyDescent="0.25">
      <c r="A187" s="3" t="s">
        <v>40</v>
      </c>
      <c r="B187" s="37" t="s">
        <v>143</v>
      </c>
      <c r="C187" s="5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 s="58"/>
      <c r="AC187" s="58"/>
      <c r="AD187" s="58"/>
      <c r="AF187" s="120"/>
      <c r="AG187" s="5"/>
    </row>
    <row r="188" spans="1:33" s="1" customFormat="1" ht="15" customHeight="1" x14ac:dyDescent="0.25">
      <c r="A188" s="3"/>
      <c r="B188" s="37"/>
      <c r="C188" s="9" t="s">
        <v>0</v>
      </c>
      <c r="D188" s="41" t="e">
        <f>#REF!</f>
        <v>#REF!</v>
      </c>
      <c r="E188" s="41" t="e">
        <f>#REF!</f>
        <v>#REF!</v>
      </c>
      <c r="F188" s="41" t="e">
        <f>#REF!</f>
        <v>#REF!</v>
      </c>
      <c r="G188" s="41" t="e">
        <f>#REF!</f>
        <v>#REF!</v>
      </c>
      <c r="H188" s="41" t="e">
        <f>#REF!</f>
        <v>#REF!</v>
      </c>
      <c r="I188" s="41" t="e">
        <f>#REF!</f>
        <v>#REF!</v>
      </c>
      <c r="J188" s="41" t="e">
        <f>#REF!</f>
        <v>#REF!</v>
      </c>
      <c r="K188" s="41" t="e">
        <f>#REF!</f>
        <v>#REF!</v>
      </c>
      <c r="L188" s="41" t="e">
        <f>#REF!</f>
        <v>#REF!</v>
      </c>
      <c r="M188" s="41" t="e">
        <f>#REF!</f>
        <v>#REF!</v>
      </c>
      <c r="N188" s="41" t="e">
        <f>#REF!</f>
        <v>#REF!</v>
      </c>
      <c r="O188" s="41" t="e">
        <f>#REF!</f>
        <v>#REF!</v>
      </c>
      <c r="P188" s="41" t="e">
        <f>#REF!</f>
        <v>#REF!</v>
      </c>
      <c r="Q188" s="41" t="e">
        <f>#REF!</f>
        <v>#REF!</v>
      </c>
      <c r="R188" s="41" t="e">
        <f>#REF!</f>
        <v>#REF!</v>
      </c>
      <c r="S188" s="41" t="e">
        <f>#REF!</f>
        <v>#REF!</v>
      </c>
      <c r="T188" s="41" t="e">
        <f>#REF!</f>
        <v>#REF!</v>
      </c>
      <c r="U188" s="41" t="e">
        <f>#REF!</f>
        <v>#REF!</v>
      </c>
      <c r="V188" s="41" t="e">
        <f>#REF!</f>
        <v>#REF!</v>
      </c>
      <c r="W188" s="41" t="e">
        <f>#REF!</f>
        <v>#REF!</v>
      </c>
      <c r="X188" s="41" t="e">
        <f>#REF!</f>
        <v>#REF!</v>
      </c>
      <c r="Y188" s="41" t="e">
        <f>#REF!</f>
        <v>#REF!</v>
      </c>
      <c r="Z188" s="41" t="e">
        <f>#REF!</f>
        <v>#REF!</v>
      </c>
      <c r="AA188" s="41" t="e">
        <f>#REF!</f>
        <v>#REF!</v>
      </c>
      <c r="AB188" s="58" t="e">
        <f>SUM(D188:AA188)</f>
        <v>#REF!</v>
      </c>
      <c r="AC188" s="58" t="e">
        <f>SUM(P188:AA188)</f>
        <v>#REF!</v>
      </c>
      <c r="AD188" s="58"/>
      <c r="AF188" s="121" t="e">
        <f>SUM(P188:AA188)</f>
        <v>#REF!</v>
      </c>
    </row>
    <row r="189" spans="1:33" ht="15" customHeight="1" x14ac:dyDescent="0.25">
      <c r="C189" s="9" t="s">
        <v>87</v>
      </c>
      <c r="D189" s="95">
        <f t="shared" ref="D189:O189" si="145">$AD189/12</f>
        <v>31250</v>
      </c>
      <c r="E189" s="95">
        <f t="shared" si="145"/>
        <v>31250</v>
      </c>
      <c r="F189" s="95">
        <f t="shared" si="145"/>
        <v>31250</v>
      </c>
      <c r="G189" s="95">
        <f t="shared" si="145"/>
        <v>31250</v>
      </c>
      <c r="H189" s="95">
        <f t="shared" si="145"/>
        <v>31250</v>
      </c>
      <c r="I189" s="95">
        <f t="shared" si="145"/>
        <v>31250</v>
      </c>
      <c r="J189" s="95">
        <f t="shared" si="145"/>
        <v>31250</v>
      </c>
      <c r="K189" s="95">
        <f t="shared" si="145"/>
        <v>31250</v>
      </c>
      <c r="L189" s="95">
        <f t="shared" si="145"/>
        <v>31250</v>
      </c>
      <c r="M189" s="95">
        <f t="shared" si="145"/>
        <v>31250</v>
      </c>
      <c r="N189" s="95">
        <f t="shared" si="145"/>
        <v>31250</v>
      </c>
      <c r="O189" s="95">
        <f t="shared" si="145"/>
        <v>31250</v>
      </c>
      <c r="P189" s="95">
        <f t="shared" ref="P189:Y189" si="146">$AE189/24</f>
        <v>31250</v>
      </c>
      <c r="Q189" s="95">
        <f t="shared" si="146"/>
        <v>31250</v>
      </c>
      <c r="R189" s="95">
        <f t="shared" si="146"/>
        <v>31250</v>
      </c>
      <c r="S189" s="95">
        <f t="shared" si="146"/>
        <v>31250</v>
      </c>
      <c r="T189" s="95">
        <f t="shared" si="146"/>
        <v>31250</v>
      </c>
      <c r="U189" s="95">
        <f t="shared" si="146"/>
        <v>31250</v>
      </c>
      <c r="V189" s="95">
        <f t="shared" si="146"/>
        <v>31250</v>
      </c>
      <c r="W189" s="95">
        <f t="shared" si="146"/>
        <v>31250</v>
      </c>
      <c r="X189" s="95">
        <f t="shared" si="146"/>
        <v>31250</v>
      </c>
      <c r="Y189" s="95">
        <f t="shared" si="146"/>
        <v>31250</v>
      </c>
      <c r="Z189" s="95">
        <f>$AE189/24</f>
        <v>31250</v>
      </c>
      <c r="AA189" s="95">
        <f>$AE189/24</f>
        <v>31250</v>
      </c>
      <c r="AB189" s="58"/>
      <c r="AC189" s="58"/>
      <c r="AD189" s="35">
        <v>375000</v>
      </c>
      <c r="AE189" s="1">
        <v>750000</v>
      </c>
    </row>
    <row r="190" spans="1:33" s="1" customFormat="1" ht="15" customHeight="1" x14ac:dyDescent="0.25">
      <c r="A190" s="3"/>
      <c r="B190" s="19"/>
      <c r="C190" s="7" t="s">
        <v>157</v>
      </c>
      <c r="D190" s="8" t="e">
        <f>D188</f>
        <v>#REF!</v>
      </c>
      <c r="E190" s="8" t="e">
        <f t="shared" ref="E190:AA190" si="147">IF(E$4&lt;=$D$3,(E188+D190),0)</f>
        <v>#REF!</v>
      </c>
      <c r="F190" s="8" t="e">
        <f t="shared" si="147"/>
        <v>#REF!</v>
      </c>
      <c r="G190" s="8" t="e">
        <f t="shared" si="147"/>
        <v>#REF!</v>
      </c>
      <c r="H190" s="8" t="e">
        <f t="shared" si="147"/>
        <v>#REF!</v>
      </c>
      <c r="I190" s="8" t="e">
        <f t="shared" si="147"/>
        <v>#REF!</v>
      </c>
      <c r="J190" s="8" t="e">
        <f t="shared" si="147"/>
        <v>#REF!</v>
      </c>
      <c r="K190" s="8" t="e">
        <f t="shared" si="147"/>
        <v>#REF!</v>
      </c>
      <c r="L190" s="8" t="e">
        <f t="shared" si="147"/>
        <v>#REF!</v>
      </c>
      <c r="M190" s="8" t="e">
        <f t="shared" si="147"/>
        <v>#REF!</v>
      </c>
      <c r="N190" s="8" t="e">
        <f t="shared" si="147"/>
        <v>#REF!</v>
      </c>
      <c r="O190" s="8">
        <f t="shared" si="147"/>
        <v>0</v>
      </c>
      <c r="P190" s="8" t="e">
        <f t="shared" si="147"/>
        <v>#REF!</v>
      </c>
      <c r="Q190" s="8" t="e">
        <f t="shared" si="147"/>
        <v>#REF!</v>
      </c>
      <c r="R190" s="8" t="e">
        <f t="shared" si="147"/>
        <v>#REF!</v>
      </c>
      <c r="S190" s="8" t="e">
        <f t="shared" si="147"/>
        <v>#REF!</v>
      </c>
      <c r="T190" s="8" t="e">
        <f t="shared" si="147"/>
        <v>#REF!</v>
      </c>
      <c r="U190" s="8" t="e">
        <f t="shared" si="147"/>
        <v>#REF!</v>
      </c>
      <c r="V190" s="8" t="e">
        <f t="shared" si="147"/>
        <v>#REF!</v>
      </c>
      <c r="W190" s="8" t="e">
        <f t="shared" si="147"/>
        <v>#REF!</v>
      </c>
      <c r="X190" s="8" t="e">
        <f t="shared" si="147"/>
        <v>#REF!</v>
      </c>
      <c r="Y190" s="8" t="e">
        <f t="shared" si="147"/>
        <v>#REF!</v>
      </c>
      <c r="Z190" s="8" t="e">
        <f t="shared" si="147"/>
        <v>#REF!</v>
      </c>
      <c r="AA190" s="8" t="e">
        <f t="shared" si="147"/>
        <v>#REF!</v>
      </c>
      <c r="AB190" s="35"/>
      <c r="AC190" s="35"/>
      <c r="AD190" s="35"/>
      <c r="AE190" s="1">
        <v>0</v>
      </c>
      <c r="AF190" s="107"/>
    </row>
    <row r="191" spans="1:33" s="1" customFormat="1" ht="14.25" customHeight="1" x14ac:dyDescent="0.25">
      <c r="A191" s="3" t="s">
        <v>40</v>
      </c>
      <c r="B191" s="37" t="s">
        <v>35</v>
      </c>
      <c r="C191" s="5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 s="58"/>
      <c r="AC191" s="58"/>
      <c r="AD191" s="58"/>
      <c r="AF191" s="107"/>
    </row>
    <row r="192" spans="1:33" s="17" customFormat="1" ht="14.25" customHeight="1" x14ac:dyDescent="0.25">
      <c r="A192" s="3"/>
      <c r="B192" s="37"/>
      <c r="C192" s="9" t="s">
        <v>0</v>
      </c>
      <c r="D192" s="41" t="e">
        <f>#REF!</f>
        <v>#REF!</v>
      </c>
      <c r="E192" s="41" t="e">
        <f>#REF!</f>
        <v>#REF!</v>
      </c>
      <c r="F192" s="41" t="e">
        <f>#REF!</f>
        <v>#REF!</v>
      </c>
      <c r="G192" s="41" t="e">
        <f>#REF!</f>
        <v>#REF!</v>
      </c>
      <c r="H192" s="41" t="e">
        <f>#REF!</f>
        <v>#REF!</v>
      </c>
      <c r="I192" s="41" t="e">
        <f>#REF!</f>
        <v>#REF!</v>
      </c>
      <c r="J192" s="41" t="e">
        <f>#REF!</f>
        <v>#REF!</v>
      </c>
      <c r="K192" s="41" t="e">
        <f>#REF!</f>
        <v>#REF!</v>
      </c>
      <c r="L192" s="41" t="e">
        <f>#REF!</f>
        <v>#REF!</v>
      </c>
      <c r="M192" s="41" t="e">
        <f>#REF!</f>
        <v>#REF!</v>
      </c>
      <c r="N192" s="41" t="e">
        <f>#REF!</f>
        <v>#REF!</v>
      </c>
      <c r="O192" s="41" t="e">
        <f>#REF!</f>
        <v>#REF!</v>
      </c>
      <c r="P192" s="41" t="e">
        <f>#REF!</f>
        <v>#REF!</v>
      </c>
      <c r="Q192" s="41" t="e">
        <f>#REF!</f>
        <v>#REF!</v>
      </c>
      <c r="R192" s="41" t="e">
        <f>#REF!</f>
        <v>#REF!</v>
      </c>
      <c r="S192" s="41" t="e">
        <f>#REF!</f>
        <v>#REF!</v>
      </c>
      <c r="T192" s="41" t="e">
        <f>#REF!</f>
        <v>#REF!</v>
      </c>
      <c r="U192" s="41" t="e">
        <f>#REF!</f>
        <v>#REF!</v>
      </c>
      <c r="V192" s="41" t="e">
        <f>#REF!</f>
        <v>#REF!</v>
      </c>
      <c r="W192" s="41" t="e">
        <f>#REF!</f>
        <v>#REF!</v>
      </c>
      <c r="X192" s="41" t="e">
        <f>#REF!</f>
        <v>#REF!</v>
      </c>
      <c r="Y192" s="41" t="e">
        <f>#REF!</f>
        <v>#REF!</v>
      </c>
      <c r="Z192" s="41" t="e">
        <f>#REF!</f>
        <v>#REF!</v>
      </c>
      <c r="AA192" s="41" t="e">
        <f>#REF!</f>
        <v>#REF!</v>
      </c>
      <c r="AB192" s="58" t="e">
        <f>SUM(D192:AA192)</f>
        <v>#REF!</v>
      </c>
      <c r="AC192" s="58" t="e">
        <f>SUM(P192:AA192)</f>
        <v>#REF!</v>
      </c>
      <c r="AD192" s="58"/>
      <c r="AE192" s="1"/>
      <c r="AF192" s="121" t="e">
        <f>SUM(P192:AA192)</f>
        <v>#REF!</v>
      </c>
    </row>
    <row r="193" spans="1:33" x14ac:dyDescent="0.25">
      <c r="C193" s="9" t="s">
        <v>87</v>
      </c>
      <c r="D193" s="95">
        <f>$AD193/12</f>
        <v>0</v>
      </c>
      <c r="E193" s="95">
        <f t="shared" ref="E193:O193" si="148">$AD193/12</f>
        <v>0</v>
      </c>
      <c r="F193" s="95">
        <f t="shared" si="148"/>
        <v>0</v>
      </c>
      <c r="G193" s="95">
        <f t="shared" si="148"/>
        <v>0</v>
      </c>
      <c r="H193" s="95">
        <f t="shared" si="148"/>
        <v>0</v>
      </c>
      <c r="I193" s="95">
        <f t="shared" si="148"/>
        <v>0</v>
      </c>
      <c r="J193" s="95">
        <f t="shared" si="148"/>
        <v>0</v>
      </c>
      <c r="K193" s="95">
        <f t="shared" si="148"/>
        <v>0</v>
      </c>
      <c r="L193" s="95">
        <f t="shared" si="148"/>
        <v>0</v>
      </c>
      <c r="M193" s="95">
        <f t="shared" si="148"/>
        <v>0</v>
      </c>
      <c r="N193" s="95">
        <f t="shared" si="148"/>
        <v>0</v>
      </c>
      <c r="O193" s="95">
        <f t="shared" si="148"/>
        <v>0</v>
      </c>
      <c r="P193" s="95">
        <f t="shared" ref="P193:AA193" si="149">$AE193/24</f>
        <v>0</v>
      </c>
      <c r="Q193" s="95">
        <f t="shared" si="149"/>
        <v>0</v>
      </c>
      <c r="R193" s="95">
        <f t="shared" si="149"/>
        <v>0</v>
      </c>
      <c r="S193" s="95">
        <f t="shared" si="149"/>
        <v>0</v>
      </c>
      <c r="T193" s="95">
        <f t="shared" si="149"/>
        <v>0</v>
      </c>
      <c r="U193" s="95">
        <f t="shared" si="149"/>
        <v>0</v>
      </c>
      <c r="V193" s="95">
        <f t="shared" si="149"/>
        <v>0</v>
      </c>
      <c r="W193" s="95">
        <f t="shared" si="149"/>
        <v>0</v>
      </c>
      <c r="X193" s="95">
        <f t="shared" si="149"/>
        <v>0</v>
      </c>
      <c r="Y193" s="95">
        <f t="shared" si="149"/>
        <v>0</v>
      </c>
      <c r="Z193" s="95">
        <f t="shared" si="149"/>
        <v>0</v>
      </c>
      <c r="AA193" s="95">
        <f t="shared" si="149"/>
        <v>0</v>
      </c>
      <c r="AB193" s="58"/>
      <c r="AC193" s="58"/>
      <c r="AD193" s="58">
        <v>0</v>
      </c>
      <c r="AE193" s="1">
        <v>0</v>
      </c>
    </row>
    <row r="194" spans="1:33" x14ac:dyDescent="0.25">
      <c r="B194" s="19"/>
      <c r="C194" s="7" t="s">
        <v>157</v>
      </c>
      <c r="D194" s="8" t="e">
        <f>D192</f>
        <v>#REF!</v>
      </c>
      <c r="E194" s="8" t="e">
        <f t="shared" ref="E194:AA194" si="150">IF(E$4&lt;=$D$3,(E192+D194),0)</f>
        <v>#REF!</v>
      </c>
      <c r="F194" s="8" t="e">
        <f t="shared" si="150"/>
        <v>#REF!</v>
      </c>
      <c r="G194" s="8" t="e">
        <f t="shared" si="150"/>
        <v>#REF!</v>
      </c>
      <c r="H194" s="8" t="e">
        <f t="shared" si="150"/>
        <v>#REF!</v>
      </c>
      <c r="I194" s="8" t="e">
        <f t="shared" si="150"/>
        <v>#REF!</v>
      </c>
      <c r="J194" s="8" t="e">
        <f t="shared" si="150"/>
        <v>#REF!</v>
      </c>
      <c r="K194" s="8" t="e">
        <f t="shared" si="150"/>
        <v>#REF!</v>
      </c>
      <c r="L194" s="8" t="e">
        <f t="shared" si="150"/>
        <v>#REF!</v>
      </c>
      <c r="M194" s="8" t="e">
        <f t="shared" si="150"/>
        <v>#REF!</v>
      </c>
      <c r="N194" s="8" t="e">
        <f t="shared" si="150"/>
        <v>#REF!</v>
      </c>
      <c r="O194" s="8">
        <f t="shared" si="150"/>
        <v>0</v>
      </c>
      <c r="P194" s="8" t="e">
        <f t="shared" si="150"/>
        <v>#REF!</v>
      </c>
      <c r="Q194" s="8" t="e">
        <f t="shared" si="150"/>
        <v>#REF!</v>
      </c>
      <c r="R194" s="8" t="e">
        <f t="shared" si="150"/>
        <v>#REF!</v>
      </c>
      <c r="S194" s="8" t="e">
        <f t="shared" si="150"/>
        <v>#REF!</v>
      </c>
      <c r="T194" s="8" t="e">
        <f t="shared" si="150"/>
        <v>#REF!</v>
      </c>
      <c r="U194" s="8" t="e">
        <f t="shared" si="150"/>
        <v>#REF!</v>
      </c>
      <c r="V194" s="8" t="e">
        <f t="shared" si="150"/>
        <v>#REF!</v>
      </c>
      <c r="W194" s="8" t="e">
        <f t="shared" si="150"/>
        <v>#REF!</v>
      </c>
      <c r="X194" s="8" t="e">
        <f t="shared" si="150"/>
        <v>#REF!</v>
      </c>
      <c r="Y194" s="8" t="e">
        <f t="shared" si="150"/>
        <v>#REF!</v>
      </c>
      <c r="Z194" s="8" t="e">
        <f t="shared" si="150"/>
        <v>#REF!</v>
      </c>
      <c r="AA194" s="8" t="e">
        <f t="shared" si="150"/>
        <v>#REF!</v>
      </c>
      <c r="AB194" s="35"/>
      <c r="AC194" s="35"/>
      <c r="AD194" s="58"/>
    </row>
    <row r="195" spans="1:33" x14ac:dyDescent="0.25">
      <c r="C195" s="7" t="s">
        <v>160</v>
      </c>
      <c r="D195" s="8" t="e">
        <f>D192</f>
        <v>#REF!</v>
      </c>
      <c r="E195" s="8" t="e">
        <f t="shared" ref="E195:Z195" si="151">E192+D195</f>
        <v>#REF!</v>
      </c>
      <c r="F195" s="8" t="e">
        <f t="shared" si="151"/>
        <v>#REF!</v>
      </c>
      <c r="G195" s="8" t="e">
        <f t="shared" si="151"/>
        <v>#REF!</v>
      </c>
      <c r="H195" s="8" t="e">
        <f t="shared" si="151"/>
        <v>#REF!</v>
      </c>
      <c r="I195" s="8" t="e">
        <f t="shared" si="151"/>
        <v>#REF!</v>
      </c>
      <c r="J195" s="8" t="e">
        <f t="shared" si="151"/>
        <v>#REF!</v>
      </c>
      <c r="K195" s="8" t="e">
        <f t="shared" si="151"/>
        <v>#REF!</v>
      </c>
      <c r="L195" s="8" t="e">
        <f t="shared" si="151"/>
        <v>#REF!</v>
      </c>
      <c r="M195" s="8" t="e">
        <f t="shared" si="151"/>
        <v>#REF!</v>
      </c>
      <c r="N195" s="8" t="e">
        <f t="shared" si="151"/>
        <v>#REF!</v>
      </c>
      <c r="O195" s="8" t="e">
        <f t="shared" si="151"/>
        <v>#REF!</v>
      </c>
      <c r="P195" s="8" t="e">
        <f t="shared" si="151"/>
        <v>#REF!</v>
      </c>
      <c r="Q195" s="8" t="e">
        <f t="shared" si="151"/>
        <v>#REF!</v>
      </c>
      <c r="R195" s="8" t="e">
        <f t="shared" si="151"/>
        <v>#REF!</v>
      </c>
      <c r="S195" s="8" t="e">
        <f t="shared" si="151"/>
        <v>#REF!</v>
      </c>
      <c r="T195" s="8" t="e">
        <f t="shared" si="151"/>
        <v>#REF!</v>
      </c>
      <c r="U195" s="8" t="e">
        <f t="shared" si="151"/>
        <v>#REF!</v>
      </c>
      <c r="V195" s="8" t="e">
        <f t="shared" si="151"/>
        <v>#REF!</v>
      </c>
      <c r="W195" s="8" t="e">
        <f t="shared" si="151"/>
        <v>#REF!</v>
      </c>
      <c r="X195" s="8" t="e">
        <f t="shared" si="151"/>
        <v>#REF!</v>
      </c>
      <c r="Y195" s="8" t="e">
        <f t="shared" si="151"/>
        <v>#REF!</v>
      </c>
      <c r="Z195" s="8" t="e">
        <f t="shared" si="151"/>
        <v>#REF!</v>
      </c>
      <c r="AA195" s="8" t="e">
        <f>AA192+Z195</f>
        <v>#REF!</v>
      </c>
      <c r="AB195" s="58"/>
    </row>
    <row r="196" spans="1:33" x14ac:dyDescent="0.25">
      <c r="C196" s="7" t="s">
        <v>159</v>
      </c>
      <c r="D196" s="8">
        <f>D193</f>
        <v>0</v>
      </c>
      <c r="E196" s="8">
        <f>E193+D196</f>
        <v>0</v>
      </c>
      <c r="F196" s="8">
        <f t="shared" ref="F196:Z196" si="152">F193+E196</f>
        <v>0</v>
      </c>
      <c r="G196" s="8">
        <f t="shared" si="152"/>
        <v>0</v>
      </c>
      <c r="H196" s="8">
        <f t="shared" si="152"/>
        <v>0</v>
      </c>
      <c r="I196" s="8">
        <f t="shared" si="152"/>
        <v>0</v>
      </c>
      <c r="J196" s="8">
        <f t="shared" si="152"/>
        <v>0</v>
      </c>
      <c r="K196" s="8">
        <f t="shared" si="152"/>
        <v>0</v>
      </c>
      <c r="L196" s="8">
        <f t="shared" si="152"/>
        <v>0</v>
      </c>
      <c r="M196" s="8">
        <f t="shared" si="152"/>
        <v>0</v>
      </c>
      <c r="N196" s="8">
        <f t="shared" si="152"/>
        <v>0</v>
      </c>
      <c r="O196" s="8">
        <f t="shared" si="152"/>
        <v>0</v>
      </c>
      <c r="P196" s="8">
        <f t="shared" si="152"/>
        <v>0</v>
      </c>
      <c r="Q196" s="8">
        <f t="shared" si="152"/>
        <v>0</v>
      </c>
      <c r="R196" s="8">
        <f t="shared" si="152"/>
        <v>0</v>
      </c>
      <c r="S196" s="8">
        <f t="shared" si="152"/>
        <v>0</v>
      </c>
      <c r="T196" s="8">
        <f t="shared" si="152"/>
        <v>0</v>
      </c>
      <c r="U196" s="8">
        <f t="shared" si="152"/>
        <v>0</v>
      </c>
      <c r="V196" s="8">
        <f t="shared" si="152"/>
        <v>0</v>
      </c>
      <c r="W196" s="8">
        <f t="shared" si="152"/>
        <v>0</v>
      </c>
      <c r="X196" s="8">
        <f t="shared" si="152"/>
        <v>0</v>
      </c>
      <c r="Y196" s="8">
        <f t="shared" si="152"/>
        <v>0</v>
      </c>
      <c r="Z196" s="8">
        <f t="shared" si="152"/>
        <v>0</v>
      </c>
      <c r="AA196" s="8">
        <f>AA193+Z196</f>
        <v>0</v>
      </c>
      <c r="AB196" s="58"/>
      <c r="AC196" s="58"/>
      <c r="AD196" s="58"/>
    </row>
    <row r="197" spans="1:33" s="17" customFormat="1" ht="13.5" customHeight="1" x14ac:dyDescent="0.25">
      <c r="A197" s="18"/>
      <c r="B197" s="19"/>
      <c r="C197" s="20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58"/>
      <c r="AC197" s="58"/>
      <c r="AD197" s="58"/>
      <c r="AE197" s="35"/>
      <c r="AF197" s="118"/>
    </row>
    <row r="198" spans="1:33" s="17" customFormat="1" x14ac:dyDescent="0.25">
      <c r="A198" s="18"/>
      <c r="B198" s="19"/>
      <c r="C198" s="20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F198" s="118"/>
      <c r="AG198" s="20"/>
    </row>
    <row r="199" spans="1:33" s="17" customFormat="1" x14ac:dyDescent="0.25">
      <c r="A199" s="18"/>
      <c r="B199" s="19"/>
      <c r="C199" s="20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F199" s="118"/>
      <c r="AG199" s="20"/>
    </row>
    <row r="200" spans="1:33" x14ac:dyDescent="0.25">
      <c r="A200" s="3" t="s">
        <v>41</v>
      </c>
      <c r="B200" s="5" t="s">
        <v>42</v>
      </c>
      <c r="C200" s="20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</row>
    <row r="201" spans="1:33" x14ac:dyDescent="0.25">
      <c r="B201" s="5"/>
      <c r="C201" s="54" t="s">
        <v>0</v>
      </c>
      <c r="D201" s="55" t="e">
        <f>SUM(D192+D188+D184+D177+D166+D155+D148+D141+D134+D127+D120+D113+D106+D99+D92+D85+D78+D71+D64+D57+D50+D43+D36+D29+D22+D15+D8)</f>
        <v>#REF!</v>
      </c>
      <c r="E201" s="55" t="e">
        <f t="shared" ref="E201:AA201" si="153">SUM(E192+E188+E184+E177+E166+E155+E148+E141+E134+E127+E120+E113+E106+E99+E92+E85+E78+E71+E64+E57+E50+E43+E36+E29+E22+E15+E8)</f>
        <v>#REF!</v>
      </c>
      <c r="F201" s="55" t="e">
        <f t="shared" si="153"/>
        <v>#REF!</v>
      </c>
      <c r="G201" s="55" t="e">
        <f t="shared" si="153"/>
        <v>#REF!</v>
      </c>
      <c r="H201" s="55" t="e">
        <f t="shared" si="153"/>
        <v>#REF!</v>
      </c>
      <c r="I201" s="55" t="e">
        <f t="shared" si="153"/>
        <v>#REF!</v>
      </c>
      <c r="J201" s="55" t="e">
        <f t="shared" si="153"/>
        <v>#REF!</v>
      </c>
      <c r="K201" s="55" t="e">
        <f t="shared" si="153"/>
        <v>#REF!</v>
      </c>
      <c r="L201" s="55" t="e">
        <f t="shared" si="153"/>
        <v>#REF!</v>
      </c>
      <c r="M201" s="55" t="e">
        <f t="shared" si="153"/>
        <v>#REF!</v>
      </c>
      <c r="N201" s="55" t="e">
        <f t="shared" si="153"/>
        <v>#REF!</v>
      </c>
      <c r="O201" s="55" t="e">
        <f t="shared" si="153"/>
        <v>#REF!</v>
      </c>
      <c r="P201" s="55" t="e">
        <f t="shared" si="153"/>
        <v>#REF!</v>
      </c>
      <c r="Q201" s="55" t="e">
        <f t="shared" si="153"/>
        <v>#REF!</v>
      </c>
      <c r="R201" s="55" t="e">
        <f t="shared" si="153"/>
        <v>#REF!</v>
      </c>
      <c r="S201" s="55" t="e">
        <f t="shared" si="153"/>
        <v>#REF!</v>
      </c>
      <c r="T201" s="55" t="e">
        <f t="shared" si="153"/>
        <v>#REF!</v>
      </c>
      <c r="U201" s="55" t="e">
        <f t="shared" si="153"/>
        <v>#REF!</v>
      </c>
      <c r="V201" s="55" t="e">
        <f t="shared" si="153"/>
        <v>#REF!</v>
      </c>
      <c r="W201" s="55" t="e">
        <f t="shared" si="153"/>
        <v>#REF!</v>
      </c>
      <c r="X201" s="55" t="e">
        <f t="shared" si="153"/>
        <v>#REF!</v>
      </c>
      <c r="Y201" s="55" t="e">
        <f t="shared" si="153"/>
        <v>#REF!</v>
      </c>
      <c r="Z201" s="55" t="e">
        <f t="shared" si="153"/>
        <v>#REF!</v>
      </c>
      <c r="AA201" s="55" t="e">
        <f t="shared" si="153"/>
        <v>#REF!</v>
      </c>
      <c r="AB201" s="111" t="e">
        <f>SUM(AB8:AB200)</f>
        <v>#REF!</v>
      </c>
      <c r="AC201" s="111" t="e">
        <f>SUM(AC8:AC194)</f>
        <v>#REF!</v>
      </c>
      <c r="AD201" s="111">
        <f>SUM(AD8:AD194)</f>
        <v>57099380</v>
      </c>
      <c r="AE201" s="111">
        <f>SUM(AE8:AE194)</f>
        <v>123250000</v>
      </c>
      <c r="AF201" s="106"/>
    </row>
    <row r="202" spans="1:33" s="33" customFormat="1" ht="16.5" customHeight="1" x14ac:dyDescent="0.25">
      <c r="A202" s="3"/>
      <c r="B202" s="5"/>
      <c r="C202" s="54" t="s">
        <v>87</v>
      </c>
      <c r="D202" s="55" t="e">
        <f t="shared" ref="D202:AA202" si="154">D193+D189+D185+D178+D167+D156+D149+D142+D135+D128+D121+D114+D107+D100+D93+D86+D79+D72+D65+D58+D51+D44+D37+D30+D23+D16+D9</f>
        <v>#REF!</v>
      </c>
      <c r="E202" s="55" t="e">
        <f t="shared" si="154"/>
        <v>#REF!</v>
      </c>
      <c r="F202" s="55" t="e">
        <f t="shared" si="154"/>
        <v>#REF!</v>
      </c>
      <c r="G202" s="55" t="e">
        <f t="shared" si="154"/>
        <v>#REF!</v>
      </c>
      <c r="H202" s="55" t="e">
        <f t="shared" si="154"/>
        <v>#REF!</v>
      </c>
      <c r="I202" s="55" t="e">
        <f t="shared" si="154"/>
        <v>#REF!</v>
      </c>
      <c r="J202" s="55" t="e">
        <f t="shared" si="154"/>
        <v>#REF!</v>
      </c>
      <c r="K202" s="55" t="e">
        <f t="shared" si="154"/>
        <v>#REF!</v>
      </c>
      <c r="L202" s="55" t="e">
        <f t="shared" si="154"/>
        <v>#REF!</v>
      </c>
      <c r="M202" s="55" t="e">
        <f t="shared" si="154"/>
        <v>#REF!</v>
      </c>
      <c r="N202" s="55" t="e">
        <f t="shared" si="154"/>
        <v>#REF!</v>
      </c>
      <c r="O202" s="55" t="e">
        <f t="shared" si="154"/>
        <v>#REF!</v>
      </c>
      <c r="P202" s="55" t="e">
        <f>P193+P189+P185+P178+P167+P156+P149+P142+P135+P128+P121+P114+P107+P100+P93+P86+P79+P72+P65+P58+P51+P44+P37+P30+P23+P16+P9</f>
        <v>#REF!</v>
      </c>
      <c r="Q202" s="55" t="e">
        <f t="shared" si="154"/>
        <v>#REF!</v>
      </c>
      <c r="R202" s="55" t="e">
        <f t="shared" si="154"/>
        <v>#REF!</v>
      </c>
      <c r="S202" s="55" t="e">
        <f t="shared" si="154"/>
        <v>#REF!</v>
      </c>
      <c r="T202" s="55" t="e">
        <f t="shared" si="154"/>
        <v>#REF!</v>
      </c>
      <c r="U202" s="55" t="e">
        <f t="shared" si="154"/>
        <v>#REF!</v>
      </c>
      <c r="V202" s="55" t="e">
        <f t="shared" si="154"/>
        <v>#REF!</v>
      </c>
      <c r="W202" s="55" t="e">
        <f t="shared" si="154"/>
        <v>#REF!</v>
      </c>
      <c r="X202" s="55" t="e">
        <f>X193+X189+X185+X178+X167+X156+X149+X142+X135+X128+X121+X114+X107+X100+X93+X86+X79+X72+X65+X58+X51+X44+X37+X30+X23+X16+X9</f>
        <v>#REF!</v>
      </c>
      <c r="Y202" s="55" t="e">
        <f t="shared" si="154"/>
        <v>#REF!</v>
      </c>
      <c r="Z202" s="55" t="e">
        <f t="shared" si="154"/>
        <v>#REF!</v>
      </c>
      <c r="AA202" s="55" t="e">
        <f t="shared" si="154"/>
        <v>#REF!</v>
      </c>
      <c r="AB202" s="42"/>
      <c r="AC202" s="42"/>
      <c r="AD202" s="35"/>
      <c r="AE202" s="35"/>
      <c r="AF202" s="124"/>
      <c r="AG202" s="104"/>
    </row>
    <row r="203" spans="1:33" x14ac:dyDescent="0.25">
      <c r="B203" s="5"/>
      <c r="C203" s="54" t="s">
        <v>2</v>
      </c>
      <c r="D203" s="55" t="e">
        <f t="shared" ref="D203:AA203" si="155">D194+D190+D186+D179+D168+D157+D150+D143+D136+D129+D122+D115+D108+D101+D94+D87+D80+D73+D66+D59+D52+D45+D38+D31+D24+D17+D10</f>
        <v>#REF!</v>
      </c>
      <c r="E203" s="55" t="e">
        <f t="shared" si="155"/>
        <v>#REF!</v>
      </c>
      <c r="F203" s="55" t="e">
        <f t="shared" si="155"/>
        <v>#REF!</v>
      </c>
      <c r="G203" s="55" t="e">
        <f t="shared" si="155"/>
        <v>#REF!</v>
      </c>
      <c r="H203" s="55" t="e">
        <f t="shared" si="155"/>
        <v>#REF!</v>
      </c>
      <c r="I203" s="55" t="e">
        <f t="shared" si="155"/>
        <v>#REF!</v>
      </c>
      <c r="J203" s="55" t="e">
        <f t="shared" si="155"/>
        <v>#REF!</v>
      </c>
      <c r="K203" s="55" t="e">
        <f t="shared" si="155"/>
        <v>#REF!</v>
      </c>
      <c r="L203" s="55" t="e">
        <f t="shared" si="155"/>
        <v>#REF!</v>
      </c>
      <c r="M203" s="55" t="e">
        <f t="shared" si="155"/>
        <v>#REF!</v>
      </c>
      <c r="N203" s="55" t="e">
        <f t="shared" si="155"/>
        <v>#REF!</v>
      </c>
      <c r="O203" s="55" t="e">
        <f t="shared" si="155"/>
        <v>#REF!</v>
      </c>
      <c r="P203" s="55" t="e">
        <f t="shared" si="155"/>
        <v>#REF!</v>
      </c>
      <c r="Q203" s="55" t="e">
        <f t="shared" si="155"/>
        <v>#REF!</v>
      </c>
      <c r="R203" s="55" t="e">
        <f t="shared" si="155"/>
        <v>#REF!</v>
      </c>
      <c r="S203" s="55" t="e">
        <f t="shared" si="155"/>
        <v>#REF!</v>
      </c>
      <c r="T203" s="55" t="e">
        <f t="shared" si="155"/>
        <v>#REF!</v>
      </c>
      <c r="U203" s="55" t="e">
        <f t="shared" si="155"/>
        <v>#REF!</v>
      </c>
      <c r="V203" s="55" t="e">
        <f t="shared" si="155"/>
        <v>#REF!</v>
      </c>
      <c r="W203" s="55" t="e">
        <f t="shared" si="155"/>
        <v>#REF!</v>
      </c>
      <c r="X203" s="55" t="e">
        <f t="shared" si="155"/>
        <v>#REF!</v>
      </c>
      <c r="Y203" s="55" t="e">
        <f t="shared" si="155"/>
        <v>#REF!</v>
      </c>
      <c r="Z203" s="55" t="e">
        <f t="shared" si="155"/>
        <v>#REF!</v>
      </c>
      <c r="AA203" s="55" t="e">
        <f t="shared" si="155"/>
        <v>#REF!</v>
      </c>
      <c r="AB203" s="42"/>
      <c r="AC203" s="42"/>
      <c r="AD203" s="42"/>
    </row>
    <row r="204" spans="1:33" x14ac:dyDescent="0.25">
      <c r="B204" s="5"/>
      <c r="C204" s="56" t="s">
        <v>152</v>
      </c>
      <c r="D204" s="125" t="e">
        <f t="shared" ref="D204:AA204" si="156">D195+D191+D187+D180+D169+D158+D151+D144+D137+D130+D123+D116+D109+D102+D95+D88+D81+D74+D67+D60+D53+D46+D39+D32+D25+D18+D11</f>
        <v>#REF!</v>
      </c>
      <c r="E204" s="125" t="e">
        <f t="shared" si="156"/>
        <v>#REF!</v>
      </c>
      <c r="F204" s="125" t="e">
        <f t="shared" si="156"/>
        <v>#REF!</v>
      </c>
      <c r="G204" s="125" t="e">
        <f t="shared" si="156"/>
        <v>#REF!</v>
      </c>
      <c r="H204" s="125" t="e">
        <f t="shared" si="156"/>
        <v>#REF!</v>
      </c>
      <c r="I204" s="125" t="e">
        <f t="shared" si="156"/>
        <v>#REF!</v>
      </c>
      <c r="J204" s="125" t="e">
        <f t="shared" si="156"/>
        <v>#REF!</v>
      </c>
      <c r="K204" s="125" t="e">
        <f t="shared" si="156"/>
        <v>#REF!</v>
      </c>
      <c r="L204" s="125" t="e">
        <f t="shared" si="156"/>
        <v>#REF!</v>
      </c>
      <c r="M204" s="125" t="e">
        <f t="shared" si="156"/>
        <v>#REF!</v>
      </c>
      <c r="N204" s="125" t="e">
        <f t="shared" si="156"/>
        <v>#REF!</v>
      </c>
      <c r="O204" s="125" t="e">
        <f t="shared" si="156"/>
        <v>#REF!</v>
      </c>
      <c r="P204" s="125" t="e">
        <f t="shared" si="156"/>
        <v>#REF!</v>
      </c>
      <c r="Q204" s="125" t="e">
        <f t="shared" si="156"/>
        <v>#REF!</v>
      </c>
      <c r="R204" s="125" t="e">
        <f t="shared" si="156"/>
        <v>#REF!</v>
      </c>
      <c r="S204" s="125" t="e">
        <f t="shared" si="156"/>
        <v>#REF!</v>
      </c>
      <c r="T204" s="125" t="e">
        <f t="shared" si="156"/>
        <v>#REF!</v>
      </c>
      <c r="U204" s="125" t="e">
        <f t="shared" si="156"/>
        <v>#REF!</v>
      </c>
      <c r="V204" s="125" t="e">
        <f t="shared" si="156"/>
        <v>#REF!</v>
      </c>
      <c r="W204" s="125" t="e">
        <f t="shared" si="156"/>
        <v>#REF!</v>
      </c>
      <c r="X204" s="125" t="e">
        <f t="shared" si="156"/>
        <v>#REF!</v>
      </c>
      <c r="Y204" s="125" t="e">
        <f t="shared" si="156"/>
        <v>#REF!</v>
      </c>
      <c r="Z204" s="125" t="e">
        <f t="shared" si="156"/>
        <v>#REF!</v>
      </c>
      <c r="AA204" s="125" t="e">
        <f t="shared" si="156"/>
        <v>#REF!</v>
      </c>
      <c r="AB204" s="42"/>
      <c r="AC204" s="42"/>
      <c r="AD204" s="42"/>
      <c r="AF204" s="121"/>
    </row>
    <row r="205" spans="1:33" x14ac:dyDescent="0.25">
      <c r="B205" s="5"/>
      <c r="C205" s="56" t="s">
        <v>153</v>
      </c>
      <c r="D205" s="125" t="e">
        <f t="shared" ref="D205:AA205" si="157">D196+D192+D188+D181+D170+D159+D152+D145+D138+D131+D124+D117+D110+D103+D96+D89+D82+D75+D68+D61+D54+D47+D40+D33+D26+D19+D12</f>
        <v>#REF!</v>
      </c>
      <c r="E205" s="125" t="e">
        <f t="shared" si="157"/>
        <v>#REF!</v>
      </c>
      <c r="F205" s="125" t="e">
        <f t="shared" si="157"/>
        <v>#REF!</v>
      </c>
      <c r="G205" s="125" t="e">
        <f t="shared" si="157"/>
        <v>#REF!</v>
      </c>
      <c r="H205" s="125" t="e">
        <f t="shared" si="157"/>
        <v>#REF!</v>
      </c>
      <c r="I205" s="125" t="e">
        <f t="shared" si="157"/>
        <v>#REF!</v>
      </c>
      <c r="J205" s="125" t="e">
        <f t="shared" si="157"/>
        <v>#REF!</v>
      </c>
      <c r="K205" s="125" t="e">
        <f t="shared" si="157"/>
        <v>#REF!</v>
      </c>
      <c r="L205" s="125" t="e">
        <f t="shared" si="157"/>
        <v>#REF!</v>
      </c>
      <c r="M205" s="125" t="e">
        <f t="shared" si="157"/>
        <v>#REF!</v>
      </c>
      <c r="N205" s="125" t="e">
        <f t="shared" si="157"/>
        <v>#REF!</v>
      </c>
      <c r="O205" s="125" t="e">
        <f t="shared" si="157"/>
        <v>#REF!</v>
      </c>
      <c r="P205" s="125" t="e">
        <f t="shared" si="157"/>
        <v>#REF!</v>
      </c>
      <c r="Q205" s="125" t="e">
        <f t="shared" si="157"/>
        <v>#REF!</v>
      </c>
      <c r="R205" s="125" t="e">
        <f t="shared" si="157"/>
        <v>#REF!</v>
      </c>
      <c r="S205" s="125" t="e">
        <f t="shared" si="157"/>
        <v>#REF!</v>
      </c>
      <c r="T205" s="125" t="e">
        <f t="shared" si="157"/>
        <v>#REF!</v>
      </c>
      <c r="U205" s="125" t="e">
        <f t="shared" si="157"/>
        <v>#REF!</v>
      </c>
      <c r="V205" s="125" t="e">
        <f t="shared" si="157"/>
        <v>#REF!</v>
      </c>
      <c r="W205" s="125" t="e">
        <f t="shared" si="157"/>
        <v>#REF!</v>
      </c>
      <c r="X205" s="125" t="e">
        <f t="shared" si="157"/>
        <v>#REF!</v>
      </c>
      <c r="Y205" s="125" t="e">
        <f t="shared" si="157"/>
        <v>#REF!</v>
      </c>
      <c r="Z205" s="125" t="e">
        <f t="shared" si="157"/>
        <v>#REF!</v>
      </c>
      <c r="AA205" s="125" t="e">
        <f t="shared" si="157"/>
        <v>#REF!</v>
      </c>
      <c r="AB205" s="42"/>
      <c r="AC205" s="42"/>
      <c r="AD205" s="42"/>
    </row>
    <row r="206" spans="1:33" x14ac:dyDescent="0.25">
      <c r="B206" s="5"/>
      <c r="C206" s="56" t="s">
        <v>154</v>
      </c>
      <c r="D206" s="125" t="e">
        <f t="shared" ref="D206:AA206" si="158">D198+D193+D189+D182+D171+D160+D153+D146+D139+D132+D125+D118+D111+D104+D97+D90+D83+D76+D69+D62+D55+D48+D41+D34+D27+D20+D13</f>
        <v>#REF!</v>
      </c>
      <c r="E206" s="125" t="e">
        <f t="shared" si="158"/>
        <v>#REF!</v>
      </c>
      <c r="F206" s="125" t="e">
        <f t="shared" si="158"/>
        <v>#REF!</v>
      </c>
      <c r="G206" s="125" t="e">
        <f t="shared" si="158"/>
        <v>#REF!</v>
      </c>
      <c r="H206" s="125" t="e">
        <f t="shared" si="158"/>
        <v>#REF!</v>
      </c>
      <c r="I206" s="125" t="e">
        <f t="shared" si="158"/>
        <v>#REF!</v>
      </c>
      <c r="J206" s="125" t="e">
        <f t="shared" si="158"/>
        <v>#REF!</v>
      </c>
      <c r="K206" s="125" t="e">
        <f t="shared" si="158"/>
        <v>#REF!</v>
      </c>
      <c r="L206" s="125" t="e">
        <f t="shared" si="158"/>
        <v>#REF!</v>
      </c>
      <c r="M206" s="125" t="e">
        <f t="shared" si="158"/>
        <v>#REF!</v>
      </c>
      <c r="N206" s="125" t="e">
        <f t="shared" si="158"/>
        <v>#REF!</v>
      </c>
      <c r="O206" s="125" t="e">
        <f t="shared" si="158"/>
        <v>#REF!</v>
      </c>
      <c r="P206" s="125" t="e">
        <f t="shared" si="158"/>
        <v>#REF!</v>
      </c>
      <c r="Q206" s="125" t="e">
        <f t="shared" si="158"/>
        <v>#REF!</v>
      </c>
      <c r="R206" s="125" t="e">
        <f t="shared" si="158"/>
        <v>#REF!</v>
      </c>
      <c r="S206" s="125" t="e">
        <f t="shared" si="158"/>
        <v>#REF!</v>
      </c>
      <c r="T206" s="125" t="e">
        <f t="shared" si="158"/>
        <v>#REF!</v>
      </c>
      <c r="U206" s="125" t="e">
        <f t="shared" si="158"/>
        <v>#REF!</v>
      </c>
      <c r="V206" s="125" t="e">
        <f t="shared" si="158"/>
        <v>#REF!</v>
      </c>
      <c r="W206" s="125" t="e">
        <f t="shared" si="158"/>
        <v>#REF!</v>
      </c>
      <c r="X206" s="125" t="e">
        <f t="shared" si="158"/>
        <v>#REF!</v>
      </c>
      <c r="Y206" s="125" t="e">
        <f t="shared" si="158"/>
        <v>#REF!</v>
      </c>
      <c r="Z206" s="125" t="e">
        <f t="shared" si="158"/>
        <v>#REF!</v>
      </c>
      <c r="AA206" s="125" t="e">
        <f t="shared" si="158"/>
        <v>#REF!</v>
      </c>
      <c r="AB206" s="42"/>
      <c r="AC206" s="42"/>
      <c r="AD206" s="42"/>
    </row>
    <row r="207" spans="1:33" x14ac:dyDescent="0.25">
      <c r="A207"/>
      <c r="B207"/>
      <c r="C207"/>
      <c r="AE207"/>
      <c r="AG207" s="30"/>
    </row>
    <row r="208" spans="1:33" x14ac:dyDescent="0.25">
      <c r="B208" s="19"/>
      <c r="C208" s="19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F208" s="121"/>
    </row>
    <row r="209" spans="1:32" x14ac:dyDescent="0.25">
      <c r="C209" s="6" t="s">
        <v>44</v>
      </c>
      <c r="D209" s="55" t="e">
        <f>D201</f>
        <v>#REF!</v>
      </c>
      <c r="E209" s="42" t="e">
        <f>E201</f>
        <v>#REF!</v>
      </c>
      <c r="F209" s="42" t="e">
        <f t="shared" ref="F209:AA209" si="159">F201</f>
        <v>#REF!</v>
      </c>
      <c r="G209" s="42" t="e">
        <f t="shared" si="159"/>
        <v>#REF!</v>
      </c>
      <c r="H209" s="42" t="e">
        <f t="shared" si="159"/>
        <v>#REF!</v>
      </c>
      <c r="I209" s="42" t="e">
        <f t="shared" si="159"/>
        <v>#REF!</v>
      </c>
      <c r="J209" s="42" t="e">
        <f t="shared" si="159"/>
        <v>#REF!</v>
      </c>
      <c r="K209" s="42" t="e">
        <f t="shared" si="159"/>
        <v>#REF!</v>
      </c>
      <c r="L209" s="42" t="e">
        <f t="shared" si="159"/>
        <v>#REF!</v>
      </c>
      <c r="M209" s="42" t="e">
        <f t="shared" si="159"/>
        <v>#REF!</v>
      </c>
      <c r="N209" s="42" t="e">
        <f t="shared" si="159"/>
        <v>#REF!</v>
      </c>
      <c r="O209" s="42" t="e">
        <f t="shared" si="159"/>
        <v>#REF!</v>
      </c>
      <c r="P209" s="42" t="e">
        <f t="shared" si="159"/>
        <v>#REF!</v>
      </c>
      <c r="Q209" s="42" t="e">
        <f t="shared" si="159"/>
        <v>#REF!</v>
      </c>
      <c r="R209" s="42" t="e">
        <f t="shared" si="159"/>
        <v>#REF!</v>
      </c>
      <c r="S209" s="42" t="e">
        <f t="shared" si="159"/>
        <v>#REF!</v>
      </c>
      <c r="T209" s="42" t="e">
        <f t="shared" si="159"/>
        <v>#REF!</v>
      </c>
      <c r="U209" s="42" t="e">
        <f t="shared" si="159"/>
        <v>#REF!</v>
      </c>
      <c r="V209" s="42" t="e">
        <f t="shared" si="159"/>
        <v>#REF!</v>
      </c>
      <c r="W209" s="42" t="e">
        <f t="shared" si="159"/>
        <v>#REF!</v>
      </c>
      <c r="X209" s="42" t="e">
        <f t="shared" si="159"/>
        <v>#REF!</v>
      </c>
      <c r="Y209" s="42" t="e">
        <f t="shared" si="159"/>
        <v>#REF!</v>
      </c>
      <c r="Z209" s="42" t="e">
        <f t="shared" si="159"/>
        <v>#REF!</v>
      </c>
      <c r="AA209" s="42" t="e">
        <f t="shared" si="159"/>
        <v>#REF!</v>
      </c>
      <c r="AB209" s="35" t="s">
        <v>65</v>
      </c>
      <c r="AC209" s="35"/>
      <c r="AD209" s="1"/>
    </row>
    <row r="210" spans="1:32" x14ac:dyDescent="0.25">
      <c r="A210"/>
      <c r="C210" s="6" t="s">
        <v>33</v>
      </c>
      <c r="D210" s="29" t="e">
        <f>#REF!</f>
        <v>#REF!</v>
      </c>
      <c r="E210" s="29" t="e">
        <f>#REF!</f>
        <v>#REF!</v>
      </c>
      <c r="F210" s="29" t="e">
        <f>#REF!</f>
        <v>#REF!</v>
      </c>
      <c r="G210" s="29" t="e">
        <f>#REF!</f>
        <v>#REF!</v>
      </c>
      <c r="H210" s="29" t="e">
        <f>#REF!</f>
        <v>#REF!</v>
      </c>
      <c r="I210" s="29" t="e">
        <f>#REF!</f>
        <v>#REF!</v>
      </c>
      <c r="J210" s="29" t="e">
        <f>#REF!</f>
        <v>#REF!</v>
      </c>
      <c r="K210" s="29" t="e">
        <f>#REF!</f>
        <v>#REF!</v>
      </c>
      <c r="L210" s="29" t="e">
        <f>#REF!</f>
        <v>#REF!</v>
      </c>
      <c r="M210" s="29" t="e">
        <f>#REF!</f>
        <v>#REF!</v>
      </c>
      <c r="N210" s="29" t="e">
        <f>#REF!</f>
        <v>#REF!</v>
      </c>
      <c r="O210" s="29" t="e">
        <f>#REF!</f>
        <v>#REF!</v>
      </c>
      <c r="P210" s="29" t="e">
        <f>#REF!</f>
        <v>#REF!</v>
      </c>
      <c r="Q210" s="29" t="e">
        <f>#REF!</f>
        <v>#REF!</v>
      </c>
      <c r="R210" s="29" t="e">
        <f>#REF!</f>
        <v>#REF!</v>
      </c>
      <c r="S210" s="29" t="e">
        <f>#REF!</f>
        <v>#REF!</v>
      </c>
      <c r="T210" s="29" t="e">
        <f>#REF!</f>
        <v>#REF!</v>
      </c>
      <c r="U210" s="29" t="e">
        <f>#REF!</f>
        <v>#REF!</v>
      </c>
      <c r="V210" s="29" t="e">
        <f>#REF!</f>
        <v>#REF!</v>
      </c>
      <c r="W210" s="29" t="e">
        <f>#REF!</f>
        <v>#REF!</v>
      </c>
      <c r="X210" s="29" t="e">
        <f>#REF!</f>
        <v>#REF!</v>
      </c>
      <c r="Y210" s="29" t="e">
        <f>#REF!</f>
        <v>#REF!</v>
      </c>
      <c r="Z210" s="29" t="e">
        <f>#REF!</f>
        <v>#REF!</v>
      </c>
      <c r="AA210" s="29" t="e">
        <f>#REF!</f>
        <v>#REF!</v>
      </c>
      <c r="AB210" s="29" t="e">
        <f>SUM(P210:AA210)</f>
        <v>#REF!</v>
      </c>
      <c r="AC210" s="29"/>
      <c r="AD210" s="29"/>
      <c r="AE210" s="29"/>
    </row>
    <row r="211" spans="1:32" x14ac:dyDescent="0.25">
      <c r="C211" s="6" t="s">
        <v>34</v>
      </c>
      <c r="D211" s="29" t="e">
        <f>#REF!</f>
        <v>#REF!</v>
      </c>
      <c r="E211" s="29" t="e">
        <f>#REF!</f>
        <v>#REF!</v>
      </c>
      <c r="F211" s="29" t="e">
        <f>#REF!</f>
        <v>#REF!</v>
      </c>
      <c r="G211" s="29" t="e">
        <f>#REF!</f>
        <v>#REF!</v>
      </c>
      <c r="H211" s="29" t="e">
        <f>#REF!</f>
        <v>#REF!</v>
      </c>
      <c r="I211" s="29" t="e">
        <f>#REF!</f>
        <v>#REF!</v>
      </c>
      <c r="J211" s="29" t="e">
        <f>#REF!</f>
        <v>#REF!</v>
      </c>
      <c r="K211" s="29" t="e">
        <f>#REF!</f>
        <v>#REF!</v>
      </c>
      <c r="L211" s="29" t="e">
        <f>#REF!</f>
        <v>#REF!</v>
      </c>
      <c r="M211" s="29" t="e">
        <f>#REF!</f>
        <v>#REF!</v>
      </c>
      <c r="N211" s="29" t="e">
        <f>#REF!</f>
        <v>#REF!</v>
      </c>
      <c r="O211" s="29" t="e">
        <f>#REF!</f>
        <v>#REF!</v>
      </c>
      <c r="P211" s="29" t="e">
        <f>#REF!</f>
        <v>#REF!</v>
      </c>
      <c r="Q211" s="29" t="e">
        <f>#REF!</f>
        <v>#REF!</v>
      </c>
      <c r="R211" s="29" t="e">
        <f>#REF!</f>
        <v>#REF!</v>
      </c>
      <c r="S211" s="29" t="e">
        <f>#REF!</f>
        <v>#REF!</v>
      </c>
      <c r="T211" s="29" t="e">
        <f>#REF!</f>
        <v>#REF!</v>
      </c>
      <c r="U211" s="29" t="e">
        <f>#REF!</f>
        <v>#REF!</v>
      </c>
      <c r="V211" s="29" t="e">
        <f>#REF!</f>
        <v>#REF!</v>
      </c>
      <c r="W211" s="29" t="e">
        <f>#REF!</f>
        <v>#REF!</v>
      </c>
      <c r="X211" s="29" t="e">
        <f>#REF!</f>
        <v>#REF!</v>
      </c>
      <c r="Y211" s="29" t="e">
        <f>#REF!</f>
        <v>#REF!</v>
      </c>
      <c r="Z211" s="29" t="e">
        <f>#REF!</f>
        <v>#REF!</v>
      </c>
      <c r="AA211" s="29" t="e">
        <f>#REF!</f>
        <v>#REF!</v>
      </c>
      <c r="AB211" s="29" t="e">
        <f>SUM(D211:O211)</f>
        <v>#REF!</v>
      </c>
      <c r="AC211" s="29"/>
      <c r="AD211" s="29"/>
    </row>
    <row r="212" spans="1:32" x14ac:dyDescent="0.25">
      <c r="C212" s="6" t="s">
        <v>28</v>
      </c>
      <c r="D212" s="30" t="e">
        <f>D209-D210-D211</f>
        <v>#REF!</v>
      </c>
      <c r="E212" s="30" t="e">
        <f>E209-E210-E211</f>
        <v>#REF!</v>
      </c>
      <c r="F212" s="30" t="e">
        <f t="shared" ref="F212:Z212" si="160">F209-F210-F211</f>
        <v>#REF!</v>
      </c>
      <c r="G212" s="30" t="e">
        <f t="shared" si="160"/>
        <v>#REF!</v>
      </c>
      <c r="H212" s="30" t="e">
        <f t="shared" si="160"/>
        <v>#REF!</v>
      </c>
      <c r="I212" s="30" t="e">
        <f t="shared" si="160"/>
        <v>#REF!</v>
      </c>
      <c r="J212" s="30" t="e">
        <f t="shared" si="160"/>
        <v>#REF!</v>
      </c>
      <c r="K212" s="30" t="e">
        <f t="shared" si="160"/>
        <v>#REF!</v>
      </c>
      <c r="L212" s="30" t="e">
        <f t="shared" si="160"/>
        <v>#REF!</v>
      </c>
      <c r="M212" s="30" t="e">
        <f t="shared" si="160"/>
        <v>#REF!</v>
      </c>
      <c r="N212" s="30" t="e">
        <f t="shared" si="160"/>
        <v>#REF!</v>
      </c>
      <c r="O212" s="30" t="e">
        <f t="shared" si="160"/>
        <v>#REF!</v>
      </c>
      <c r="P212" s="30" t="e">
        <f t="shared" si="160"/>
        <v>#REF!</v>
      </c>
      <c r="Q212" s="30" t="e">
        <f t="shared" si="160"/>
        <v>#REF!</v>
      </c>
      <c r="R212" s="30" t="e">
        <f t="shared" si="160"/>
        <v>#REF!</v>
      </c>
      <c r="S212" s="30" t="e">
        <f t="shared" si="160"/>
        <v>#REF!</v>
      </c>
      <c r="T212" s="30" t="e">
        <f t="shared" si="160"/>
        <v>#REF!</v>
      </c>
      <c r="U212" s="30" t="e">
        <f t="shared" si="160"/>
        <v>#REF!</v>
      </c>
      <c r="V212" s="30" t="e">
        <f t="shared" si="160"/>
        <v>#REF!</v>
      </c>
      <c r="W212" s="30" t="e">
        <f t="shared" si="160"/>
        <v>#REF!</v>
      </c>
      <c r="X212" s="30" t="e">
        <f t="shared" si="160"/>
        <v>#REF!</v>
      </c>
      <c r="Y212" s="30" t="e">
        <f t="shared" si="160"/>
        <v>#REF!</v>
      </c>
      <c r="Z212" s="30" t="e">
        <f t="shared" si="160"/>
        <v>#REF!</v>
      </c>
      <c r="AA212" s="30" t="e">
        <f>AA209-AA210-AA211</f>
        <v>#REF!</v>
      </c>
      <c r="AB212" s="29" t="e">
        <f>SUM(D212:O212)</f>
        <v>#REF!</v>
      </c>
      <c r="AC212" s="29"/>
      <c r="AD212" s="29"/>
    </row>
    <row r="213" spans="1:32" ht="26.4" x14ac:dyDescent="0.25">
      <c r="B213" s="32"/>
      <c r="C213" s="32" t="s">
        <v>51</v>
      </c>
      <c r="D213" s="36" t="e">
        <f>#REF!</f>
        <v>#REF!</v>
      </c>
      <c r="E213" s="36" t="e">
        <f>#REF!</f>
        <v>#REF!</v>
      </c>
      <c r="F213" s="36" t="e">
        <f>#REF!</f>
        <v>#REF!</v>
      </c>
      <c r="G213" s="36" t="e">
        <f>#REF!</f>
        <v>#REF!</v>
      </c>
      <c r="H213" s="36" t="e">
        <f>#REF!</f>
        <v>#REF!</v>
      </c>
      <c r="I213" s="36" t="e">
        <f>#REF!</f>
        <v>#REF!</v>
      </c>
      <c r="J213" s="36" t="e">
        <f>#REF!</f>
        <v>#REF!</v>
      </c>
      <c r="K213" s="36" t="e">
        <f>#REF!</f>
        <v>#REF!</v>
      </c>
      <c r="L213" s="36" t="e">
        <f>#REF!</f>
        <v>#REF!</v>
      </c>
      <c r="M213" s="36" t="e">
        <f>#REF!</f>
        <v>#REF!</v>
      </c>
      <c r="N213" s="36" t="e">
        <f>#REF!</f>
        <v>#REF!</v>
      </c>
      <c r="O213" s="36" t="e">
        <f>#REF!</f>
        <v>#REF!</v>
      </c>
      <c r="P213" s="36" t="e">
        <f>#REF!</f>
        <v>#REF!</v>
      </c>
      <c r="Q213" s="36" t="e">
        <f>#REF!</f>
        <v>#REF!</v>
      </c>
      <c r="R213" s="36" t="e">
        <f>#REF!</f>
        <v>#REF!</v>
      </c>
      <c r="S213" s="36" t="e">
        <f>#REF!</f>
        <v>#REF!</v>
      </c>
      <c r="T213" s="36" t="e">
        <f>#REF!</f>
        <v>#REF!</v>
      </c>
      <c r="U213" s="36" t="e">
        <f>#REF!</f>
        <v>#REF!</v>
      </c>
      <c r="V213" s="36" t="e">
        <f>#REF!</f>
        <v>#REF!</v>
      </c>
      <c r="W213" s="36" t="e">
        <f>#REF!</f>
        <v>#REF!</v>
      </c>
      <c r="X213" s="36" t="e">
        <f>#REF!</f>
        <v>#REF!</v>
      </c>
      <c r="Y213" s="36" t="e">
        <f>#REF!</f>
        <v>#REF!</v>
      </c>
      <c r="Z213" s="36" t="e">
        <f>#REF!</f>
        <v>#REF!</v>
      </c>
      <c r="AA213" s="36" t="e">
        <f>#REF!</f>
        <v>#REF!</v>
      </c>
      <c r="AB213" s="29" t="e">
        <f>SUM(D213:O213)</f>
        <v>#REF!</v>
      </c>
      <c r="AC213" s="29"/>
      <c r="AD213" s="29"/>
    </row>
    <row r="215" spans="1:32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  <c r="AC215" s="26"/>
      <c r="AD215" s="26"/>
    </row>
    <row r="216" spans="1:32" x14ac:dyDescent="0.25">
      <c r="A216" s="27" t="s">
        <v>121</v>
      </c>
      <c r="B216" s="28"/>
      <c r="C216" s="28" t="s">
        <v>54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  <c r="AC216" s="26"/>
      <c r="AD216" s="26"/>
    </row>
    <row r="217" spans="1:32" x14ac:dyDescent="0.25">
      <c r="A217" s="27"/>
      <c r="B217" s="28"/>
      <c r="C217" s="54" t="s">
        <v>0</v>
      </c>
      <c r="D217" s="55" t="e">
        <f>SUM(D208+D204+D200+D193+D182+D171+D164+D157+D150+D143+D136+D129+D122+D115+D108+D101+D94+D87+D80+D73+D66+D59+D52+D45+D38+D31+D24)</f>
        <v>#REF!</v>
      </c>
      <c r="E217" s="127" t="e">
        <f t="shared" ref="E217:AA217" si="161">E201</f>
        <v>#REF!</v>
      </c>
      <c r="F217" s="127" t="e">
        <f t="shared" si="161"/>
        <v>#REF!</v>
      </c>
      <c r="G217" s="127" t="e">
        <f t="shared" si="161"/>
        <v>#REF!</v>
      </c>
      <c r="H217" s="127" t="e">
        <f t="shared" si="161"/>
        <v>#REF!</v>
      </c>
      <c r="I217" s="127" t="e">
        <f t="shared" si="161"/>
        <v>#REF!</v>
      </c>
      <c r="J217" s="127" t="e">
        <f t="shared" si="161"/>
        <v>#REF!</v>
      </c>
      <c r="K217" s="127" t="e">
        <f t="shared" si="161"/>
        <v>#REF!</v>
      </c>
      <c r="L217" s="127" t="e">
        <f t="shared" si="161"/>
        <v>#REF!</v>
      </c>
      <c r="M217" s="127" t="e">
        <f t="shared" si="161"/>
        <v>#REF!</v>
      </c>
      <c r="N217" s="127" t="e">
        <f t="shared" si="161"/>
        <v>#REF!</v>
      </c>
      <c r="O217" s="127" t="e">
        <f t="shared" si="161"/>
        <v>#REF!</v>
      </c>
      <c r="P217" s="127" t="e">
        <f t="shared" si="161"/>
        <v>#REF!</v>
      </c>
      <c r="Q217" s="127" t="e">
        <f t="shared" si="161"/>
        <v>#REF!</v>
      </c>
      <c r="R217" s="127" t="e">
        <f t="shared" si="161"/>
        <v>#REF!</v>
      </c>
      <c r="S217" s="127" t="e">
        <f t="shared" si="161"/>
        <v>#REF!</v>
      </c>
      <c r="T217" s="127" t="e">
        <f t="shared" si="161"/>
        <v>#REF!</v>
      </c>
      <c r="U217" s="127" t="e">
        <f t="shared" si="161"/>
        <v>#REF!</v>
      </c>
      <c r="V217" s="127" t="e">
        <f t="shared" si="161"/>
        <v>#REF!</v>
      </c>
      <c r="W217" s="127" t="e">
        <f t="shared" si="161"/>
        <v>#REF!</v>
      </c>
      <c r="X217" s="127" t="e">
        <f t="shared" si="161"/>
        <v>#REF!</v>
      </c>
      <c r="Y217" s="127" t="e">
        <f t="shared" si="161"/>
        <v>#REF!</v>
      </c>
      <c r="Z217" s="127" t="e">
        <f t="shared" si="161"/>
        <v>#REF!</v>
      </c>
      <c r="AA217" s="127" t="e">
        <f t="shared" si="161"/>
        <v>#REF!</v>
      </c>
      <c r="AB217" s="42" t="e">
        <f>SUM(D217:AA217)</f>
        <v>#REF!</v>
      </c>
      <c r="AC217" s="42"/>
      <c r="AD217" s="42"/>
      <c r="AF217" s="123" t="e">
        <f>SUM(P217:AA217)</f>
        <v>#REF!</v>
      </c>
    </row>
    <row r="218" spans="1:32" x14ac:dyDescent="0.25">
      <c r="A218" s="27"/>
      <c r="B218" s="28"/>
      <c r="C218" s="54" t="s">
        <v>87</v>
      </c>
      <c r="D218" s="55" t="e">
        <f t="shared" ref="D218:AA218" si="162">D209+D205+D201+D194+D183+D172+D165+D158+D151+D144+D137+D130+D123+D116+D109+D102+D95+D88+D81+D74+D67+D60+D53+D46+D39+D32+D25</f>
        <v>#REF!</v>
      </c>
      <c r="E218" s="55" t="e">
        <f t="shared" si="162"/>
        <v>#REF!</v>
      </c>
      <c r="F218" s="55" t="e">
        <f t="shared" si="162"/>
        <v>#REF!</v>
      </c>
      <c r="G218" s="55" t="e">
        <f t="shared" si="162"/>
        <v>#REF!</v>
      </c>
      <c r="H218" s="55" t="e">
        <f t="shared" si="162"/>
        <v>#REF!</v>
      </c>
      <c r="I218" s="55" t="e">
        <f t="shared" si="162"/>
        <v>#REF!</v>
      </c>
      <c r="J218" s="55" t="e">
        <f t="shared" si="162"/>
        <v>#REF!</v>
      </c>
      <c r="K218" s="55" t="e">
        <f t="shared" si="162"/>
        <v>#REF!</v>
      </c>
      <c r="L218" s="55" t="e">
        <f t="shared" si="162"/>
        <v>#REF!</v>
      </c>
      <c r="M218" s="55" t="e">
        <f t="shared" si="162"/>
        <v>#REF!</v>
      </c>
      <c r="N218" s="55" t="e">
        <f t="shared" si="162"/>
        <v>#REF!</v>
      </c>
      <c r="O218" s="55" t="e">
        <f t="shared" si="162"/>
        <v>#REF!</v>
      </c>
      <c r="P218" s="55" t="e">
        <f t="shared" si="162"/>
        <v>#REF!</v>
      </c>
      <c r="Q218" s="55" t="e">
        <f t="shared" si="162"/>
        <v>#REF!</v>
      </c>
      <c r="R218" s="55" t="e">
        <f t="shared" si="162"/>
        <v>#REF!</v>
      </c>
      <c r="S218" s="55" t="e">
        <f t="shared" si="162"/>
        <v>#REF!</v>
      </c>
      <c r="T218" s="55" t="e">
        <f t="shared" si="162"/>
        <v>#REF!</v>
      </c>
      <c r="U218" s="55" t="e">
        <f t="shared" si="162"/>
        <v>#REF!</v>
      </c>
      <c r="V218" s="55" t="e">
        <f t="shared" si="162"/>
        <v>#REF!</v>
      </c>
      <c r="W218" s="55" t="e">
        <f t="shared" si="162"/>
        <v>#REF!</v>
      </c>
      <c r="X218" s="55" t="e">
        <f t="shared" si="162"/>
        <v>#REF!</v>
      </c>
      <c r="Y218" s="55" t="e">
        <f t="shared" si="162"/>
        <v>#REF!</v>
      </c>
      <c r="Z218" s="55" t="e">
        <f t="shared" si="162"/>
        <v>#REF!</v>
      </c>
      <c r="AA218" s="55" t="e">
        <f t="shared" si="162"/>
        <v>#REF!</v>
      </c>
      <c r="AB218" s="42"/>
      <c r="AC218" s="42"/>
      <c r="AD218" s="42"/>
    </row>
    <row r="219" spans="1:32" x14ac:dyDescent="0.25">
      <c r="A219" s="27"/>
      <c r="B219" s="28"/>
      <c r="C219" s="54" t="s">
        <v>2</v>
      </c>
      <c r="D219" s="55" t="e">
        <f t="shared" ref="D219:AA219" si="163">D210+D206+D202+D195+D184+D173+D166+D159+D152+D145+D138+D131+D124+D117+D110+D103+D96+D89+D82+D75+D68+D61+D54+D47+D40+D33+D26</f>
        <v>#REF!</v>
      </c>
      <c r="E219" s="55" t="e">
        <f t="shared" si="163"/>
        <v>#REF!</v>
      </c>
      <c r="F219" s="55" t="e">
        <f t="shared" si="163"/>
        <v>#REF!</v>
      </c>
      <c r="G219" s="55" t="e">
        <f t="shared" si="163"/>
        <v>#REF!</v>
      </c>
      <c r="H219" s="55" t="e">
        <f t="shared" si="163"/>
        <v>#REF!</v>
      </c>
      <c r="I219" s="55" t="e">
        <f t="shared" si="163"/>
        <v>#REF!</v>
      </c>
      <c r="J219" s="55" t="e">
        <f t="shared" si="163"/>
        <v>#REF!</v>
      </c>
      <c r="K219" s="55" t="e">
        <f t="shared" si="163"/>
        <v>#REF!</v>
      </c>
      <c r="L219" s="55" t="e">
        <f t="shared" si="163"/>
        <v>#REF!</v>
      </c>
      <c r="M219" s="55" t="e">
        <f t="shared" si="163"/>
        <v>#REF!</v>
      </c>
      <c r="N219" s="55" t="e">
        <f t="shared" si="163"/>
        <v>#REF!</v>
      </c>
      <c r="O219" s="55" t="e">
        <f t="shared" si="163"/>
        <v>#REF!</v>
      </c>
      <c r="P219" s="55" t="e">
        <f t="shared" si="163"/>
        <v>#REF!</v>
      </c>
      <c r="Q219" s="55" t="e">
        <f t="shared" si="163"/>
        <v>#REF!</v>
      </c>
      <c r="R219" s="55" t="e">
        <f t="shared" si="163"/>
        <v>#REF!</v>
      </c>
      <c r="S219" s="55" t="e">
        <f t="shared" si="163"/>
        <v>#REF!</v>
      </c>
      <c r="T219" s="55" t="e">
        <f t="shared" si="163"/>
        <v>#REF!</v>
      </c>
      <c r="U219" s="55" t="e">
        <f t="shared" si="163"/>
        <v>#REF!</v>
      </c>
      <c r="V219" s="55" t="e">
        <f t="shared" si="163"/>
        <v>#REF!</v>
      </c>
      <c r="W219" s="55" t="e">
        <f t="shared" si="163"/>
        <v>#REF!</v>
      </c>
      <c r="X219" s="55" t="e">
        <f t="shared" si="163"/>
        <v>#REF!</v>
      </c>
      <c r="Y219" s="55" t="e">
        <f t="shared" si="163"/>
        <v>#REF!</v>
      </c>
      <c r="Z219" s="55" t="e">
        <f t="shared" si="163"/>
        <v>#REF!</v>
      </c>
      <c r="AA219" s="55" t="e">
        <f t="shared" si="163"/>
        <v>#REF!</v>
      </c>
      <c r="AB219" s="42"/>
      <c r="AC219" s="42"/>
      <c r="AD219" s="42"/>
    </row>
    <row r="220" spans="1:32" x14ac:dyDescent="0.25">
      <c r="A220" s="27"/>
      <c r="B220" s="28"/>
      <c r="C220" s="56" t="s">
        <v>152</v>
      </c>
      <c r="D220" s="125" t="e">
        <f t="shared" ref="D220:AA220" si="164">D211+D207+D203+D196+D185+D174+D167+D160+D153+D146+D139+D132+D125+D118+D111+D104+D97+D90+D83+D76+D69+D62+D55+D48+D41+D34+D27</f>
        <v>#REF!</v>
      </c>
      <c r="E220" s="125" t="e">
        <f t="shared" si="164"/>
        <v>#REF!</v>
      </c>
      <c r="F220" s="125" t="e">
        <f t="shared" si="164"/>
        <v>#REF!</v>
      </c>
      <c r="G220" s="125" t="e">
        <f t="shared" si="164"/>
        <v>#REF!</v>
      </c>
      <c r="H220" s="125" t="e">
        <f t="shared" si="164"/>
        <v>#REF!</v>
      </c>
      <c r="I220" s="125" t="e">
        <f t="shared" si="164"/>
        <v>#REF!</v>
      </c>
      <c r="J220" s="125" t="e">
        <f t="shared" si="164"/>
        <v>#REF!</v>
      </c>
      <c r="K220" s="125" t="e">
        <f t="shared" si="164"/>
        <v>#REF!</v>
      </c>
      <c r="L220" s="125" t="e">
        <f t="shared" si="164"/>
        <v>#REF!</v>
      </c>
      <c r="M220" s="125" t="e">
        <f t="shared" si="164"/>
        <v>#REF!</v>
      </c>
      <c r="N220" s="125" t="e">
        <f t="shared" si="164"/>
        <v>#REF!</v>
      </c>
      <c r="O220" s="125" t="e">
        <f t="shared" si="164"/>
        <v>#REF!</v>
      </c>
      <c r="P220" s="125" t="e">
        <f t="shared" si="164"/>
        <v>#REF!</v>
      </c>
      <c r="Q220" s="125" t="e">
        <f t="shared" si="164"/>
        <v>#REF!</v>
      </c>
      <c r="R220" s="125" t="e">
        <f t="shared" si="164"/>
        <v>#REF!</v>
      </c>
      <c r="S220" s="125" t="e">
        <f t="shared" si="164"/>
        <v>#REF!</v>
      </c>
      <c r="T220" s="125" t="e">
        <f t="shared" si="164"/>
        <v>#REF!</v>
      </c>
      <c r="U220" s="125" t="e">
        <f t="shared" si="164"/>
        <v>#REF!</v>
      </c>
      <c r="V220" s="125" t="e">
        <f t="shared" si="164"/>
        <v>#REF!</v>
      </c>
      <c r="W220" s="125" t="e">
        <f t="shared" si="164"/>
        <v>#REF!</v>
      </c>
      <c r="X220" s="125" t="e">
        <f t="shared" si="164"/>
        <v>#REF!</v>
      </c>
      <c r="Y220" s="125" t="e">
        <f t="shared" si="164"/>
        <v>#REF!</v>
      </c>
      <c r="Z220" s="125" t="e">
        <f t="shared" si="164"/>
        <v>#REF!</v>
      </c>
      <c r="AA220" s="125" t="e">
        <f t="shared" si="164"/>
        <v>#REF!</v>
      </c>
      <c r="AB220" s="42"/>
      <c r="AC220" s="42"/>
      <c r="AD220" s="42"/>
    </row>
    <row r="221" spans="1:32" x14ac:dyDescent="0.25">
      <c r="A221" s="27"/>
      <c r="B221" s="28"/>
      <c r="C221" s="56" t="s">
        <v>153</v>
      </c>
      <c r="D221" s="125" t="e">
        <f t="shared" ref="D221:AA221" si="165">D212+D208+D204+D197+D186+D175+D168+D161+D154+D147+D140+D133+D126+D119+D112+D105+D98+D91+D84+D77+D70+D63+D56+D49+D42+D35+D28</f>
        <v>#REF!</v>
      </c>
      <c r="E221" s="125" t="e">
        <f t="shared" si="165"/>
        <v>#REF!</v>
      </c>
      <c r="F221" s="125" t="e">
        <f t="shared" si="165"/>
        <v>#REF!</v>
      </c>
      <c r="G221" s="125" t="e">
        <f t="shared" si="165"/>
        <v>#REF!</v>
      </c>
      <c r="H221" s="125" t="e">
        <f t="shared" si="165"/>
        <v>#REF!</v>
      </c>
      <c r="I221" s="125" t="e">
        <f t="shared" si="165"/>
        <v>#REF!</v>
      </c>
      <c r="J221" s="125" t="e">
        <f t="shared" si="165"/>
        <v>#REF!</v>
      </c>
      <c r="K221" s="125" t="e">
        <f t="shared" si="165"/>
        <v>#REF!</v>
      </c>
      <c r="L221" s="125" t="e">
        <f t="shared" si="165"/>
        <v>#REF!</v>
      </c>
      <c r="M221" s="125" t="e">
        <f t="shared" si="165"/>
        <v>#REF!</v>
      </c>
      <c r="N221" s="125" t="e">
        <f t="shared" si="165"/>
        <v>#REF!</v>
      </c>
      <c r="O221" s="125" t="e">
        <f t="shared" si="165"/>
        <v>#REF!</v>
      </c>
      <c r="P221" s="125" t="e">
        <f t="shared" si="165"/>
        <v>#REF!</v>
      </c>
      <c r="Q221" s="125" t="e">
        <f t="shared" si="165"/>
        <v>#REF!</v>
      </c>
      <c r="R221" s="125" t="e">
        <f t="shared" si="165"/>
        <v>#REF!</v>
      </c>
      <c r="S221" s="125" t="e">
        <f t="shared" si="165"/>
        <v>#REF!</v>
      </c>
      <c r="T221" s="125" t="e">
        <f t="shared" si="165"/>
        <v>#REF!</v>
      </c>
      <c r="U221" s="125" t="e">
        <f t="shared" si="165"/>
        <v>#REF!</v>
      </c>
      <c r="V221" s="125" t="e">
        <f t="shared" si="165"/>
        <v>#REF!</v>
      </c>
      <c r="W221" s="125" t="e">
        <f t="shared" si="165"/>
        <v>#REF!</v>
      </c>
      <c r="X221" s="125" t="e">
        <f t="shared" si="165"/>
        <v>#REF!</v>
      </c>
      <c r="Y221" s="125" t="e">
        <f t="shared" si="165"/>
        <v>#REF!</v>
      </c>
      <c r="Z221" s="125" t="e">
        <f t="shared" si="165"/>
        <v>#REF!</v>
      </c>
      <c r="AA221" s="125" t="e">
        <f t="shared" si="165"/>
        <v>#REF!</v>
      </c>
      <c r="AB221" s="42"/>
      <c r="AC221" s="42"/>
      <c r="AD221" s="42"/>
    </row>
    <row r="222" spans="1:32" x14ac:dyDescent="0.25">
      <c r="A222" s="27"/>
      <c r="B222" s="28"/>
      <c r="C222" s="56" t="s">
        <v>154</v>
      </c>
      <c r="D222" s="125" t="e">
        <f t="shared" ref="D222:AA222" si="166">D214+D209+D205+D198+D187+D176+D169+D162+D155+D148+D141+D134+D127+D120+D113+D106+D99+D92+D85+D78+D71+D64+D57+D50+D43+D36+D29</f>
        <v>#REF!</v>
      </c>
      <c r="E222" s="125" t="e">
        <f t="shared" si="166"/>
        <v>#REF!</v>
      </c>
      <c r="F222" s="125" t="e">
        <f t="shared" si="166"/>
        <v>#REF!</v>
      </c>
      <c r="G222" s="125" t="e">
        <f t="shared" si="166"/>
        <v>#REF!</v>
      </c>
      <c r="H222" s="125" t="e">
        <f t="shared" si="166"/>
        <v>#REF!</v>
      </c>
      <c r="I222" s="125" t="e">
        <f t="shared" si="166"/>
        <v>#REF!</v>
      </c>
      <c r="J222" s="125" t="e">
        <f t="shared" si="166"/>
        <v>#REF!</v>
      </c>
      <c r="K222" s="125" t="e">
        <f t="shared" si="166"/>
        <v>#REF!</v>
      </c>
      <c r="L222" s="125" t="e">
        <f t="shared" si="166"/>
        <v>#REF!</v>
      </c>
      <c r="M222" s="125" t="e">
        <f t="shared" si="166"/>
        <v>#REF!</v>
      </c>
      <c r="N222" s="125" t="e">
        <f t="shared" si="166"/>
        <v>#REF!</v>
      </c>
      <c r="O222" s="125" t="e">
        <f t="shared" si="166"/>
        <v>#REF!</v>
      </c>
      <c r="P222" s="125" t="e">
        <f t="shared" si="166"/>
        <v>#REF!</v>
      </c>
      <c r="Q222" s="125" t="e">
        <f t="shared" si="166"/>
        <v>#REF!</v>
      </c>
      <c r="R222" s="125" t="e">
        <f t="shared" si="166"/>
        <v>#REF!</v>
      </c>
      <c r="S222" s="125" t="e">
        <f t="shared" si="166"/>
        <v>#REF!</v>
      </c>
      <c r="T222" s="125" t="e">
        <f t="shared" si="166"/>
        <v>#REF!</v>
      </c>
      <c r="U222" s="125" t="e">
        <f t="shared" si="166"/>
        <v>#REF!</v>
      </c>
      <c r="V222" s="125" t="e">
        <f t="shared" si="166"/>
        <v>#REF!</v>
      </c>
      <c r="W222" s="125" t="e">
        <f t="shared" si="166"/>
        <v>#REF!</v>
      </c>
      <c r="X222" s="125" t="e">
        <f t="shared" si="166"/>
        <v>#REF!</v>
      </c>
      <c r="Y222" s="125" t="e">
        <f t="shared" si="166"/>
        <v>#REF!</v>
      </c>
      <c r="Z222" s="125" t="e">
        <f t="shared" si="166"/>
        <v>#REF!</v>
      </c>
      <c r="AA222" s="125" t="e">
        <f t="shared" si="166"/>
        <v>#REF!</v>
      </c>
      <c r="AB222" s="42"/>
      <c r="AC222" s="42"/>
      <c r="AD222" s="42"/>
    </row>
    <row r="223" spans="1:32" s="17" customFormat="1" x14ac:dyDescent="0.25">
      <c r="A223" s="51"/>
      <c r="B223" s="53"/>
      <c r="C223" s="20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35"/>
      <c r="AF223" s="118"/>
    </row>
    <row r="225" spans="4:4" x14ac:dyDescent="0.25">
      <c r="D225" s="94"/>
    </row>
  </sheetData>
  <customSheetViews>
    <customSheetView guid="{BD9E2363-BAFF-4761-954C-06F45812FF19}" scale="75" hiddenColumns="1" state="hidden" showRuler="0">
      <pane xSplit="3" ySplit="5" topLeftCell="G171" activePane="bottomRight" state="frozen"/>
      <selection pane="bottomRight" activeCell="AD210" sqref="AD210"/>
      <rowBreaks count="4" manualBreakCount="4">
        <brk id="62" max="18" man="1"/>
        <brk id="90" max="18" man="1"/>
        <brk id="146" max="18" man="1"/>
        <brk id="207" max="18" man="1"/>
      </rowBreaks>
      <pageMargins left="0.75" right="0.75" top="1" bottom="1" header="0.5" footer="0.5"/>
      <pageSetup paperSize="5" scale="72" fitToHeight="0" orientation="landscape" cellComments="asDisplayed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G171" activePane="bottomRight" state="frozen"/>
      <selection pane="bottomRight" activeCell="AD210" sqref="AD210"/>
      <rowBreaks count="7" manualBreakCount="7">
        <brk id="52" max="14" man="1"/>
        <brk id="62" max="18" man="1"/>
        <brk id="90" max="18" man="1"/>
        <brk id="136" max="14" man="1"/>
        <brk id="146" max="18" man="1"/>
        <brk id="191" max="14" man="1"/>
        <brk id="207" max="18" man="1"/>
      </rowBreaks>
      <pageMargins left="0.75" right="0.75" top="1" bottom="1" header="0.5" footer="0.5"/>
      <pageSetup paperSize="5" scale="72" fitToHeight="0" orientation="landscape" cellComments="asDisplayed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2" fitToHeight="0" orientation="landscape" cellComments="asDisplayed" r:id="rId3"/>
  <headerFooter alignWithMargins="0">
    <oddHeader>&amp;R&amp;F, &amp;A</oddHeader>
    <oddFooter>&amp;C&amp;P of &amp;N</oddFooter>
  </headerFooter>
  <rowBreaks count="7" manualBreakCount="7">
    <brk id="52" max="14" man="1"/>
    <brk id="62" max="18" man="1"/>
    <brk id="90" max="18" man="1"/>
    <brk id="136" max="14" man="1"/>
    <brk id="146" max="18" man="1"/>
    <brk id="191" max="14" man="1"/>
    <brk id="20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E166"/>
  <sheetViews>
    <sheetView zoomScale="75" zoomScaleNormal="100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7.33203125" style="3" customWidth="1"/>
    <col min="2" max="2" width="2.44140625" style="6" customWidth="1"/>
    <col min="3" max="3" width="28.33203125" style="6" customWidth="1"/>
    <col min="4" max="4" width="12" customWidth="1"/>
    <col min="5" max="26" width="12" hidden="1" customWidth="1"/>
    <col min="27" max="27" width="12" customWidth="1"/>
    <col min="28" max="28" width="13.88671875" style="17" customWidth="1"/>
    <col min="29" max="29" width="14.109375" style="17" customWidth="1"/>
    <col min="30" max="30" width="15.33203125" style="17" customWidth="1"/>
    <col min="31" max="31" width="12" style="13" customWidth="1"/>
    <col min="32" max="32" width="14.44140625" customWidth="1"/>
  </cols>
  <sheetData>
    <row r="1" spans="1:83" ht="15.6" x14ac:dyDescent="0.3">
      <c r="A1" s="22" t="s">
        <v>30</v>
      </c>
    </row>
    <row r="2" spans="1:83" x14ac:dyDescent="0.25">
      <c r="A2" s="23" t="s">
        <v>132</v>
      </c>
    </row>
    <row r="3" spans="1:83" x14ac:dyDescent="0.25">
      <c r="C3" s="6" t="s">
        <v>45</v>
      </c>
      <c r="D3" s="3" t="e">
        <f>#REF!</f>
        <v>#REF!</v>
      </c>
    </row>
    <row r="4" spans="1:83" s="2" customFormat="1" x14ac:dyDescent="0.25">
      <c r="A4" s="3"/>
      <c r="B4" s="3"/>
      <c r="C4" s="3"/>
      <c r="D4" s="2">
        <v>2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4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39"/>
      <c r="AC5" s="39"/>
      <c r="AD5" s="39"/>
      <c r="AE5" s="1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3" customFormat="1" x14ac:dyDescent="0.25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0" t="s">
        <v>104</v>
      </c>
      <c r="AC6" s="115" t="s">
        <v>145</v>
      </c>
      <c r="AD6" s="101" t="s">
        <v>146</v>
      </c>
      <c r="AE6" s="5" t="s">
        <v>148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</row>
    <row r="7" spans="1:83" x14ac:dyDescent="0.25">
      <c r="A7" s="18" t="s">
        <v>26</v>
      </c>
      <c r="B7" s="102" t="s">
        <v>137</v>
      </c>
      <c r="AB7" s="52"/>
      <c r="AC7" s="52"/>
      <c r="AD7" s="52"/>
    </row>
    <row r="8" spans="1:83" x14ac:dyDescent="0.25">
      <c r="C8" s="9" t="s">
        <v>0</v>
      </c>
      <c r="D8" s="38" t="e">
        <f>#REF!+#REF!+#REF!+#REF!+#REF!+#REF!</f>
        <v>#REF!</v>
      </c>
      <c r="E8" s="38" t="e">
        <f>#REF!+#REF!+#REF!+#REF!+#REF!+#REF!</f>
        <v>#REF!</v>
      </c>
      <c r="F8" s="38" t="e">
        <f>#REF!+#REF!+#REF!+#REF!+#REF!+#REF!</f>
        <v>#REF!</v>
      </c>
      <c r="G8" s="38" t="e">
        <f>#REF!+#REF!+#REF!+#REF!+#REF!+#REF!</f>
        <v>#REF!</v>
      </c>
      <c r="H8" s="38" t="e">
        <f>#REF!+#REF!+#REF!+#REF!+#REF!+#REF!</f>
        <v>#REF!</v>
      </c>
      <c r="I8" s="38" t="e">
        <f>#REF!+#REF!+#REF!+#REF!+#REF!+#REF!</f>
        <v>#REF!</v>
      </c>
      <c r="J8" s="38" t="e">
        <f>#REF!+#REF!+#REF!+#REF!+#REF!+#REF!</f>
        <v>#REF!</v>
      </c>
      <c r="K8" s="38" t="e">
        <f>#REF!+#REF!+#REF!+#REF!+#REF!+#REF!</f>
        <v>#REF!</v>
      </c>
      <c r="L8" s="38" t="e">
        <f>#REF!+#REF!+#REF!+#REF!+#REF!+#REF!</f>
        <v>#REF!</v>
      </c>
      <c r="M8" s="38" t="e">
        <f>#REF!+#REF!+#REF!+#REF!+#REF!+#REF!</f>
        <v>#REF!</v>
      </c>
      <c r="N8" s="38" t="e">
        <f>#REF!+#REF!+#REF!+#REF!+#REF!+#REF!</f>
        <v>#REF!</v>
      </c>
      <c r="O8" s="38" t="e">
        <f>#REF!+#REF!+#REF!+#REF!+#REF!+#REF!</f>
        <v>#REF!</v>
      </c>
      <c r="P8" s="38" t="e">
        <f>#REF!+#REF!+#REF!+#REF!+#REF!+#REF!</f>
        <v>#REF!</v>
      </c>
      <c r="Q8" s="38" t="e">
        <f>#REF!+#REF!+#REF!+#REF!+#REF!+#REF!</f>
        <v>#REF!</v>
      </c>
      <c r="R8" s="38" t="e">
        <f>#REF!+#REF!+#REF!+#REF!+#REF!+#REF!</f>
        <v>#REF!</v>
      </c>
      <c r="S8" s="38" t="e">
        <f>#REF!+#REF!+#REF!+#REF!+#REF!+#REF!</f>
        <v>#REF!</v>
      </c>
      <c r="T8" s="38" t="e">
        <f>#REF!+#REF!+#REF!+#REF!+#REF!+#REF!</f>
        <v>#REF!</v>
      </c>
      <c r="U8" s="38" t="e">
        <f>#REF!+#REF!+#REF!+#REF!+#REF!+#REF!</f>
        <v>#REF!</v>
      </c>
      <c r="V8" s="38" t="e">
        <f>#REF!+#REF!+#REF!+#REF!+#REF!+#REF!</f>
        <v>#REF!</v>
      </c>
      <c r="W8" s="38" t="e">
        <f>#REF!+#REF!+#REF!+#REF!+#REF!+#REF!</f>
        <v>#REF!</v>
      </c>
      <c r="X8" s="38" t="e">
        <f>#REF!+#REF!+#REF!+#REF!+#REF!+#REF!</f>
        <v>#REF!</v>
      </c>
      <c r="Y8" s="38" t="e">
        <f>#REF!+#REF!+#REF!+#REF!+#REF!+#REF!</f>
        <v>#REF!</v>
      </c>
      <c r="Z8" s="38" t="e">
        <f>#REF!+#REF!+#REF!+#REF!+#REF!+#REF!</f>
        <v>#REF!</v>
      </c>
      <c r="AA8" s="38" t="e">
        <f>#REF!+#REF!+#REF!+#REF!+#REF!+#REF!</f>
        <v>#REF!</v>
      </c>
      <c r="AB8" s="52" t="e">
        <f>SUM(D8:AA8)</f>
        <v>#REF!</v>
      </c>
      <c r="AC8" s="52" t="e">
        <f>SUM(P8:AA8)</f>
        <v>#REF!</v>
      </c>
      <c r="AD8" s="52"/>
    </row>
    <row r="9" spans="1:83" x14ac:dyDescent="0.25">
      <c r="C9" s="9" t="s">
        <v>87</v>
      </c>
      <c r="D9" s="15">
        <f t="shared" ref="D9:AA9" si="0">$AE9/24</f>
        <v>446666.66666666669</v>
      </c>
      <c r="E9" s="15">
        <f t="shared" si="0"/>
        <v>446666.66666666669</v>
      </c>
      <c r="F9" s="15">
        <f t="shared" si="0"/>
        <v>446666.66666666669</v>
      </c>
      <c r="G9" s="15">
        <f t="shared" si="0"/>
        <v>446666.66666666669</v>
      </c>
      <c r="H9" s="15">
        <f t="shared" si="0"/>
        <v>446666.66666666669</v>
      </c>
      <c r="I9" s="15">
        <f t="shared" si="0"/>
        <v>446666.66666666669</v>
      </c>
      <c r="J9" s="15">
        <f t="shared" si="0"/>
        <v>446666.66666666669</v>
      </c>
      <c r="K9" s="15">
        <f t="shared" si="0"/>
        <v>446666.66666666669</v>
      </c>
      <c r="L9" s="15">
        <f t="shared" si="0"/>
        <v>446666.66666666669</v>
      </c>
      <c r="M9" s="15">
        <f t="shared" si="0"/>
        <v>446666.66666666669</v>
      </c>
      <c r="N9" s="15">
        <f t="shared" si="0"/>
        <v>446666.66666666669</v>
      </c>
      <c r="O9" s="15">
        <f t="shared" si="0"/>
        <v>446666.66666666669</v>
      </c>
      <c r="P9" s="15">
        <f t="shared" si="0"/>
        <v>446666.66666666669</v>
      </c>
      <c r="Q9" s="15">
        <f t="shared" si="0"/>
        <v>446666.66666666669</v>
      </c>
      <c r="R9" s="15">
        <f t="shared" si="0"/>
        <v>446666.66666666669</v>
      </c>
      <c r="S9" s="15">
        <f t="shared" si="0"/>
        <v>446666.66666666669</v>
      </c>
      <c r="T9" s="15">
        <f t="shared" si="0"/>
        <v>446666.66666666669</v>
      </c>
      <c r="U9" s="15">
        <f t="shared" si="0"/>
        <v>446666.66666666669</v>
      </c>
      <c r="V9" s="15">
        <f t="shared" si="0"/>
        <v>446666.66666666669</v>
      </c>
      <c r="W9" s="15">
        <f t="shared" si="0"/>
        <v>446666.66666666669</v>
      </c>
      <c r="X9" s="15">
        <f t="shared" si="0"/>
        <v>446666.66666666669</v>
      </c>
      <c r="Y9" s="15">
        <f t="shared" si="0"/>
        <v>446666.66666666669</v>
      </c>
      <c r="Z9" s="15">
        <f t="shared" si="0"/>
        <v>446666.66666666669</v>
      </c>
      <c r="AA9" s="15">
        <f t="shared" si="0"/>
        <v>446666.66666666669</v>
      </c>
      <c r="AB9" s="52"/>
      <c r="AC9" s="52"/>
      <c r="AD9" s="52">
        <v>5360000</v>
      </c>
      <c r="AE9" s="13">
        <v>10720000</v>
      </c>
    </row>
    <row r="10" spans="1:83" x14ac:dyDescent="0.25">
      <c r="C10" s="9" t="s">
        <v>2</v>
      </c>
      <c r="D10" s="15" t="e">
        <f t="shared" ref="D10:AA10" si="1">IF(D$4&gt;=D$3,D8,D9)</f>
        <v>#REF!</v>
      </c>
      <c r="E10" s="15" t="e">
        <f>IF(E$4&gt;=E$3,E8,E9)</f>
        <v>#REF!</v>
      </c>
      <c r="F10" s="15" t="e">
        <f>IF(F$4&gt;=F$3,F8,F9)</f>
        <v>#REF!</v>
      </c>
      <c r="G10" s="15" t="e">
        <f>IF(G$4&gt;=G$3,G8,G9)</f>
        <v>#REF!</v>
      </c>
      <c r="H10" s="15" t="e">
        <f>IF(H$4&gt;=H$3,H8,H9)</f>
        <v>#REF!</v>
      </c>
      <c r="I10" s="15" t="e">
        <f t="shared" si="1"/>
        <v>#REF!</v>
      </c>
      <c r="J10" s="15" t="e">
        <f t="shared" si="1"/>
        <v>#REF!</v>
      </c>
      <c r="K10" s="15" t="e">
        <f t="shared" si="1"/>
        <v>#REF!</v>
      </c>
      <c r="L10" s="15" t="e">
        <f t="shared" si="1"/>
        <v>#REF!</v>
      </c>
      <c r="M10" s="15" t="e">
        <f t="shared" si="1"/>
        <v>#REF!</v>
      </c>
      <c r="N10" s="15" t="e">
        <f t="shared" si="1"/>
        <v>#REF!</v>
      </c>
      <c r="O10" s="15" t="e">
        <f t="shared" si="1"/>
        <v>#REF!</v>
      </c>
      <c r="P10" s="15" t="e">
        <f t="shared" si="1"/>
        <v>#REF!</v>
      </c>
      <c r="Q10" s="15" t="e">
        <f t="shared" si="1"/>
        <v>#REF!</v>
      </c>
      <c r="R10" s="15" t="e">
        <f t="shared" si="1"/>
        <v>#REF!</v>
      </c>
      <c r="S10" s="15" t="e">
        <f t="shared" si="1"/>
        <v>#REF!</v>
      </c>
      <c r="T10" s="15" t="e">
        <f t="shared" si="1"/>
        <v>#REF!</v>
      </c>
      <c r="U10" s="15" t="e">
        <f t="shared" si="1"/>
        <v>#REF!</v>
      </c>
      <c r="V10" s="15" t="e">
        <f t="shared" si="1"/>
        <v>#REF!</v>
      </c>
      <c r="W10" s="15" t="e">
        <f t="shared" si="1"/>
        <v>#REF!</v>
      </c>
      <c r="X10" s="15" t="e">
        <f t="shared" si="1"/>
        <v>#REF!</v>
      </c>
      <c r="Y10" s="15" t="e">
        <f t="shared" si="1"/>
        <v>#REF!</v>
      </c>
      <c r="Z10" s="15" t="e">
        <f t="shared" si="1"/>
        <v>#REF!</v>
      </c>
      <c r="AA10" s="15" t="e">
        <f t="shared" si="1"/>
        <v>#REF!</v>
      </c>
      <c r="AB10" s="52"/>
      <c r="AC10" s="52"/>
      <c r="AD10" s="52"/>
    </row>
    <row r="11" spans="1:83" x14ac:dyDescent="0.25">
      <c r="C11" s="7" t="s">
        <v>157</v>
      </c>
      <c r="D11" s="16" t="e">
        <f>D8</f>
        <v>#REF!</v>
      </c>
      <c r="E11" s="8" t="e">
        <f t="shared" ref="E11:AA11" si="2">IF(E$4&lt;=$D$3,(E8+D11),0)</f>
        <v>#REF!</v>
      </c>
      <c r="F11" s="8" t="e">
        <f t="shared" si="2"/>
        <v>#REF!</v>
      </c>
      <c r="G11" s="8" t="e">
        <f t="shared" si="2"/>
        <v>#REF!</v>
      </c>
      <c r="H11" s="8" t="e">
        <f t="shared" si="2"/>
        <v>#REF!</v>
      </c>
      <c r="I11" s="8" t="e">
        <f t="shared" si="2"/>
        <v>#REF!</v>
      </c>
      <c r="J11" s="8" t="e">
        <f t="shared" si="2"/>
        <v>#REF!</v>
      </c>
      <c r="K11" s="8" t="e">
        <f t="shared" si="2"/>
        <v>#REF!</v>
      </c>
      <c r="L11" s="8" t="e">
        <f t="shared" si="2"/>
        <v>#REF!</v>
      </c>
      <c r="M11" s="8" t="e">
        <f t="shared" si="2"/>
        <v>#REF!</v>
      </c>
      <c r="N11" s="8" t="e">
        <f t="shared" si="2"/>
        <v>#REF!</v>
      </c>
      <c r="O11" s="8" t="e">
        <f t="shared" si="2"/>
        <v>#REF!</v>
      </c>
      <c r="P11" s="8" t="e">
        <f t="shared" si="2"/>
        <v>#REF!</v>
      </c>
      <c r="Q11" s="8" t="e">
        <f t="shared" si="2"/>
        <v>#REF!</v>
      </c>
      <c r="R11" s="8" t="e">
        <f t="shared" si="2"/>
        <v>#REF!</v>
      </c>
      <c r="S11" s="8" t="e">
        <f t="shared" si="2"/>
        <v>#REF!</v>
      </c>
      <c r="T11" s="8" t="e">
        <f t="shared" si="2"/>
        <v>#REF!</v>
      </c>
      <c r="U11" s="8" t="e">
        <f t="shared" si="2"/>
        <v>#REF!</v>
      </c>
      <c r="V11" s="8" t="e">
        <f t="shared" si="2"/>
        <v>#REF!</v>
      </c>
      <c r="W11" s="8" t="e">
        <f t="shared" si="2"/>
        <v>#REF!</v>
      </c>
      <c r="X11" s="8" t="e">
        <f t="shared" si="2"/>
        <v>#REF!</v>
      </c>
      <c r="Y11" s="8" t="e">
        <f t="shared" si="2"/>
        <v>#REF!</v>
      </c>
      <c r="Z11" s="8" t="e">
        <f t="shared" si="2"/>
        <v>#REF!</v>
      </c>
      <c r="AA11" s="8" t="e">
        <f t="shared" si="2"/>
        <v>#REF!</v>
      </c>
      <c r="AB11" s="52"/>
      <c r="AC11" s="52"/>
      <c r="AD11" s="52"/>
    </row>
    <row r="12" spans="1:83" x14ac:dyDescent="0.25">
      <c r="C12" s="7" t="s">
        <v>160</v>
      </c>
      <c r="D12" s="16">
        <f>D9</f>
        <v>446666.66666666669</v>
      </c>
      <c r="E12" s="16">
        <f t="shared" ref="E12:AA12" si="3">E9</f>
        <v>446666.66666666669</v>
      </c>
      <c r="F12" s="16">
        <f t="shared" si="3"/>
        <v>446666.66666666669</v>
      </c>
      <c r="G12" s="16">
        <f t="shared" si="3"/>
        <v>446666.66666666669</v>
      </c>
      <c r="H12" s="16">
        <f t="shared" si="3"/>
        <v>446666.66666666669</v>
      </c>
      <c r="I12" s="16">
        <f t="shared" si="3"/>
        <v>446666.66666666669</v>
      </c>
      <c r="J12" s="16">
        <f t="shared" si="3"/>
        <v>446666.66666666669</v>
      </c>
      <c r="K12" s="16">
        <f t="shared" si="3"/>
        <v>446666.66666666669</v>
      </c>
      <c r="L12" s="16">
        <f t="shared" si="3"/>
        <v>446666.66666666669</v>
      </c>
      <c r="M12" s="16">
        <f t="shared" si="3"/>
        <v>446666.66666666669</v>
      </c>
      <c r="N12" s="16">
        <f t="shared" si="3"/>
        <v>446666.66666666669</v>
      </c>
      <c r="O12" s="16">
        <f t="shared" si="3"/>
        <v>446666.66666666669</v>
      </c>
      <c r="P12" s="16">
        <f t="shared" si="3"/>
        <v>446666.66666666669</v>
      </c>
      <c r="Q12" s="16">
        <f t="shared" si="3"/>
        <v>446666.66666666669</v>
      </c>
      <c r="R12" s="16">
        <f t="shared" si="3"/>
        <v>446666.66666666669</v>
      </c>
      <c r="S12" s="16">
        <f t="shared" si="3"/>
        <v>446666.66666666669</v>
      </c>
      <c r="T12" s="16">
        <f t="shared" si="3"/>
        <v>446666.66666666669</v>
      </c>
      <c r="U12" s="16">
        <f t="shared" si="3"/>
        <v>446666.66666666669</v>
      </c>
      <c r="V12" s="16">
        <f t="shared" si="3"/>
        <v>446666.66666666669</v>
      </c>
      <c r="W12" s="16">
        <f t="shared" si="3"/>
        <v>446666.66666666669</v>
      </c>
      <c r="X12" s="16">
        <f t="shared" si="3"/>
        <v>446666.66666666669</v>
      </c>
      <c r="Y12" s="16">
        <f t="shared" si="3"/>
        <v>446666.66666666669</v>
      </c>
      <c r="Z12" s="16">
        <f t="shared" si="3"/>
        <v>446666.66666666669</v>
      </c>
      <c r="AA12" s="16">
        <f t="shared" si="3"/>
        <v>446666.66666666669</v>
      </c>
      <c r="AB12" s="52"/>
      <c r="AC12" s="52"/>
      <c r="AD12" s="52"/>
    </row>
    <row r="13" spans="1:83" x14ac:dyDescent="0.25">
      <c r="C13" s="7" t="s">
        <v>159</v>
      </c>
      <c r="D13" s="16" t="e">
        <f>D10</f>
        <v>#REF!</v>
      </c>
      <c r="E13" s="16" t="e">
        <f t="shared" ref="E13:AA13" si="4">E10</f>
        <v>#REF!</v>
      </c>
      <c r="F13" s="16" t="e">
        <f t="shared" si="4"/>
        <v>#REF!</v>
      </c>
      <c r="G13" s="16" t="e">
        <f t="shared" si="4"/>
        <v>#REF!</v>
      </c>
      <c r="H13" s="16" t="e">
        <f t="shared" si="4"/>
        <v>#REF!</v>
      </c>
      <c r="I13" s="16" t="e">
        <f t="shared" si="4"/>
        <v>#REF!</v>
      </c>
      <c r="J13" s="16" t="e">
        <f t="shared" si="4"/>
        <v>#REF!</v>
      </c>
      <c r="K13" s="16" t="e">
        <f t="shared" si="4"/>
        <v>#REF!</v>
      </c>
      <c r="L13" s="16" t="e">
        <f t="shared" si="4"/>
        <v>#REF!</v>
      </c>
      <c r="M13" s="16" t="e">
        <f t="shared" si="4"/>
        <v>#REF!</v>
      </c>
      <c r="N13" s="16" t="e">
        <f t="shared" si="4"/>
        <v>#REF!</v>
      </c>
      <c r="O13" s="16" t="e">
        <f t="shared" si="4"/>
        <v>#REF!</v>
      </c>
      <c r="P13" s="16" t="e">
        <f t="shared" si="4"/>
        <v>#REF!</v>
      </c>
      <c r="Q13" s="16" t="e">
        <f t="shared" si="4"/>
        <v>#REF!</v>
      </c>
      <c r="R13" s="16" t="e">
        <f t="shared" si="4"/>
        <v>#REF!</v>
      </c>
      <c r="S13" s="16" t="e">
        <f t="shared" si="4"/>
        <v>#REF!</v>
      </c>
      <c r="T13" s="16" t="e">
        <f t="shared" si="4"/>
        <v>#REF!</v>
      </c>
      <c r="U13" s="16" t="e">
        <f t="shared" si="4"/>
        <v>#REF!</v>
      </c>
      <c r="V13" s="16" t="e">
        <f t="shared" si="4"/>
        <v>#REF!</v>
      </c>
      <c r="W13" s="16" t="e">
        <f t="shared" si="4"/>
        <v>#REF!</v>
      </c>
      <c r="X13" s="16" t="e">
        <f t="shared" si="4"/>
        <v>#REF!</v>
      </c>
      <c r="Y13" s="16" t="e">
        <f t="shared" si="4"/>
        <v>#REF!</v>
      </c>
      <c r="Z13" s="16" t="e">
        <f t="shared" si="4"/>
        <v>#REF!</v>
      </c>
      <c r="AA13" s="16" t="e">
        <f t="shared" si="4"/>
        <v>#REF!</v>
      </c>
      <c r="AB13" s="52"/>
      <c r="AC13" s="52"/>
      <c r="AD13" s="52"/>
    </row>
    <row r="14" spans="1:83" s="13" customFormat="1" x14ac:dyDescent="0.25">
      <c r="A14" s="18" t="s">
        <v>123</v>
      </c>
      <c r="B14" s="102" t="s">
        <v>135</v>
      </c>
      <c r="C14" s="5"/>
    </row>
    <row r="15" spans="1:83" s="13" customFormat="1" x14ac:dyDescent="0.25">
      <c r="A15" s="11"/>
      <c r="B15" s="5"/>
      <c r="C15" s="9" t="s">
        <v>0</v>
      </c>
      <c r="D15" s="38" t="e">
        <f>#REF!</f>
        <v>#REF!</v>
      </c>
      <c r="E15" s="38" t="e">
        <f>#REF!</f>
        <v>#REF!</v>
      </c>
      <c r="F15" s="38" t="e">
        <f>#REF!</f>
        <v>#REF!</v>
      </c>
      <c r="G15" s="38" t="e">
        <f>#REF!</f>
        <v>#REF!</v>
      </c>
      <c r="H15" s="38" t="e">
        <f>#REF!</f>
        <v>#REF!</v>
      </c>
      <c r="I15" s="38" t="e">
        <f>#REF!</f>
        <v>#REF!</v>
      </c>
      <c r="J15" s="38" t="e">
        <f>#REF!</f>
        <v>#REF!</v>
      </c>
      <c r="K15" s="38" t="e">
        <f>#REF!</f>
        <v>#REF!</v>
      </c>
      <c r="L15" s="38" t="e">
        <f>#REF!</f>
        <v>#REF!</v>
      </c>
      <c r="M15" s="38" t="e">
        <f>#REF!</f>
        <v>#REF!</v>
      </c>
      <c r="N15" s="38" t="e">
        <f>#REF!</f>
        <v>#REF!</v>
      </c>
      <c r="O15" s="38" t="e">
        <f>#REF!</f>
        <v>#REF!</v>
      </c>
      <c r="P15" s="38" t="e">
        <f>#REF!</f>
        <v>#REF!</v>
      </c>
      <c r="Q15" s="38" t="e">
        <f>#REF!</f>
        <v>#REF!</v>
      </c>
      <c r="R15" s="38" t="e">
        <f>#REF!</f>
        <v>#REF!</v>
      </c>
      <c r="S15" s="38" t="e">
        <f>#REF!</f>
        <v>#REF!</v>
      </c>
      <c r="T15" s="38" t="e">
        <f>#REF!</f>
        <v>#REF!</v>
      </c>
      <c r="U15" s="38" t="e">
        <f>#REF!</f>
        <v>#REF!</v>
      </c>
      <c r="V15" s="38" t="e">
        <f>#REF!</f>
        <v>#REF!</v>
      </c>
      <c r="W15" s="38" t="e">
        <f>#REF!</f>
        <v>#REF!</v>
      </c>
      <c r="X15" s="38" t="e">
        <f>#REF!</f>
        <v>#REF!</v>
      </c>
      <c r="Y15" s="38" t="e">
        <f>#REF!</f>
        <v>#REF!</v>
      </c>
      <c r="Z15" s="38" t="e">
        <f>#REF!</f>
        <v>#REF!</v>
      </c>
      <c r="AA15" s="38" t="e">
        <f>#REF!</f>
        <v>#REF!</v>
      </c>
      <c r="AB15" s="52" t="e">
        <f>SUM(D15:AA15)</f>
        <v>#REF!</v>
      </c>
      <c r="AC15" s="52" t="e">
        <f>SUM(P15:AA15)</f>
        <v>#REF!</v>
      </c>
      <c r="AD15" s="52"/>
    </row>
    <row r="16" spans="1:83" s="13" customFormat="1" x14ac:dyDescent="0.25">
      <c r="A16" s="11"/>
      <c r="B16" s="5"/>
      <c r="C16" s="9" t="s">
        <v>87</v>
      </c>
      <c r="D16" s="96">
        <f t="shared" ref="D16:AA16" si="5">$AE16/24</f>
        <v>39041.666666666664</v>
      </c>
      <c r="E16" s="96">
        <f t="shared" si="5"/>
        <v>39041.666666666664</v>
      </c>
      <c r="F16" s="96">
        <f t="shared" si="5"/>
        <v>39041.666666666664</v>
      </c>
      <c r="G16" s="96">
        <f t="shared" si="5"/>
        <v>39041.666666666664</v>
      </c>
      <c r="H16" s="96">
        <f t="shared" si="5"/>
        <v>39041.666666666664</v>
      </c>
      <c r="I16" s="96">
        <f t="shared" si="5"/>
        <v>39041.666666666664</v>
      </c>
      <c r="J16" s="96">
        <f t="shared" si="5"/>
        <v>39041.666666666664</v>
      </c>
      <c r="K16" s="96">
        <f t="shared" si="5"/>
        <v>39041.666666666664</v>
      </c>
      <c r="L16" s="96">
        <f t="shared" si="5"/>
        <v>39041.666666666664</v>
      </c>
      <c r="M16" s="96">
        <f t="shared" si="5"/>
        <v>39041.666666666664</v>
      </c>
      <c r="N16" s="96">
        <f t="shared" si="5"/>
        <v>39041.666666666664</v>
      </c>
      <c r="O16" s="96">
        <f t="shared" si="5"/>
        <v>39041.666666666664</v>
      </c>
      <c r="P16" s="96">
        <f t="shared" si="5"/>
        <v>39041.666666666664</v>
      </c>
      <c r="Q16" s="96">
        <f t="shared" si="5"/>
        <v>39041.666666666664</v>
      </c>
      <c r="R16" s="96">
        <f t="shared" si="5"/>
        <v>39041.666666666664</v>
      </c>
      <c r="S16" s="96">
        <f t="shared" si="5"/>
        <v>39041.666666666664</v>
      </c>
      <c r="T16" s="96">
        <f t="shared" si="5"/>
        <v>39041.666666666664</v>
      </c>
      <c r="U16" s="96">
        <f t="shared" si="5"/>
        <v>39041.666666666664</v>
      </c>
      <c r="V16" s="96">
        <f t="shared" si="5"/>
        <v>39041.666666666664</v>
      </c>
      <c r="W16" s="96">
        <f t="shared" si="5"/>
        <v>39041.666666666664</v>
      </c>
      <c r="X16" s="96">
        <f t="shared" si="5"/>
        <v>39041.666666666664</v>
      </c>
      <c r="Y16" s="96">
        <f t="shared" si="5"/>
        <v>39041.666666666664</v>
      </c>
      <c r="Z16" s="96">
        <f t="shared" si="5"/>
        <v>39041.666666666664</v>
      </c>
      <c r="AA16" s="96">
        <f t="shared" si="5"/>
        <v>39041.666666666664</v>
      </c>
      <c r="AB16" s="52"/>
      <c r="AC16" s="52"/>
      <c r="AD16" s="52">
        <v>468500</v>
      </c>
      <c r="AE16" s="13">
        <v>937000</v>
      </c>
    </row>
    <row r="17" spans="1:31" s="13" customFormat="1" x14ac:dyDescent="0.25">
      <c r="A17" s="11"/>
      <c r="B17" s="5"/>
      <c r="C17" s="9" t="s">
        <v>2</v>
      </c>
      <c r="D17" s="15" t="e">
        <f t="shared" ref="D17:AA17" si="6">IF(D$4&gt;=D$3,D15,D16)</f>
        <v>#REF!</v>
      </c>
      <c r="E17" s="15" t="e">
        <f t="shared" si="6"/>
        <v>#REF!</v>
      </c>
      <c r="F17" s="15" t="e">
        <f t="shared" si="6"/>
        <v>#REF!</v>
      </c>
      <c r="G17" s="15" t="e">
        <f t="shared" si="6"/>
        <v>#REF!</v>
      </c>
      <c r="H17" s="15" t="e">
        <f t="shared" si="6"/>
        <v>#REF!</v>
      </c>
      <c r="I17" s="15" t="e">
        <f t="shared" si="6"/>
        <v>#REF!</v>
      </c>
      <c r="J17" s="15" t="e">
        <f t="shared" si="6"/>
        <v>#REF!</v>
      </c>
      <c r="K17" s="15" t="e">
        <f t="shared" si="6"/>
        <v>#REF!</v>
      </c>
      <c r="L17" s="15" t="e">
        <f t="shared" si="6"/>
        <v>#REF!</v>
      </c>
      <c r="M17" s="15" t="e">
        <f t="shared" si="6"/>
        <v>#REF!</v>
      </c>
      <c r="N17" s="15" t="e">
        <f t="shared" si="6"/>
        <v>#REF!</v>
      </c>
      <c r="O17" s="15" t="e">
        <f t="shared" si="6"/>
        <v>#REF!</v>
      </c>
      <c r="P17" s="15" t="e">
        <f t="shared" si="6"/>
        <v>#REF!</v>
      </c>
      <c r="Q17" s="15" t="e">
        <f t="shared" si="6"/>
        <v>#REF!</v>
      </c>
      <c r="R17" s="15" t="e">
        <f t="shared" si="6"/>
        <v>#REF!</v>
      </c>
      <c r="S17" s="15" t="e">
        <f t="shared" si="6"/>
        <v>#REF!</v>
      </c>
      <c r="T17" s="15" t="e">
        <f t="shared" si="6"/>
        <v>#REF!</v>
      </c>
      <c r="U17" s="15" t="e">
        <f t="shared" si="6"/>
        <v>#REF!</v>
      </c>
      <c r="V17" s="15" t="e">
        <f t="shared" si="6"/>
        <v>#REF!</v>
      </c>
      <c r="W17" s="15" t="e">
        <f t="shared" si="6"/>
        <v>#REF!</v>
      </c>
      <c r="X17" s="15" t="e">
        <f t="shared" si="6"/>
        <v>#REF!</v>
      </c>
      <c r="Y17" s="15" t="e">
        <f t="shared" si="6"/>
        <v>#REF!</v>
      </c>
      <c r="Z17" s="15" t="e">
        <f t="shared" si="6"/>
        <v>#REF!</v>
      </c>
      <c r="AA17" s="15" t="e">
        <f t="shared" si="6"/>
        <v>#REF!</v>
      </c>
      <c r="AB17" s="52"/>
      <c r="AC17" s="52"/>
      <c r="AD17" s="52"/>
    </row>
    <row r="18" spans="1:31" s="13" customFormat="1" x14ac:dyDescent="0.25">
      <c r="A18" s="11"/>
      <c r="B18" s="5"/>
      <c r="C18" s="7" t="s">
        <v>157</v>
      </c>
      <c r="D18" s="16" t="e">
        <f>D15</f>
        <v>#REF!</v>
      </c>
      <c r="E18" s="8" t="e">
        <f t="shared" ref="E18:AA18" si="7">IF(E$4&lt;=$D$3,(E15+D18),0)</f>
        <v>#REF!</v>
      </c>
      <c r="F18" s="8" t="e">
        <f t="shared" si="7"/>
        <v>#REF!</v>
      </c>
      <c r="G18" s="8" t="e">
        <f t="shared" si="7"/>
        <v>#REF!</v>
      </c>
      <c r="H18" s="8" t="e">
        <f t="shared" si="7"/>
        <v>#REF!</v>
      </c>
      <c r="I18" s="8" t="e">
        <f t="shared" si="7"/>
        <v>#REF!</v>
      </c>
      <c r="J18" s="8" t="e">
        <f t="shared" si="7"/>
        <v>#REF!</v>
      </c>
      <c r="K18" s="8" t="e">
        <f t="shared" si="7"/>
        <v>#REF!</v>
      </c>
      <c r="L18" s="8" t="e">
        <f t="shared" si="7"/>
        <v>#REF!</v>
      </c>
      <c r="M18" s="8" t="e">
        <f t="shared" si="7"/>
        <v>#REF!</v>
      </c>
      <c r="N18" s="8" t="e">
        <f t="shared" si="7"/>
        <v>#REF!</v>
      </c>
      <c r="O18" s="8" t="e">
        <f t="shared" si="7"/>
        <v>#REF!</v>
      </c>
      <c r="P18" s="8" t="e">
        <f t="shared" si="7"/>
        <v>#REF!</v>
      </c>
      <c r="Q18" s="8" t="e">
        <f t="shared" si="7"/>
        <v>#REF!</v>
      </c>
      <c r="R18" s="8" t="e">
        <f t="shared" si="7"/>
        <v>#REF!</v>
      </c>
      <c r="S18" s="8" t="e">
        <f t="shared" si="7"/>
        <v>#REF!</v>
      </c>
      <c r="T18" s="8" t="e">
        <f t="shared" si="7"/>
        <v>#REF!</v>
      </c>
      <c r="U18" s="8" t="e">
        <f t="shared" si="7"/>
        <v>#REF!</v>
      </c>
      <c r="V18" s="8" t="e">
        <f t="shared" si="7"/>
        <v>#REF!</v>
      </c>
      <c r="W18" s="8" t="e">
        <f t="shared" si="7"/>
        <v>#REF!</v>
      </c>
      <c r="X18" s="8" t="e">
        <f t="shared" si="7"/>
        <v>#REF!</v>
      </c>
      <c r="Y18" s="8" t="e">
        <f t="shared" si="7"/>
        <v>#REF!</v>
      </c>
      <c r="Z18" s="8" t="e">
        <f t="shared" si="7"/>
        <v>#REF!</v>
      </c>
      <c r="AA18" s="8" t="e">
        <f t="shared" si="7"/>
        <v>#REF!</v>
      </c>
      <c r="AB18" s="52"/>
      <c r="AC18" s="52"/>
      <c r="AD18" s="52"/>
    </row>
    <row r="19" spans="1:31" s="13" customFormat="1" x14ac:dyDescent="0.25">
      <c r="A19" s="11"/>
      <c r="B19" s="5"/>
      <c r="C19" s="7" t="s">
        <v>160</v>
      </c>
      <c r="D19" s="16">
        <f>D16</f>
        <v>39041.666666666664</v>
      </c>
      <c r="E19" s="16">
        <f t="shared" ref="E19:AA19" si="8">E16+D19</f>
        <v>78083.333333333328</v>
      </c>
      <c r="F19" s="16">
        <f t="shared" si="8"/>
        <v>117125</v>
      </c>
      <c r="G19" s="16">
        <f t="shared" si="8"/>
        <v>156166.66666666666</v>
      </c>
      <c r="H19" s="16">
        <f t="shared" si="8"/>
        <v>195208.33333333331</v>
      </c>
      <c r="I19" s="16">
        <f t="shared" si="8"/>
        <v>234249.99999999997</v>
      </c>
      <c r="J19" s="16">
        <f t="shared" si="8"/>
        <v>273291.66666666663</v>
      </c>
      <c r="K19" s="16">
        <f t="shared" si="8"/>
        <v>312333.33333333331</v>
      </c>
      <c r="L19" s="16">
        <f t="shared" si="8"/>
        <v>351375</v>
      </c>
      <c r="M19" s="16">
        <f t="shared" si="8"/>
        <v>390416.66666666669</v>
      </c>
      <c r="N19" s="16">
        <f t="shared" si="8"/>
        <v>429458.33333333337</v>
      </c>
      <c r="O19" s="16">
        <f t="shared" si="8"/>
        <v>468500.00000000006</v>
      </c>
      <c r="P19" s="16">
        <f t="shared" si="8"/>
        <v>507541.66666666674</v>
      </c>
      <c r="Q19" s="16">
        <f t="shared" si="8"/>
        <v>546583.33333333337</v>
      </c>
      <c r="R19" s="16">
        <f t="shared" si="8"/>
        <v>585625</v>
      </c>
      <c r="S19" s="16">
        <f t="shared" si="8"/>
        <v>624666.66666666663</v>
      </c>
      <c r="T19" s="16">
        <f t="shared" si="8"/>
        <v>663708.33333333326</v>
      </c>
      <c r="U19" s="16">
        <f t="shared" si="8"/>
        <v>702749.99999999988</v>
      </c>
      <c r="V19" s="16">
        <f t="shared" si="8"/>
        <v>741791.66666666651</v>
      </c>
      <c r="W19" s="16">
        <f t="shared" si="8"/>
        <v>780833.33333333314</v>
      </c>
      <c r="X19" s="16">
        <f t="shared" si="8"/>
        <v>819874.99999999977</v>
      </c>
      <c r="Y19" s="16">
        <f t="shared" si="8"/>
        <v>858916.6666666664</v>
      </c>
      <c r="Z19" s="16">
        <f t="shared" si="8"/>
        <v>897958.33333333302</v>
      </c>
      <c r="AA19" s="16">
        <f t="shared" si="8"/>
        <v>936999.99999999965</v>
      </c>
      <c r="AB19" s="52"/>
      <c r="AC19" s="52"/>
      <c r="AD19" s="52"/>
    </row>
    <row r="20" spans="1:31" s="13" customFormat="1" x14ac:dyDescent="0.25">
      <c r="A20" s="11"/>
      <c r="B20" s="5"/>
      <c r="C20" s="7" t="s">
        <v>159</v>
      </c>
      <c r="D20" s="16" t="e">
        <f>D17</f>
        <v>#REF!</v>
      </c>
      <c r="E20" s="16" t="e">
        <f t="shared" ref="E20:AA20" si="9">E17+D20</f>
        <v>#REF!</v>
      </c>
      <c r="F20" s="16" t="e">
        <f t="shared" si="9"/>
        <v>#REF!</v>
      </c>
      <c r="G20" s="16" t="e">
        <f t="shared" si="9"/>
        <v>#REF!</v>
      </c>
      <c r="H20" s="16" t="e">
        <f t="shared" si="9"/>
        <v>#REF!</v>
      </c>
      <c r="I20" s="16" t="e">
        <f t="shared" si="9"/>
        <v>#REF!</v>
      </c>
      <c r="J20" s="16" t="e">
        <f t="shared" si="9"/>
        <v>#REF!</v>
      </c>
      <c r="K20" s="16" t="e">
        <f t="shared" si="9"/>
        <v>#REF!</v>
      </c>
      <c r="L20" s="16" t="e">
        <f t="shared" si="9"/>
        <v>#REF!</v>
      </c>
      <c r="M20" s="16" t="e">
        <f t="shared" si="9"/>
        <v>#REF!</v>
      </c>
      <c r="N20" s="16" t="e">
        <f t="shared" si="9"/>
        <v>#REF!</v>
      </c>
      <c r="O20" s="16" t="e">
        <f t="shared" si="9"/>
        <v>#REF!</v>
      </c>
      <c r="P20" s="16" t="e">
        <f t="shared" si="9"/>
        <v>#REF!</v>
      </c>
      <c r="Q20" s="16" t="e">
        <f t="shared" si="9"/>
        <v>#REF!</v>
      </c>
      <c r="R20" s="16" t="e">
        <f t="shared" si="9"/>
        <v>#REF!</v>
      </c>
      <c r="S20" s="16" t="e">
        <f t="shared" si="9"/>
        <v>#REF!</v>
      </c>
      <c r="T20" s="16" t="e">
        <f t="shared" si="9"/>
        <v>#REF!</v>
      </c>
      <c r="U20" s="16" t="e">
        <f t="shared" si="9"/>
        <v>#REF!</v>
      </c>
      <c r="V20" s="16" t="e">
        <f t="shared" si="9"/>
        <v>#REF!</v>
      </c>
      <c r="W20" s="16" t="e">
        <f t="shared" si="9"/>
        <v>#REF!</v>
      </c>
      <c r="X20" s="16" t="e">
        <f t="shared" si="9"/>
        <v>#REF!</v>
      </c>
      <c r="Y20" s="16" t="e">
        <f t="shared" si="9"/>
        <v>#REF!</v>
      </c>
      <c r="Z20" s="16" t="e">
        <f t="shared" si="9"/>
        <v>#REF!</v>
      </c>
      <c r="AA20" s="16" t="e">
        <f t="shared" si="9"/>
        <v>#REF!</v>
      </c>
      <c r="AB20" s="52"/>
      <c r="AC20" s="52"/>
      <c r="AD20" s="52"/>
    </row>
    <row r="21" spans="1:31" s="13" customFormat="1" x14ac:dyDescent="0.25">
      <c r="A21" s="18" t="s">
        <v>114</v>
      </c>
      <c r="B21" s="102" t="s">
        <v>134</v>
      </c>
      <c r="C21" s="5"/>
    </row>
    <row r="22" spans="1:31" s="13" customFormat="1" x14ac:dyDescent="0.25">
      <c r="A22" s="11"/>
      <c r="B22" s="5"/>
      <c r="C22" s="9" t="s">
        <v>0</v>
      </c>
      <c r="D22" s="38" t="e">
        <f>#REF!</f>
        <v>#REF!</v>
      </c>
      <c r="E22" s="38" t="e">
        <f>#REF!</f>
        <v>#REF!</v>
      </c>
      <c r="F22" s="38" t="e">
        <f>#REF!</f>
        <v>#REF!</v>
      </c>
      <c r="G22" s="38" t="e">
        <f>#REF!</f>
        <v>#REF!</v>
      </c>
      <c r="H22" s="38" t="e">
        <f>#REF!</f>
        <v>#REF!</v>
      </c>
      <c r="I22" s="38" t="e">
        <f>#REF!</f>
        <v>#REF!</v>
      </c>
      <c r="J22" s="38" t="e">
        <f>#REF!</f>
        <v>#REF!</v>
      </c>
      <c r="K22" s="38" t="e">
        <f>#REF!</f>
        <v>#REF!</v>
      </c>
      <c r="L22" s="38" t="e">
        <f>#REF!</f>
        <v>#REF!</v>
      </c>
      <c r="M22" s="38" t="e">
        <f>#REF!</f>
        <v>#REF!</v>
      </c>
      <c r="N22" s="38" t="e">
        <f>#REF!</f>
        <v>#REF!</v>
      </c>
      <c r="O22" s="38" t="e">
        <f>#REF!</f>
        <v>#REF!</v>
      </c>
      <c r="P22" s="38" t="e">
        <f>#REF!</f>
        <v>#REF!</v>
      </c>
      <c r="Q22" s="38" t="e">
        <f>#REF!</f>
        <v>#REF!</v>
      </c>
      <c r="R22" s="38" t="e">
        <f>#REF!</f>
        <v>#REF!</v>
      </c>
      <c r="S22" s="38" t="e">
        <f>#REF!</f>
        <v>#REF!</v>
      </c>
      <c r="T22" s="38" t="e">
        <f>#REF!</f>
        <v>#REF!</v>
      </c>
      <c r="U22" s="38" t="e">
        <f>#REF!</f>
        <v>#REF!</v>
      </c>
      <c r="V22" s="38" t="e">
        <f>#REF!</f>
        <v>#REF!</v>
      </c>
      <c r="W22" s="38" t="e">
        <f>#REF!</f>
        <v>#REF!</v>
      </c>
      <c r="X22" s="38" t="e">
        <f>#REF!</f>
        <v>#REF!</v>
      </c>
      <c r="Y22" s="38" t="e">
        <f>#REF!</f>
        <v>#REF!</v>
      </c>
      <c r="Z22" s="38" t="e">
        <f>#REF!</f>
        <v>#REF!</v>
      </c>
      <c r="AA22" s="38" t="e">
        <f>#REF!</f>
        <v>#REF!</v>
      </c>
      <c r="AB22" s="52" t="e">
        <f>SUM(D22:AA22)</f>
        <v>#REF!</v>
      </c>
      <c r="AC22" s="52" t="e">
        <f>SUM(P22:AA22)</f>
        <v>#REF!</v>
      </c>
      <c r="AD22" s="52"/>
    </row>
    <row r="23" spans="1:31" s="13" customFormat="1" x14ac:dyDescent="0.25">
      <c r="A23" s="11"/>
      <c r="B23" s="5"/>
      <c r="C23" s="9" t="s">
        <v>87</v>
      </c>
      <c r="D23" s="96">
        <f>$AE23/24</f>
        <v>103625</v>
      </c>
      <c r="E23" s="96">
        <f t="shared" ref="E23:AA23" si="10">$AE23/24</f>
        <v>103625</v>
      </c>
      <c r="F23" s="96">
        <f t="shared" si="10"/>
        <v>103625</v>
      </c>
      <c r="G23" s="96">
        <f t="shared" si="10"/>
        <v>103625</v>
      </c>
      <c r="H23" s="96">
        <f t="shared" si="10"/>
        <v>103625</v>
      </c>
      <c r="I23" s="96">
        <f t="shared" si="10"/>
        <v>103625</v>
      </c>
      <c r="J23" s="96">
        <f t="shared" si="10"/>
        <v>103625</v>
      </c>
      <c r="K23" s="96">
        <f t="shared" si="10"/>
        <v>103625</v>
      </c>
      <c r="L23" s="96">
        <f t="shared" si="10"/>
        <v>103625</v>
      </c>
      <c r="M23" s="96">
        <f t="shared" si="10"/>
        <v>103625</v>
      </c>
      <c r="N23" s="96">
        <f t="shared" si="10"/>
        <v>103625</v>
      </c>
      <c r="O23" s="96">
        <f t="shared" si="10"/>
        <v>103625</v>
      </c>
      <c r="P23" s="96">
        <f t="shared" si="10"/>
        <v>103625</v>
      </c>
      <c r="Q23" s="96">
        <f t="shared" si="10"/>
        <v>103625</v>
      </c>
      <c r="R23" s="96">
        <f t="shared" si="10"/>
        <v>103625</v>
      </c>
      <c r="S23" s="96">
        <f t="shared" si="10"/>
        <v>103625</v>
      </c>
      <c r="T23" s="96">
        <f t="shared" si="10"/>
        <v>103625</v>
      </c>
      <c r="U23" s="96">
        <f t="shared" si="10"/>
        <v>103625</v>
      </c>
      <c r="V23" s="96">
        <f t="shared" si="10"/>
        <v>103625</v>
      </c>
      <c r="W23" s="96">
        <f t="shared" si="10"/>
        <v>103625</v>
      </c>
      <c r="X23" s="96">
        <f t="shared" si="10"/>
        <v>103625</v>
      </c>
      <c r="Y23" s="96">
        <f t="shared" si="10"/>
        <v>103625</v>
      </c>
      <c r="Z23" s="96">
        <f t="shared" si="10"/>
        <v>103625</v>
      </c>
      <c r="AA23" s="96">
        <f t="shared" si="10"/>
        <v>103625</v>
      </c>
      <c r="AB23" s="52"/>
      <c r="AC23" s="52"/>
      <c r="AD23" s="52">
        <v>1243500</v>
      </c>
      <c r="AE23" s="13">
        <v>2487000</v>
      </c>
    </row>
    <row r="24" spans="1:31" s="13" customFormat="1" x14ac:dyDescent="0.25">
      <c r="A24" s="11"/>
      <c r="B24" s="5"/>
      <c r="C24" s="9" t="s">
        <v>2</v>
      </c>
      <c r="D24" s="15" t="e">
        <f>IF(D$4&gt;=D$3,D22,D23)</f>
        <v>#REF!</v>
      </c>
      <c r="E24" s="15" t="e">
        <f t="shared" ref="E24:N24" si="11">IF(E$4&gt;=E$3,E22,E23)</f>
        <v>#REF!</v>
      </c>
      <c r="F24" s="15" t="e">
        <f t="shared" si="11"/>
        <v>#REF!</v>
      </c>
      <c r="G24" s="15" t="e">
        <f t="shared" si="11"/>
        <v>#REF!</v>
      </c>
      <c r="H24" s="15" t="e">
        <f t="shared" si="11"/>
        <v>#REF!</v>
      </c>
      <c r="I24" s="15" t="e">
        <f t="shared" si="11"/>
        <v>#REF!</v>
      </c>
      <c r="J24" s="15" t="e">
        <f t="shared" si="11"/>
        <v>#REF!</v>
      </c>
      <c r="K24" s="15" t="e">
        <f t="shared" si="11"/>
        <v>#REF!</v>
      </c>
      <c r="L24" s="15" t="e">
        <f t="shared" si="11"/>
        <v>#REF!</v>
      </c>
      <c r="M24" s="15" t="e">
        <f t="shared" si="11"/>
        <v>#REF!</v>
      </c>
      <c r="N24" s="15" t="e">
        <f t="shared" si="11"/>
        <v>#REF!</v>
      </c>
      <c r="O24" s="15" t="e">
        <f t="shared" ref="O24:AA24" si="12">IF(O$4&gt;=O$3,O22,O23)</f>
        <v>#REF!</v>
      </c>
      <c r="P24" s="15" t="e">
        <f t="shared" si="12"/>
        <v>#REF!</v>
      </c>
      <c r="Q24" s="15" t="e">
        <f t="shared" si="12"/>
        <v>#REF!</v>
      </c>
      <c r="R24" s="15" t="e">
        <f t="shared" si="12"/>
        <v>#REF!</v>
      </c>
      <c r="S24" s="15" t="e">
        <f t="shared" si="12"/>
        <v>#REF!</v>
      </c>
      <c r="T24" s="15" t="e">
        <f t="shared" si="12"/>
        <v>#REF!</v>
      </c>
      <c r="U24" s="15" t="e">
        <f t="shared" si="12"/>
        <v>#REF!</v>
      </c>
      <c r="V24" s="15" t="e">
        <f t="shared" si="12"/>
        <v>#REF!</v>
      </c>
      <c r="W24" s="15" t="e">
        <f t="shared" si="12"/>
        <v>#REF!</v>
      </c>
      <c r="X24" s="15" t="e">
        <f t="shared" si="12"/>
        <v>#REF!</v>
      </c>
      <c r="Y24" s="15" t="e">
        <f t="shared" si="12"/>
        <v>#REF!</v>
      </c>
      <c r="Z24" s="15" t="e">
        <f t="shared" si="12"/>
        <v>#REF!</v>
      </c>
      <c r="AA24" s="15" t="e">
        <f t="shared" si="12"/>
        <v>#REF!</v>
      </c>
      <c r="AB24" s="52"/>
      <c r="AC24" s="52"/>
      <c r="AD24" s="52"/>
    </row>
    <row r="25" spans="1:31" s="13" customFormat="1" x14ac:dyDescent="0.25">
      <c r="A25" s="11"/>
      <c r="B25" s="5"/>
      <c r="C25" s="7" t="s">
        <v>157</v>
      </c>
      <c r="D25" s="16" t="e">
        <f>D22</f>
        <v>#REF!</v>
      </c>
      <c r="E25" s="8" t="e">
        <f>IF(E$4&lt;=$D$3,(E22+D25),0)</f>
        <v>#REF!</v>
      </c>
      <c r="F25" s="8" t="e">
        <f t="shared" ref="F25:AA25" si="13">IF(F$4&lt;=$D$3,(F22+E25),0)</f>
        <v>#REF!</v>
      </c>
      <c r="G25" s="8" t="e">
        <f t="shared" si="13"/>
        <v>#REF!</v>
      </c>
      <c r="H25" s="8" t="e">
        <f t="shared" si="13"/>
        <v>#REF!</v>
      </c>
      <c r="I25" s="8" t="e">
        <f t="shared" si="13"/>
        <v>#REF!</v>
      </c>
      <c r="J25" s="8" t="e">
        <f t="shared" si="13"/>
        <v>#REF!</v>
      </c>
      <c r="K25" s="8" t="e">
        <f t="shared" si="13"/>
        <v>#REF!</v>
      </c>
      <c r="L25" s="8" t="e">
        <f t="shared" si="13"/>
        <v>#REF!</v>
      </c>
      <c r="M25" s="8" t="e">
        <f t="shared" si="13"/>
        <v>#REF!</v>
      </c>
      <c r="N25" s="8" t="e">
        <f t="shared" si="13"/>
        <v>#REF!</v>
      </c>
      <c r="O25" s="8" t="e">
        <f t="shared" si="13"/>
        <v>#REF!</v>
      </c>
      <c r="P25" s="8" t="e">
        <f t="shared" si="13"/>
        <v>#REF!</v>
      </c>
      <c r="Q25" s="8" t="e">
        <f t="shared" si="13"/>
        <v>#REF!</v>
      </c>
      <c r="R25" s="8" t="e">
        <f t="shared" si="13"/>
        <v>#REF!</v>
      </c>
      <c r="S25" s="8" t="e">
        <f t="shared" si="13"/>
        <v>#REF!</v>
      </c>
      <c r="T25" s="8" t="e">
        <f t="shared" si="13"/>
        <v>#REF!</v>
      </c>
      <c r="U25" s="8" t="e">
        <f t="shared" si="13"/>
        <v>#REF!</v>
      </c>
      <c r="V25" s="8" t="e">
        <f t="shared" si="13"/>
        <v>#REF!</v>
      </c>
      <c r="W25" s="8" t="e">
        <f t="shared" si="13"/>
        <v>#REF!</v>
      </c>
      <c r="X25" s="8" t="e">
        <f t="shared" si="13"/>
        <v>#REF!</v>
      </c>
      <c r="Y25" s="8" t="e">
        <f t="shared" si="13"/>
        <v>#REF!</v>
      </c>
      <c r="Z25" s="8" t="e">
        <f t="shared" si="13"/>
        <v>#REF!</v>
      </c>
      <c r="AA25" s="8" t="e">
        <f t="shared" si="13"/>
        <v>#REF!</v>
      </c>
      <c r="AB25" s="52"/>
      <c r="AC25" s="52"/>
      <c r="AD25" s="52"/>
    </row>
    <row r="26" spans="1:31" s="13" customFormat="1" x14ac:dyDescent="0.25">
      <c r="A26" s="11"/>
      <c r="B26" s="5"/>
      <c r="C26" s="7" t="s">
        <v>160</v>
      </c>
      <c r="D26" s="16">
        <f>D23</f>
        <v>103625</v>
      </c>
      <c r="E26" s="16">
        <f t="shared" ref="E26:AA26" si="14">E23+D26</f>
        <v>207250</v>
      </c>
      <c r="F26" s="16">
        <f t="shared" si="14"/>
        <v>310875</v>
      </c>
      <c r="G26" s="16">
        <f t="shared" si="14"/>
        <v>414500</v>
      </c>
      <c r="H26" s="16">
        <f t="shared" si="14"/>
        <v>518125</v>
      </c>
      <c r="I26" s="16">
        <f t="shared" si="14"/>
        <v>621750</v>
      </c>
      <c r="J26" s="16">
        <f t="shared" si="14"/>
        <v>725375</v>
      </c>
      <c r="K26" s="16">
        <f t="shared" si="14"/>
        <v>829000</v>
      </c>
      <c r="L26" s="16">
        <f t="shared" si="14"/>
        <v>932625</v>
      </c>
      <c r="M26" s="16">
        <f t="shared" si="14"/>
        <v>1036250</v>
      </c>
      <c r="N26" s="16">
        <f t="shared" si="14"/>
        <v>1139875</v>
      </c>
      <c r="O26" s="16">
        <f t="shared" si="14"/>
        <v>1243500</v>
      </c>
      <c r="P26" s="16">
        <f t="shared" si="14"/>
        <v>1347125</v>
      </c>
      <c r="Q26" s="16">
        <f t="shared" si="14"/>
        <v>1450750</v>
      </c>
      <c r="R26" s="16">
        <f t="shared" si="14"/>
        <v>1554375</v>
      </c>
      <c r="S26" s="16">
        <f t="shared" si="14"/>
        <v>1658000</v>
      </c>
      <c r="T26" s="16">
        <f t="shared" si="14"/>
        <v>1761625</v>
      </c>
      <c r="U26" s="16">
        <f t="shared" si="14"/>
        <v>1865250</v>
      </c>
      <c r="V26" s="16">
        <f t="shared" si="14"/>
        <v>1968875</v>
      </c>
      <c r="W26" s="16">
        <f t="shared" si="14"/>
        <v>2072500</v>
      </c>
      <c r="X26" s="16">
        <f t="shared" si="14"/>
        <v>2176125</v>
      </c>
      <c r="Y26" s="16">
        <f t="shared" si="14"/>
        <v>2279750</v>
      </c>
      <c r="Z26" s="16">
        <f t="shared" si="14"/>
        <v>2383375</v>
      </c>
      <c r="AA26" s="16">
        <f t="shared" si="14"/>
        <v>2487000</v>
      </c>
      <c r="AB26" s="52"/>
      <c r="AC26" s="52"/>
      <c r="AD26" s="52"/>
    </row>
    <row r="27" spans="1:31" s="13" customFormat="1" x14ac:dyDescent="0.25">
      <c r="A27" s="11"/>
      <c r="B27" s="5"/>
      <c r="C27" s="7" t="s">
        <v>159</v>
      </c>
      <c r="D27" s="16" t="e">
        <f>D24</f>
        <v>#REF!</v>
      </c>
      <c r="E27" s="16" t="e">
        <f t="shared" ref="E27:AA27" si="15">E24+D27</f>
        <v>#REF!</v>
      </c>
      <c r="F27" s="16" t="e">
        <f t="shared" si="15"/>
        <v>#REF!</v>
      </c>
      <c r="G27" s="16" t="e">
        <f t="shared" si="15"/>
        <v>#REF!</v>
      </c>
      <c r="H27" s="16" t="e">
        <f t="shared" si="15"/>
        <v>#REF!</v>
      </c>
      <c r="I27" s="16" t="e">
        <f t="shared" si="15"/>
        <v>#REF!</v>
      </c>
      <c r="J27" s="16" t="e">
        <f t="shared" si="15"/>
        <v>#REF!</v>
      </c>
      <c r="K27" s="16" t="e">
        <f t="shared" si="15"/>
        <v>#REF!</v>
      </c>
      <c r="L27" s="16" t="e">
        <f t="shared" si="15"/>
        <v>#REF!</v>
      </c>
      <c r="M27" s="16" t="e">
        <f t="shared" si="15"/>
        <v>#REF!</v>
      </c>
      <c r="N27" s="16" t="e">
        <f t="shared" si="15"/>
        <v>#REF!</v>
      </c>
      <c r="O27" s="16" t="e">
        <f t="shared" si="15"/>
        <v>#REF!</v>
      </c>
      <c r="P27" s="16" t="e">
        <f t="shared" si="15"/>
        <v>#REF!</v>
      </c>
      <c r="Q27" s="16" t="e">
        <f t="shared" si="15"/>
        <v>#REF!</v>
      </c>
      <c r="R27" s="16" t="e">
        <f t="shared" si="15"/>
        <v>#REF!</v>
      </c>
      <c r="S27" s="16" t="e">
        <f t="shared" si="15"/>
        <v>#REF!</v>
      </c>
      <c r="T27" s="16" t="e">
        <f t="shared" si="15"/>
        <v>#REF!</v>
      </c>
      <c r="U27" s="16" t="e">
        <f t="shared" si="15"/>
        <v>#REF!</v>
      </c>
      <c r="V27" s="16" t="e">
        <f t="shared" si="15"/>
        <v>#REF!</v>
      </c>
      <c r="W27" s="16" t="e">
        <f t="shared" si="15"/>
        <v>#REF!</v>
      </c>
      <c r="X27" s="16" t="e">
        <f t="shared" si="15"/>
        <v>#REF!</v>
      </c>
      <c r="Y27" s="16" t="e">
        <f t="shared" si="15"/>
        <v>#REF!</v>
      </c>
      <c r="Z27" s="16" t="e">
        <f t="shared" si="15"/>
        <v>#REF!</v>
      </c>
      <c r="AA27" s="16" t="e">
        <f t="shared" si="15"/>
        <v>#REF!</v>
      </c>
      <c r="AB27" s="52"/>
      <c r="AC27" s="52"/>
      <c r="AD27" s="52"/>
    </row>
    <row r="28" spans="1:31" x14ac:dyDescent="0.25">
      <c r="A28" s="18" t="s">
        <v>24</v>
      </c>
      <c r="B28" s="102" t="s">
        <v>161</v>
      </c>
      <c r="AB28" s="52"/>
      <c r="AC28" s="52"/>
      <c r="AD28" s="52"/>
    </row>
    <row r="29" spans="1:31" x14ac:dyDescent="0.25">
      <c r="C29" s="9" t="s">
        <v>0</v>
      </c>
      <c r="D29" s="38" t="e">
        <f>#REF!</f>
        <v>#REF!</v>
      </c>
      <c r="E29" s="38" t="e">
        <f>#REF!</f>
        <v>#REF!</v>
      </c>
      <c r="F29" s="38" t="e">
        <f>#REF!</f>
        <v>#REF!</v>
      </c>
      <c r="G29" s="38" t="e">
        <f>#REF!</f>
        <v>#REF!</v>
      </c>
      <c r="H29" s="38" t="e">
        <f>#REF!</f>
        <v>#REF!</v>
      </c>
      <c r="I29" s="38" t="e">
        <f>#REF!</f>
        <v>#REF!</v>
      </c>
      <c r="J29" s="38" t="e">
        <f>#REF!</f>
        <v>#REF!</v>
      </c>
      <c r="K29" s="38" t="e">
        <f>#REF!</f>
        <v>#REF!</v>
      </c>
      <c r="L29" s="38" t="e">
        <f>#REF!</f>
        <v>#REF!</v>
      </c>
      <c r="M29" s="38" t="e">
        <f>#REF!</f>
        <v>#REF!</v>
      </c>
      <c r="N29" s="38" t="e">
        <f>#REF!</f>
        <v>#REF!</v>
      </c>
      <c r="O29" s="38" t="e">
        <f>#REF!</f>
        <v>#REF!</v>
      </c>
      <c r="P29" s="38" t="e">
        <f>#REF!</f>
        <v>#REF!</v>
      </c>
      <c r="Q29" s="38" t="e">
        <f>#REF!</f>
        <v>#REF!</v>
      </c>
      <c r="R29" s="38" t="e">
        <f>#REF!</f>
        <v>#REF!</v>
      </c>
      <c r="S29" s="38" t="e">
        <f>#REF!</f>
        <v>#REF!</v>
      </c>
      <c r="T29" s="38" t="e">
        <f>#REF!</f>
        <v>#REF!</v>
      </c>
      <c r="U29" s="38" t="e">
        <f>#REF!</f>
        <v>#REF!</v>
      </c>
      <c r="V29" s="38" t="e">
        <f>#REF!</f>
        <v>#REF!</v>
      </c>
      <c r="W29" s="38" t="e">
        <f>#REF!</f>
        <v>#REF!</v>
      </c>
      <c r="X29" s="38" t="e">
        <f>#REF!</f>
        <v>#REF!</v>
      </c>
      <c r="Y29" s="38" t="e">
        <f>#REF!</f>
        <v>#REF!</v>
      </c>
      <c r="Z29" s="38" t="e">
        <f>#REF!</f>
        <v>#REF!</v>
      </c>
      <c r="AA29" s="38" t="e">
        <f>#REF!</f>
        <v>#REF!</v>
      </c>
      <c r="AB29" s="52" t="e">
        <f>SUM(D29:AA29)</f>
        <v>#REF!</v>
      </c>
      <c r="AC29" s="52" t="e">
        <f>SUM(P29:AA29)</f>
        <v>#REF!</v>
      </c>
      <c r="AD29" s="52"/>
    </row>
    <row r="30" spans="1:31" x14ac:dyDescent="0.25">
      <c r="C30" s="9" t="s">
        <v>87</v>
      </c>
      <c r="D30" s="96">
        <f>$AE30/24</f>
        <v>41333.333333333336</v>
      </c>
      <c r="E30" s="96">
        <f t="shared" ref="E30:AA30" si="16">$AE30/24</f>
        <v>41333.333333333336</v>
      </c>
      <c r="F30" s="96">
        <f t="shared" si="16"/>
        <v>41333.333333333336</v>
      </c>
      <c r="G30" s="96">
        <f t="shared" si="16"/>
        <v>41333.333333333336</v>
      </c>
      <c r="H30" s="96">
        <f t="shared" si="16"/>
        <v>41333.333333333336</v>
      </c>
      <c r="I30" s="96">
        <f t="shared" si="16"/>
        <v>41333.333333333336</v>
      </c>
      <c r="J30" s="96">
        <f t="shared" si="16"/>
        <v>41333.333333333336</v>
      </c>
      <c r="K30" s="96">
        <f t="shared" si="16"/>
        <v>41333.333333333336</v>
      </c>
      <c r="L30" s="96">
        <f t="shared" si="16"/>
        <v>41333.333333333336</v>
      </c>
      <c r="M30" s="96">
        <f t="shared" si="16"/>
        <v>41333.333333333336</v>
      </c>
      <c r="N30" s="96">
        <f t="shared" si="16"/>
        <v>41333.333333333336</v>
      </c>
      <c r="O30" s="96">
        <f t="shared" si="16"/>
        <v>41333.333333333336</v>
      </c>
      <c r="P30" s="96">
        <f t="shared" si="16"/>
        <v>41333.333333333336</v>
      </c>
      <c r="Q30" s="96">
        <f t="shared" si="16"/>
        <v>41333.333333333336</v>
      </c>
      <c r="R30" s="96">
        <f t="shared" si="16"/>
        <v>41333.333333333336</v>
      </c>
      <c r="S30" s="96">
        <f t="shared" si="16"/>
        <v>41333.333333333336</v>
      </c>
      <c r="T30" s="96">
        <f t="shared" si="16"/>
        <v>41333.333333333336</v>
      </c>
      <c r="U30" s="96">
        <f t="shared" si="16"/>
        <v>41333.333333333336</v>
      </c>
      <c r="V30" s="96">
        <f t="shared" si="16"/>
        <v>41333.333333333336</v>
      </c>
      <c r="W30" s="96">
        <f t="shared" si="16"/>
        <v>41333.333333333336</v>
      </c>
      <c r="X30" s="96">
        <f t="shared" si="16"/>
        <v>41333.333333333336</v>
      </c>
      <c r="Y30" s="96">
        <f t="shared" si="16"/>
        <v>41333.333333333336</v>
      </c>
      <c r="Z30" s="96">
        <f t="shared" si="16"/>
        <v>41333.333333333336</v>
      </c>
      <c r="AA30" s="96">
        <f t="shared" si="16"/>
        <v>41333.333333333336</v>
      </c>
      <c r="AB30" s="52"/>
      <c r="AC30" s="52"/>
      <c r="AD30" s="52">
        <v>496000</v>
      </c>
      <c r="AE30" s="13">
        <v>992000</v>
      </c>
    </row>
    <row r="31" spans="1:31" x14ac:dyDescent="0.25">
      <c r="C31" s="9" t="s">
        <v>2</v>
      </c>
      <c r="D31" s="15" t="e">
        <f t="shared" ref="D31:AA31" si="17">IF(D$4&gt;=D$3,D29,D30)</f>
        <v>#REF!</v>
      </c>
      <c r="E31" s="15" t="e">
        <f t="shared" si="17"/>
        <v>#REF!</v>
      </c>
      <c r="F31" s="15" t="e">
        <f t="shared" si="17"/>
        <v>#REF!</v>
      </c>
      <c r="G31" s="15" t="e">
        <f t="shared" si="17"/>
        <v>#REF!</v>
      </c>
      <c r="H31" s="15" t="e">
        <f t="shared" si="17"/>
        <v>#REF!</v>
      </c>
      <c r="I31" s="15" t="e">
        <f t="shared" si="17"/>
        <v>#REF!</v>
      </c>
      <c r="J31" s="15" t="e">
        <f t="shared" si="17"/>
        <v>#REF!</v>
      </c>
      <c r="K31" s="15" t="e">
        <f t="shared" si="17"/>
        <v>#REF!</v>
      </c>
      <c r="L31" s="15" t="e">
        <f t="shared" si="17"/>
        <v>#REF!</v>
      </c>
      <c r="M31" s="15" t="e">
        <f t="shared" si="17"/>
        <v>#REF!</v>
      </c>
      <c r="N31" s="15" t="e">
        <f t="shared" si="17"/>
        <v>#REF!</v>
      </c>
      <c r="O31" s="15" t="e">
        <f t="shared" si="17"/>
        <v>#REF!</v>
      </c>
      <c r="P31" s="15" t="e">
        <f t="shared" si="17"/>
        <v>#REF!</v>
      </c>
      <c r="Q31" s="15" t="e">
        <f t="shared" si="17"/>
        <v>#REF!</v>
      </c>
      <c r="R31" s="15" t="e">
        <f t="shared" si="17"/>
        <v>#REF!</v>
      </c>
      <c r="S31" s="15" t="e">
        <f t="shared" si="17"/>
        <v>#REF!</v>
      </c>
      <c r="T31" s="15" t="e">
        <f t="shared" si="17"/>
        <v>#REF!</v>
      </c>
      <c r="U31" s="15" t="e">
        <f t="shared" si="17"/>
        <v>#REF!</v>
      </c>
      <c r="V31" s="15" t="e">
        <f t="shared" si="17"/>
        <v>#REF!</v>
      </c>
      <c r="W31" s="15" t="e">
        <f t="shared" si="17"/>
        <v>#REF!</v>
      </c>
      <c r="X31" s="15" t="e">
        <f t="shared" si="17"/>
        <v>#REF!</v>
      </c>
      <c r="Y31" s="15" t="e">
        <f t="shared" si="17"/>
        <v>#REF!</v>
      </c>
      <c r="Z31" s="15" t="e">
        <f t="shared" si="17"/>
        <v>#REF!</v>
      </c>
      <c r="AA31" s="15" t="e">
        <f t="shared" si="17"/>
        <v>#REF!</v>
      </c>
      <c r="AB31" s="52"/>
      <c r="AC31" s="52"/>
      <c r="AD31" s="52"/>
    </row>
    <row r="32" spans="1:31" x14ac:dyDescent="0.25">
      <c r="C32" s="7" t="s">
        <v>157</v>
      </c>
      <c r="D32" s="16" t="e">
        <f>D29</f>
        <v>#REF!</v>
      </c>
      <c r="E32" s="8" t="e">
        <f>IF(E$4&lt;=$D$3,(E29+D32),0)</f>
        <v>#REF!</v>
      </c>
      <c r="F32" s="8" t="e">
        <f t="shared" ref="F32:AA32" si="18">IF(F$4&lt;=$D$3,(F29+E32),0)</f>
        <v>#REF!</v>
      </c>
      <c r="G32" s="8" t="e">
        <f t="shared" si="18"/>
        <v>#REF!</v>
      </c>
      <c r="H32" s="8" t="e">
        <f t="shared" si="18"/>
        <v>#REF!</v>
      </c>
      <c r="I32" s="8" t="e">
        <f t="shared" si="18"/>
        <v>#REF!</v>
      </c>
      <c r="J32" s="8" t="e">
        <f t="shared" si="18"/>
        <v>#REF!</v>
      </c>
      <c r="K32" s="8" t="e">
        <f t="shared" si="18"/>
        <v>#REF!</v>
      </c>
      <c r="L32" s="8" t="e">
        <f t="shared" si="18"/>
        <v>#REF!</v>
      </c>
      <c r="M32" s="8" t="e">
        <f t="shared" si="18"/>
        <v>#REF!</v>
      </c>
      <c r="N32" s="8" t="e">
        <f t="shared" si="18"/>
        <v>#REF!</v>
      </c>
      <c r="O32" s="8" t="e">
        <f t="shared" si="18"/>
        <v>#REF!</v>
      </c>
      <c r="P32" s="8" t="e">
        <f t="shared" si="18"/>
        <v>#REF!</v>
      </c>
      <c r="Q32" s="8" t="e">
        <f t="shared" si="18"/>
        <v>#REF!</v>
      </c>
      <c r="R32" s="8" t="e">
        <f t="shared" si="18"/>
        <v>#REF!</v>
      </c>
      <c r="S32" s="8" t="e">
        <f t="shared" si="18"/>
        <v>#REF!</v>
      </c>
      <c r="T32" s="8" t="e">
        <f t="shared" si="18"/>
        <v>#REF!</v>
      </c>
      <c r="U32" s="8" t="e">
        <f t="shared" si="18"/>
        <v>#REF!</v>
      </c>
      <c r="V32" s="8" t="e">
        <f t="shared" si="18"/>
        <v>#REF!</v>
      </c>
      <c r="W32" s="8" t="e">
        <f t="shared" si="18"/>
        <v>#REF!</v>
      </c>
      <c r="X32" s="8" t="e">
        <f t="shared" si="18"/>
        <v>#REF!</v>
      </c>
      <c r="Y32" s="8" t="e">
        <f t="shared" si="18"/>
        <v>#REF!</v>
      </c>
      <c r="Z32" s="8" t="e">
        <f t="shared" si="18"/>
        <v>#REF!</v>
      </c>
      <c r="AA32" s="8" t="e">
        <f t="shared" si="18"/>
        <v>#REF!</v>
      </c>
      <c r="AB32" s="52"/>
      <c r="AC32" s="52"/>
      <c r="AD32" s="52"/>
    </row>
    <row r="33" spans="1:31" x14ac:dyDescent="0.25">
      <c r="C33" s="7" t="s">
        <v>160</v>
      </c>
      <c r="D33" s="16">
        <f>D30</f>
        <v>41333.333333333336</v>
      </c>
      <c r="E33" s="16">
        <f t="shared" ref="E33:AA33" si="19">E30+D33</f>
        <v>82666.666666666672</v>
      </c>
      <c r="F33" s="16">
        <f t="shared" si="19"/>
        <v>124000</v>
      </c>
      <c r="G33" s="16">
        <f t="shared" si="19"/>
        <v>165333.33333333334</v>
      </c>
      <c r="H33" s="16">
        <f t="shared" si="19"/>
        <v>206666.66666666669</v>
      </c>
      <c r="I33" s="16">
        <f t="shared" si="19"/>
        <v>248000.00000000003</v>
      </c>
      <c r="J33" s="16">
        <f t="shared" si="19"/>
        <v>289333.33333333337</v>
      </c>
      <c r="K33" s="16">
        <f t="shared" si="19"/>
        <v>330666.66666666669</v>
      </c>
      <c r="L33" s="16">
        <f t="shared" si="19"/>
        <v>372000</v>
      </c>
      <c r="M33" s="16">
        <f t="shared" si="19"/>
        <v>413333.33333333331</v>
      </c>
      <c r="N33" s="16">
        <f t="shared" si="19"/>
        <v>454666.66666666663</v>
      </c>
      <c r="O33" s="16">
        <f t="shared" si="19"/>
        <v>495999.99999999994</v>
      </c>
      <c r="P33" s="16">
        <f t="shared" si="19"/>
        <v>537333.33333333326</v>
      </c>
      <c r="Q33" s="16">
        <f t="shared" si="19"/>
        <v>578666.66666666663</v>
      </c>
      <c r="R33" s="16">
        <f t="shared" si="19"/>
        <v>620000</v>
      </c>
      <c r="S33" s="16">
        <f t="shared" si="19"/>
        <v>661333.33333333337</v>
      </c>
      <c r="T33" s="16">
        <f t="shared" si="19"/>
        <v>702666.66666666674</v>
      </c>
      <c r="U33" s="16">
        <f t="shared" si="19"/>
        <v>744000.00000000012</v>
      </c>
      <c r="V33" s="16">
        <f t="shared" si="19"/>
        <v>785333.33333333349</v>
      </c>
      <c r="W33" s="16">
        <f t="shared" si="19"/>
        <v>826666.66666666686</v>
      </c>
      <c r="X33" s="16">
        <f t="shared" si="19"/>
        <v>868000.00000000023</v>
      </c>
      <c r="Y33" s="16">
        <f t="shared" si="19"/>
        <v>909333.3333333336</v>
      </c>
      <c r="Z33" s="16">
        <f t="shared" si="19"/>
        <v>950666.66666666698</v>
      </c>
      <c r="AA33" s="16">
        <f t="shared" si="19"/>
        <v>992000.00000000035</v>
      </c>
      <c r="AB33" s="52"/>
      <c r="AC33" s="52"/>
      <c r="AD33" s="52"/>
    </row>
    <row r="34" spans="1:31" x14ac:dyDescent="0.25">
      <c r="C34" s="7" t="s">
        <v>159</v>
      </c>
      <c r="D34" s="16" t="e">
        <f>D31</f>
        <v>#REF!</v>
      </c>
      <c r="E34" s="16" t="e">
        <f t="shared" ref="E34:AA34" si="20">E31+D34</f>
        <v>#REF!</v>
      </c>
      <c r="F34" s="16" t="e">
        <f t="shared" si="20"/>
        <v>#REF!</v>
      </c>
      <c r="G34" s="16" t="e">
        <f t="shared" si="20"/>
        <v>#REF!</v>
      </c>
      <c r="H34" s="16" t="e">
        <f t="shared" si="20"/>
        <v>#REF!</v>
      </c>
      <c r="I34" s="16" t="e">
        <f t="shared" si="20"/>
        <v>#REF!</v>
      </c>
      <c r="J34" s="16" t="e">
        <f t="shared" si="20"/>
        <v>#REF!</v>
      </c>
      <c r="K34" s="16" t="e">
        <f t="shared" si="20"/>
        <v>#REF!</v>
      </c>
      <c r="L34" s="16" t="e">
        <f t="shared" si="20"/>
        <v>#REF!</v>
      </c>
      <c r="M34" s="16" t="e">
        <f t="shared" si="20"/>
        <v>#REF!</v>
      </c>
      <c r="N34" s="16" t="e">
        <f t="shared" si="20"/>
        <v>#REF!</v>
      </c>
      <c r="O34" s="16" t="e">
        <f t="shared" si="20"/>
        <v>#REF!</v>
      </c>
      <c r="P34" s="16" t="e">
        <f t="shared" si="20"/>
        <v>#REF!</v>
      </c>
      <c r="Q34" s="16" t="e">
        <f t="shared" si="20"/>
        <v>#REF!</v>
      </c>
      <c r="R34" s="16" t="e">
        <f t="shared" si="20"/>
        <v>#REF!</v>
      </c>
      <c r="S34" s="16" t="e">
        <f t="shared" si="20"/>
        <v>#REF!</v>
      </c>
      <c r="T34" s="16" t="e">
        <f t="shared" si="20"/>
        <v>#REF!</v>
      </c>
      <c r="U34" s="16" t="e">
        <f t="shared" si="20"/>
        <v>#REF!</v>
      </c>
      <c r="V34" s="16" t="e">
        <f t="shared" si="20"/>
        <v>#REF!</v>
      </c>
      <c r="W34" s="16" t="e">
        <f t="shared" si="20"/>
        <v>#REF!</v>
      </c>
      <c r="X34" s="16" t="e">
        <f t="shared" si="20"/>
        <v>#REF!</v>
      </c>
      <c r="Y34" s="16" t="e">
        <f t="shared" si="20"/>
        <v>#REF!</v>
      </c>
      <c r="Z34" s="16" t="e">
        <f t="shared" si="20"/>
        <v>#REF!</v>
      </c>
      <c r="AA34" s="16" t="e">
        <f t="shared" si="20"/>
        <v>#REF!</v>
      </c>
      <c r="AB34" s="52"/>
      <c r="AC34" s="52"/>
      <c r="AD34" s="52"/>
    </row>
    <row r="35" spans="1:31" x14ac:dyDescent="0.25">
      <c r="A35" s="18" t="s">
        <v>18</v>
      </c>
      <c r="B35" s="102" t="s">
        <v>162</v>
      </c>
      <c r="AB35" s="52"/>
      <c r="AC35" s="52"/>
      <c r="AD35" s="52"/>
    </row>
    <row r="36" spans="1:31" x14ac:dyDescent="0.25">
      <c r="C36" s="9" t="s">
        <v>0</v>
      </c>
      <c r="D36" s="38" t="e">
        <f>#REF!+#REF!+#REF!+#REF!+#REF!+#REF!+#REF!</f>
        <v>#REF!</v>
      </c>
      <c r="E36" s="38" t="e">
        <f>#REF!+#REF!+#REF!+#REF!+#REF!+#REF!+#REF!</f>
        <v>#REF!</v>
      </c>
      <c r="F36" s="38" t="e">
        <f>#REF!+#REF!+#REF!+#REF!+#REF!+#REF!+#REF!</f>
        <v>#REF!</v>
      </c>
      <c r="G36" s="38" t="e">
        <f>#REF!+#REF!+#REF!+#REF!+#REF!+#REF!+#REF!</f>
        <v>#REF!</v>
      </c>
      <c r="H36" s="38" t="e">
        <f>#REF!+#REF!+#REF!+#REF!+#REF!+#REF!+#REF!</f>
        <v>#REF!</v>
      </c>
      <c r="I36" s="38" t="e">
        <f>#REF!+#REF!+#REF!+#REF!+#REF!+#REF!+#REF!</f>
        <v>#REF!</v>
      </c>
      <c r="J36" s="38" t="e">
        <f>#REF!+#REF!+#REF!+#REF!+#REF!+#REF!+#REF!</f>
        <v>#REF!</v>
      </c>
      <c r="K36" s="38" t="e">
        <f>#REF!+#REF!+#REF!+#REF!+#REF!+#REF!+#REF!</f>
        <v>#REF!</v>
      </c>
      <c r="L36" s="38" t="e">
        <f>#REF!+#REF!+#REF!+#REF!+#REF!+#REF!+#REF!</f>
        <v>#REF!</v>
      </c>
      <c r="M36" s="38" t="e">
        <f>#REF!+#REF!+#REF!+#REF!+#REF!+#REF!+#REF!</f>
        <v>#REF!</v>
      </c>
      <c r="N36" s="38" t="e">
        <f>#REF!+#REF!+#REF!+#REF!+#REF!+#REF!+#REF!</f>
        <v>#REF!</v>
      </c>
      <c r="O36" s="38" t="e">
        <f>#REF!+#REF!+#REF!+#REF!+#REF!+#REF!+#REF!</f>
        <v>#REF!</v>
      </c>
      <c r="P36" s="38" t="e">
        <f>#REF!+#REF!+#REF!+#REF!+#REF!+#REF!+#REF!</f>
        <v>#REF!</v>
      </c>
      <c r="Q36" s="38" t="e">
        <f>#REF!+#REF!+#REF!+#REF!+#REF!+#REF!+#REF!</f>
        <v>#REF!</v>
      </c>
      <c r="R36" s="38" t="e">
        <f>#REF!+#REF!+#REF!+#REF!+#REF!+#REF!+#REF!</f>
        <v>#REF!</v>
      </c>
      <c r="S36" s="38" t="e">
        <f>#REF!+#REF!+#REF!+#REF!+#REF!+#REF!+#REF!</f>
        <v>#REF!</v>
      </c>
      <c r="T36" s="38" t="e">
        <f>#REF!+#REF!+#REF!+#REF!+#REF!+#REF!+#REF!</f>
        <v>#REF!</v>
      </c>
      <c r="U36" s="38" t="e">
        <f>#REF!+#REF!+#REF!+#REF!+#REF!+#REF!+#REF!</f>
        <v>#REF!</v>
      </c>
      <c r="V36" s="38" t="e">
        <f>#REF!+#REF!+#REF!+#REF!+#REF!+#REF!+#REF!</f>
        <v>#REF!</v>
      </c>
      <c r="W36" s="38" t="e">
        <f>#REF!+#REF!+#REF!+#REF!+#REF!+#REF!+#REF!</f>
        <v>#REF!</v>
      </c>
      <c r="X36" s="38" t="e">
        <f>#REF!+#REF!+#REF!+#REF!+#REF!+#REF!+#REF!</f>
        <v>#REF!</v>
      </c>
      <c r="Y36" s="38" t="e">
        <f>#REF!+#REF!+#REF!+#REF!+#REF!+#REF!+#REF!</f>
        <v>#REF!</v>
      </c>
      <c r="Z36" s="38" t="e">
        <f>#REF!+#REF!+#REF!+#REF!+#REF!+#REF!+#REF!</f>
        <v>#REF!</v>
      </c>
      <c r="AA36" s="38" t="e">
        <f>#REF!+#REF!+#REF!+#REF!+#REF!+#REF!+#REF!</f>
        <v>#REF!</v>
      </c>
      <c r="AB36" s="52" t="e">
        <f>SUM(D36:AA36)</f>
        <v>#REF!</v>
      </c>
      <c r="AC36" s="52" t="e">
        <f>SUM(P36:AA36)</f>
        <v>#REF!</v>
      </c>
      <c r="AD36" s="52"/>
    </row>
    <row r="37" spans="1:31" x14ac:dyDescent="0.25">
      <c r="C37" s="9" t="s">
        <v>87</v>
      </c>
      <c r="D37" s="96">
        <f>$AE37/24</f>
        <v>42583.333333333336</v>
      </c>
      <c r="E37" s="96">
        <f t="shared" ref="E37:AA37" si="21">$AE37/24</f>
        <v>42583.333333333336</v>
      </c>
      <c r="F37" s="96">
        <f t="shared" si="21"/>
        <v>42583.333333333336</v>
      </c>
      <c r="G37" s="96">
        <f t="shared" si="21"/>
        <v>42583.333333333336</v>
      </c>
      <c r="H37" s="96">
        <f t="shared" si="21"/>
        <v>42583.333333333336</v>
      </c>
      <c r="I37" s="96">
        <f t="shared" si="21"/>
        <v>42583.333333333336</v>
      </c>
      <c r="J37" s="96">
        <f t="shared" si="21"/>
        <v>42583.333333333336</v>
      </c>
      <c r="K37" s="96">
        <f t="shared" si="21"/>
        <v>42583.333333333336</v>
      </c>
      <c r="L37" s="96">
        <f t="shared" si="21"/>
        <v>42583.333333333336</v>
      </c>
      <c r="M37" s="96">
        <f t="shared" si="21"/>
        <v>42583.333333333336</v>
      </c>
      <c r="N37" s="96">
        <f t="shared" si="21"/>
        <v>42583.333333333336</v>
      </c>
      <c r="O37" s="96">
        <f t="shared" si="21"/>
        <v>42583.333333333336</v>
      </c>
      <c r="P37" s="96">
        <f t="shared" si="21"/>
        <v>42583.333333333336</v>
      </c>
      <c r="Q37" s="96">
        <f t="shared" si="21"/>
        <v>42583.333333333336</v>
      </c>
      <c r="R37" s="96">
        <f t="shared" si="21"/>
        <v>42583.333333333336</v>
      </c>
      <c r="S37" s="96">
        <f t="shared" si="21"/>
        <v>42583.333333333336</v>
      </c>
      <c r="T37" s="96">
        <f t="shared" si="21"/>
        <v>42583.333333333336</v>
      </c>
      <c r="U37" s="96">
        <f t="shared" si="21"/>
        <v>42583.333333333336</v>
      </c>
      <c r="V37" s="96">
        <f t="shared" si="21"/>
        <v>42583.333333333336</v>
      </c>
      <c r="W37" s="96">
        <f t="shared" si="21"/>
        <v>42583.333333333336</v>
      </c>
      <c r="X37" s="96">
        <f t="shared" si="21"/>
        <v>42583.333333333336</v>
      </c>
      <c r="Y37" s="96">
        <f t="shared" si="21"/>
        <v>42583.333333333336</v>
      </c>
      <c r="Z37" s="96">
        <f t="shared" si="21"/>
        <v>42583.333333333336</v>
      </c>
      <c r="AA37" s="96">
        <f t="shared" si="21"/>
        <v>42583.333333333336</v>
      </c>
      <c r="AB37" s="52"/>
      <c r="AC37" s="52"/>
      <c r="AD37" s="52">
        <v>511000</v>
      </c>
      <c r="AE37" s="13">
        <v>1022000</v>
      </c>
    </row>
    <row r="38" spans="1:31" x14ac:dyDescent="0.25">
      <c r="C38" s="9" t="s">
        <v>2</v>
      </c>
      <c r="D38" s="15" t="e">
        <f t="shared" ref="D38:AA38" si="22">IF(D$4&gt;=D$3,D36,D37)</f>
        <v>#REF!</v>
      </c>
      <c r="E38" s="15" t="e">
        <f t="shared" si="22"/>
        <v>#REF!</v>
      </c>
      <c r="F38" s="15" t="e">
        <f t="shared" si="22"/>
        <v>#REF!</v>
      </c>
      <c r="G38" s="15" t="e">
        <f t="shared" si="22"/>
        <v>#REF!</v>
      </c>
      <c r="H38" s="15" t="e">
        <f t="shared" si="22"/>
        <v>#REF!</v>
      </c>
      <c r="I38" s="15" t="e">
        <f t="shared" si="22"/>
        <v>#REF!</v>
      </c>
      <c r="J38" s="15" t="e">
        <f t="shared" si="22"/>
        <v>#REF!</v>
      </c>
      <c r="K38" s="15" t="e">
        <f t="shared" si="22"/>
        <v>#REF!</v>
      </c>
      <c r="L38" s="15" t="e">
        <f t="shared" si="22"/>
        <v>#REF!</v>
      </c>
      <c r="M38" s="15" t="e">
        <f t="shared" si="22"/>
        <v>#REF!</v>
      </c>
      <c r="N38" s="15" t="e">
        <f t="shared" si="22"/>
        <v>#REF!</v>
      </c>
      <c r="O38" s="15" t="e">
        <f t="shared" si="22"/>
        <v>#REF!</v>
      </c>
      <c r="P38" s="15" t="e">
        <f t="shared" si="22"/>
        <v>#REF!</v>
      </c>
      <c r="Q38" s="15" t="e">
        <f t="shared" si="22"/>
        <v>#REF!</v>
      </c>
      <c r="R38" s="15" t="e">
        <f t="shared" si="22"/>
        <v>#REF!</v>
      </c>
      <c r="S38" s="15" t="e">
        <f t="shared" si="22"/>
        <v>#REF!</v>
      </c>
      <c r="T38" s="15" t="e">
        <f t="shared" si="22"/>
        <v>#REF!</v>
      </c>
      <c r="U38" s="15" t="e">
        <f t="shared" si="22"/>
        <v>#REF!</v>
      </c>
      <c r="V38" s="15" t="e">
        <f t="shared" si="22"/>
        <v>#REF!</v>
      </c>
      <c r="W38" s="15" t="e">
        <f t="shared" si="22"/>
        <v>#REF!</v>
      </c>
      <c r="X38" s="15" t="e">
        <f t="shared" si="22"/>
        <v>#REF!</v>
      </c>
      <c r="Y38" s="15" t="e">
        <f t="shared" si="22"/>
        <v>#REF!</v>
      </c>
      <c r="Z38" s="15" t="e">
        <f t="shared" si="22"/>
        <v>#REF!</v>
      </c>
      <c r="AA38" s="15" t="e">
        <f t="shared" si="22"/>
        <v>#REF!</v>
      </c>
      <c r="AB38" s="52"/>
      <c r="AC38" s="52"/>
      <c r="AD38" s="52"/>
    </row>
    <row r="39" spans="1:31" x14ac:dyDescent="0.25">
      <c r="C39" s="7" t="s">
        <v>157</v>
      </c>
      <c r="D39" s="16" t="e">
        <f>D36</f>
        <v>#REF!</v>
      </c>
      <c r="E39" s="8" t="e">
        <f>IF(E$4&lt;=$D$3,(E36+D39),0)</f>
        <v>#REF!</v>
      </c>
      <c r="F39" s="8" t="e">
        <f t="shared" ref="F39:AA39" si="23">IF(F$4&lt;=$D$3,(F36+E39),0)</f>
        <v>#REF!</v>
      </c>
      <c r="G39" s="8" t="e">
        <f t="shared" si="23"/>
        <v>#REF!</v>
      </c>
      <c r="H39" s="8" t="e">
        <f t="shared" si="23"/>
        <v>#REF!</v>
      </c>
      <c r="I39" s="8" t="e">
        <f t="shared" si="23"/>
        <v>#REF!</v>
      </c>
      <c r="J39" s="8" t="e">
        <f t="shared" si="23"/>
        <v>#REF!</v>
      </c>
      <c r="K39" s="8" t="e">
        <f t="shared" si="23"/>
        <v>#REF!</v>
      </c>
      <c r="L39" s="8" t="e">
        <f t="shared" si="23"/>
        <v>#REF!</v>
      </c>
      <c r="M39" s="8" t="e">
        <f t="shared" si="23"/>
        <v>#REF!</v>
      </c>
      <c r="N39" s="8" t="e">
        <f t="shared" si="23"/>
        <v>#REF!</v>
      </c>
      <c r="O39" s="8" t="e">
        <f t="shared" si="23"/>
        <v>#REF!</v>
      </c>
      <c r="P39" s="8" t="e">
        <f t="shared" si="23"/>
        <v>#REF!</v>
      </c>
      <c r="Q39" s="8" t="e">
        <f t="shared" si="23"/>
        <v>#REF!</v>
      </c>
      <c r="R39" s="8" t="e">
        <f t="shared" si="23"/>
        <v>#REF!</v>
      </c>
      <c r="S39" s="8" t="e">
        <f t="shared" si="23"/>
        <v>#REF!</v>
      </c>
      <c r="T39" s="8" t="e">
        <f t="shared" si="23"/>
        <v>#REF!</v>
      </c>
      <c r="U39" s="8" t="e">
        <f t="shared" si="23"/>
        <v>#REF!</v>
      </c>
      <c r="V39" s="8" t="e">
        <f t="shared" si="23"/>
        <v>#REF!</v>
      </c>
      <c r="W39" s="8" t="e">
        <f t="shared" si="23"/>
        <v>#REF!</v>
      </c>
      <c r="X39" s="8" t="e">
        <f t="shared" si="23"/>
        <v>#REF!</v>
      </c>
      <c r="Y39" s="8" t="e">
        <f t="shared" si="23"/>
        <v>#REF!</v>
      </c>
      <c r="Z39" s="8" t="e">
        <f t="shared" si="23"/>
        <v>#REF!</v>
      </c>
      <c r="AA39" s="8" t="e">
        <f t="shared" si="23"/>
        <v>#REF!</v>
      </c>
      <c r="AB39" s="52"/>
      <c r="AC39" s="52"/>
      <c r="AD39" s="52"/>
    </row>
    <row r="40" spans="1:31" x14ac:dyDescent="0.25">
      <c r="C40" s="7" t="s">
        <v>160</v>
      </c>
      <c r="D40" s="16">
        <f>D37</f>
        <v>42583.333333333336</v>
      </c>
      <c r="E40" s="16">
        <f t="shared" ref="E40:AA40" si="24">E37+D40</f>
        <v>85166.666666666672</v>
      </c>
      <c r="F40" s="16">
        <f t="shared" si="24"/>
        <v>127750</v>
      </c>
      <c r="G40" s="16">
        <f t="shared" si="24"/>
        <v>170333.33333333334</v>
      </c>
      <c r="H40" s="16">
        <f t="shared" si="24"/>
        <v>212916.66666666669</v>
      </c>
      <c r="I40" s="16">
        <f t="shared" si="24"/>
        <v>255500.00000000003</v>
      </c>
      <c r="J40" s="16">
        <f t="shared" si="24"/>
        <v>298083.33333333337</v>
      </c>
      <c r="K40" s="16">
        <f t="shared" si="24"/>
        <v>340666.66666666669</v>
      </c>
      <c r="L40" s="16">
        <f t="shared" si="24"/>
        <v>383250</v>
      </c>
      <c r="M40" s="16">
        <f t="shared" si="24"/>
        <v>425833.33333333331</v>
      </c>
      <c r="N40" s="16">
        <f t="shared" si="24"/>
        <v>468416.66666666663</v>
      </c>
      <c r="O40" s="16">
        <f t="shared" si="24"/>
        <v>510999.99999999994</v>
      </c>
      <c r="P40" s="16">
        <f t="shared" si="24"/>
        <v>553583.33333333326</v>
      </c>
      <c r="Q40" s="16">
        <f t="shared" si="24"/>
        <v>596166.66666666663</v>
      </c>
      <c r="R40" s="16">
        <f t="shared" si="24"/>
        <v>638750</v>
      </c>
      <c r="S40" s="16">
        <f t="shared" si="24"/>
        <v>681333.33333333337</v>
      </c>
      <c r="T40" s="16">
        <f t="shared" si="24"/>
        <v>723916.66666666674</v>
      </c>
      <c r="U40" s="16">
        <f t="shared" si="24"/>
        <v>766500.00000000012</v>
      </c>
      <c r="V40" s="16">
        <f t="shared" si="24"/>
        <v>809083.33333333349</v>
      </c>
      <c r="W40" s="16">
        <f t="shared" si="24"/>
        <v>851666.66666666686</v>
      </c>
      <c r="X40" s="16">
        <f t="shared" si="24"/>
        <v>894250.00000000023</v>
      </c>
      <c r="Y40" s="16">
        <f t="shared" si="24"/>
        <v>936833.3333333336</v>
      </c>
      <c r="Z40" s="16">
        <f t="shared" si="24"/>
        <v>979416.66666666698</v>
      </c>
      <c r="AA40" s="16">
        <f t="shared" si="24"/>
        <v>1022000.0000000003</v>
      </c>
      <c r="AB40" s="52"/>
      <c r="AC40" s="52"/>
      <c r="AD40" s="52"/>
    </row>
    <row r="41" spans="1:31" x14ac:dyDescent="0.25">
      <c r="C41" s="7" t="s">
        <v>159</v>
      </c>
      <c r="D41" s="16" t="e">
        <f>D38</f>
        <v>#REF!</v>
      </c>
      <c r="E41" s="16" t="e">
        <f t="shared" ref="E41:AA41" si="25">E38+D41</f>
        <v>#REF!</v>
      </c>
      <c r="F41" s="16" t="e">
        <f t="shared" si="25"/>
        <v>#REF!</v>
      </c>
      <c r="G41" s="16" t="e">
        <f t="shared" si="25"/>
        <v>#REF!</v>
      </c>
      <c r="H41" s="16" t="e">
        <f t="shared" si="25"/>
        <v>#REF!</v>
      </c>
      <c r="I41" s="16" t="e">
        <f t="shared" si="25"/>
        <v>#REF!</v>
      </c>
      <c r="J41" s="16" t="e">
        <f t="shared" si="25"/>
        <v>#REF!</v>
      </c>
      <c r="K41" s="16" t="e">
        <f t="shared" si="25"/>
        <v>#REF!</v>
      </c>
      <c r="L41" s="16" t="e">
        <f t="shared" si="25"/>
        <v>#REF!</v>
      </c>
      <c r="M41" s="16" t="e">
        <f t="shared" si="25"/>
        <v>#REF!</v>
      </c>
      <c r="N41" s="16" t="e">
        <f t="shared" si="25"/>
        <v>#REF!</v>
      </c>
      <c r="O41" s="16" t="e">
        <f t="shared" si="25"/>
        <v>#REF!</v>
      </c>
      <c r="P41" s="16" t="e">
        <f t="shared" si="25"/>
        <v>#REF!</v>
      </c>
      <c r="Q41" s="16" t="e">
        <f t="shared" si="25"/>
        <v>#REF!</v>
      </c>
      <c r="R41" s="16" t="e">
        <f t="shared" si="25"/>
        <v>#REF!</v>
      </c>
      <c r="S41" s="16" t="e">
        <f t="shared" si="25"/>
        <v>#REF!</v>
      </c>
      <c r="T41" s="16" t="e">
        <f t="shared" si="25"/>
        <v>#REF!</v>
      </c>
      <c r="U41" s="16" t="e">
        <f t="shared" si="25"/>
        <v>#REF!</v>
      </c>
      <c r="V41" s="16" t="e">
        <f t="shared" si="25"/>
        <v>#REF!</v>
      </c>
      <c r="W41" s="16" t="e">
        <f t="shared" si="25"/>
        <v>#REF!</v>
      </c>
      <c r="X41" s="16" t="e">
        <f t="shared" si="25"/>
        <v>#REF!</v>
      </c>
      <c r="Y41" s="16" t="e">
        <f t="shared" si="25"/>
        <v>#REF!</v>
      </c>
      <c r="Z41" s="16" t="e">
        <f t="shared" si="25"/>
        <v>#REF!</v>
      </c>
      <c r="AA41" s="16" t="e">
        <f t="shared" si="25"/>
        <v>#REF!</v>
      </c>
      <c r="AB41" s="52"/>
      <c r="AC41" s="52"/>
      <c r="AD41" s="52"/>
    </row>
    <row r="42" spans="1:31" s="13" customFormat="1" x14ac:dyDescent="0.25">
      <c r="A42" s="18" t="s">
        <v>80</v>
      </c>
      <c r="B42" s="102" t="s">
        <v>136</v>
      </c>
      <c r="C42" s="5"/>
      <c r="AB42" s="52"/>
      <c r="AC42" s="52"/>
      <c r="AD42" s="52"/>
    </row>
    <row r="43" spans="1:31" s="13" customFormat="1" x14ac:dyDescent="0.25">
      <c r="A43" s="11"/>
      <c r="B43" s="5"/>
      <c r="C43" s="9" t="s">
        <v>0</v>
      </c>
      <c r="D43" s="38" t="e">
        <f>#REF!+#REF!+#REF!+#REF!</f>
        <v>#REF!</v>
      </c>
      <c r="E43" s="38" t="e">
        <f>#REF!+#REF!+#REF!+#REF!</f>
        <v>#REF!</v>
      </c>
      <c r="F43" s="38" t="e">
        <f>#REF!+#REF!+#REF!+#REF!</f>
        <v>#REF!</v>
      </c>
      <c r="G43" s="38" t="e">
        <f>#REF!+#REF!+#REF!+#REF!</f>
        <v>#REF!</v>
      </c>
      <c r="H43" s="38" t="e">
        <f>#REF!+#REF!+#REF!+#REF!</f>
        <v>#REF!</v>
      </c>
      <c r="I43" s="38" t="e">
        <f>#REF!+#REF!+#REF!+#REF!</f>
        <v>#REF!</v>
      </c>
      <c r="J43" s="38" t="e">
        <f>#REF!+#REF!+#REF!+#REF!</f>
        <v>#REF!</v>
      </c>
      <c r="K43" s="38" t="e">
        <f>#REF!+#REF!+#REF!+#REF!</f>
        <v>#REF!</v>
      </c>
      <c r="L43" s="38" t="e">
        <f>#REF!+#REF!+#REF!+#REF!</f>
        <v>#REF!</v>
      </c>
      <c r="M43" s="38" t="e">
        <f>#REF!+#REF!+#REF!+#REF!</f>
        <v>#REF!</v>
      </c>
      <c r="N43" s="38" t="e">
        <f>#REF!+#REF!+#REF!+#REF!</f>
        <v>#REF!</v>
      </c>
      <c r="O43" s="38" t="e">
        <f>#REF!+#REF!+#REF!+#REF!</f>
        <v>#REF!</v>
      </c>
      <c r="P43" s="38" t="e">
        <f>#REF!+#REF!+#REF!+#REF!</f>
        <v>#REF!</v>
      </c>
      <c r="Q43" s="38" t="e">
        <f>#REF!+#REF!+#REF!+#REF!</f>
        <v>#REF!</v>
      </c>
      <c r="R43" s="38" t="e">
        <f>#REF!+#REF!+#REF!+#REF!</f>
        <v>#REF!</v>
      </c>
      <c r="S43" s="38" t="e">
        <f>#REF!+#REF!+#REF!+#REF!</f>
        <v>#REF!</v>
      </c>
      <c r="T43" s="38" t="e">
        <f>#REF!+#REF!+#REF!+#REF!</f>
        <v>#REF!</v>
      </c>
      <c r="U43" s="38" t="e">
        <f>#REF!+#REF!+#REF!+#REF!</f>
        <v>#REF!</v>
      </c>
      <c r="V43" s="38" t="e">
        <f>#REF!+#REF!+#REF!+#REF!</f>
        <v>#REF!</v>
      </c>
      <c r="W43" s="38" t="e">
        <f>#REF!+#REF!+#REF!+#REF!</f>
        <v>#REF!</v>
      </c>
      <c r="X43" s="38" t="e">
        <f>#REF!+#REF!+#REF!+#REF!</f>
        <v>#REF!</v>
      </c>
      <c r="Y43" s="38" t="e">
        <f>#REF!+#REF!+#REF!+#REF!</f>
        <v>#REF!</v>
      </c>
      <c r="Z43" s="38" t="e">
        <f>#REF!+#REF!+#REF!+#REF!</f>
        <v>#REF!</v>
      </c>
      <c r="AA43" s="38" t="e">
        <f>#REF!+#REF!+#REF!+#REF!</f>
        <v>#REF!</v>
      </c>
      <c r="AB43" s="52" t="e">
        <f>SUM(D43:AA43)</f>
        <v>#REF!</v>
      </c>
      <c r="AC43" s="52" t="e">
        <f>SUM(P43:AA43)</f>
        <v>#REF!</v>
      </c>
      <c r="AD43" s="52"/>
    </row>
    <row r="44" spans="1:31" s="13" customFormat="1" x14ac:dyDescent="0.25">
      <c r="A44" s="11"/>
      <c r="B44" s="5"/>
      <c r="C44" s="9" t="s">
        <v>87</v>
      </c>
      <c r="D44" s="15">
        <f>$AE44/24</f>
        <v>47875</v>
      </c>
      <c r="E44" s="15">
        <f t="shared" ref="E44:Z44" si="26">$AE44/24</f>
        <v>47875</v>
      </c>
      <c r="F44" s="15">
        <f t="shared" si="26"/>
        <v>47875</v>
      </c>
      <c r="G44" s="15">
        <f t="shared" si="26"/>
        <v>47875</v>
      </c>
      <c r="H44" s="15">
        <f t="shared" si="26"/>
        <v>47875</v>
      </c>
      <c r="I44" s="15">
        <f t="shared" si="26"/>
        <v>47875</v>
      </c>
      <c r="J44" s="15">
        <f t="shared" si="26"/>
        <v>47875</v>
      </c>
      <c r="K44" s="15">
        <f t="shared" si="26"/>
        <v>47875</v>
      </c>
      <c r="L44" s="15">
        <f t="shared" si="26"/>
        <v>47875</v>
      </c>
      <c r="M44" s="15">
        <f t="shared" si="26"/>
        <v>47875</v>
      </c>
      <c r="N44" s="15">
        <f t="shared" si="26"/>
        <v>47875</v>
      </c>
      <c r="O44" s="15">
        <f t="shared" si="26"/>
        <v>47875</v>
      </c>
      <c r="P44" s="15">
        <f t="shared" si="26"/>
        <v>47875</v>
      </c>
      <c r="Q44" s="15">
        <f t="shared" si="26"/>
        <v>47875</v>
      </c>
      <c r="R44" s="15">
        <f t="shared" si="26"/>
        <v>47875</v>
      </c>
      <c r="S44" s="15">
        <f t="shared" si="26"/>
        <v>47875</v>
      </c>
      <c r="T44" s="15">
        <f t="shared" si="26"/>
        <v>47875</v>
      </c>
      <c r="U44" s="15">
        <f t="shared" si="26"/>
        <v>47875</v>
      </c>
      <c r="V44" s="15">
        <f t="shared" si="26"/>
        <v>47875</v>
      </c>
      <c r="W44" s="15">
        <f t="shared" si="26"/>
        <v>47875</v>
      </c>
      <c r="X44" s="15">
        <f t="shared" si="26"/>
        <v>47875</v>
      </c>
      <c r="Y44" s="15">
        <f t="shared" si="26"/>
        <v>47875</v>
      </c>
      <c r="Z44" s="15">
        <f t="shared" si="26"/>
        <v>47875</v>
      </c>
      <c r="AA44" s="15">
        <f>$AE44/24</f>
        <v>47875</v>
      </c>
      <c r="AB44" s="52"/>
      <c r="AC44" s="52"/>
      <c r="AD44" s="52">
        <v>574500</v>
      </c>
      <c r="AE44" s="21">
        <v>1149000</v>
      </c>
    </row>
    <row r="45" spans="1:31" s="13" customFormat="1" x14ac:dyDescent="0.25">
      <c r="A45" s="11"/>
      <c r="B45" s="5"/>
      <c r="C45" s="9" t="s">
        <v>2</v>
      </c>
      <c r="D45" s="15" t="e">
        <f>IF(D$4&gt;=D$3,D43,D44)</f>
        <v>#REF!</v>
      </c>
      <c r="E45" s="15" t="e">
        <f t="shared" ref="E45:O45" si="27">IF(E$4&gt;=E$3,E43,E44)</f>
        <v>#REF!</v>
      </c>
      <c r="F45" s="15" t="e">
        <f t="shared" si="27"/>
        <v>#REF!</v>
      </c>
      <c r="G45" s="15" t="e">
        <f t="shared" si="27"/>
        <v>#REF!</v>
      </c>
      <c r="H45" s="15" t="e">
        <f t="shared" si="27"/>
        <v>#REF!</v>
      </c>
      <c r="I45" s="15" t="e">
        <f t="shared" si="27"/>
        <v>#REF!</v>
      </c>
      <c r="J45" s="15" t="e">
        <f t="shared" si="27"/>
        <v>#REF!</v>
      </c>
      <c r="K45" s="15" t="e">
        <f t="shared" si="27"/>
        <v>#REF!</v>
      </c>
      <c r="L45" s="15" t="e">
        <f t="shared" si="27"/>
        <v>#REF!</v>
      </c>
      <c r="M45" s="15" t="e">
        <f t="shared" si="27"/>
        <v>#REF!</v>
      </c>
      <c r="N45" s="15" t="e">
        <f t="shared" si="27"/>
        <v>#REF!</v>
      </c>
      <c r="O45" s="15" t="e">
        <f t="shared" si="27"/>
        <v>#REF!</v>
      </c>
      <c r="P45" s="15" t="e">
        <f t="shared" ref="P45:AA45" si="28">IF(P$4&gt;=P$3,P43,P44)</f>
        <v>#REF!</v>
      </c>
      <c r="Q45" s="15" t="e">
        <f t="shared" si="28"/>
        <v>#REF!</v>
      </c>
      <c r="R45" s="15" t="e">
        <f t="shared" si="28"/>
        <v>#REF!</v>
      </c>
      <c r="S45" s="15" t="e">
        <f t="shared" si="28"/>
        <v>#REF!</v>
      </c>
      <c r="T45" s="15" t="e">
        <f t="shared" si="28"/>
        <v>#REF!</v>
      </c>
      <c r="U45" s="15" t="e">
        <f t="shared" si="28"/>
        <v>#REF!</v>
      </c>
      <c r="V45" s="15" t="e">
        <f t="shared" si="28"/>
        <v>#REF!</v>
      </c>
      <c r="W45" s="15" t="e">
        <f t="shared" si="28"/>
        <v>#REF!</v>
      </c>
      <c r="X45" s="15" t="e">
        <f t="shared" si="28"/>
        <v>#REF!</v>
      </c>
      <c r="Y45" s="15" t="e">
        <f t="shared" si="28"/>
        <v>#REF!</v>
      </c>
      <c r="Z45" s="15" t="e">
        <f t="shared" si="28"/>
        <v>#REF!</v>
      </c>
      <c r="AA45" s="15" t="e">
        <f t="shared" si="28"/>
        <v>#REF!</v>
      </c>
      <c r="AB45" s="52"/>
      <c r="AC45" s="52"/>
      <c r="AD45" s="52"/>
      <c r="AE45" s="21"/>
    </row>
    <row r="46" spans="1:31" x14ac:dyDescent="0.25">
      <c r="C46" s="7" t="s">
        <v>157</v>
      </c>
      <c r="D46" s="16" t="e">
        <f>D43</f>
        <v>#REF!</v>
      </c>
      <c r="E46" s="8" t="e">
        <f>IF(E$4&lt;=$D$3,(E43+D46),0)</f>
        <v>#REF!</v>
      </c>
      <c r="F46" s="8" t="e">
        <f t="shared" ref="F46:AA46" si="29">IF(F$4&lt;=$D$3,(F43+E46),0)</f>
        <v>#REF!</v>
      </c>
      <c r="G46" s="8" t="e">
        <f t="shared" si="29"/>
        <v>#REF!</v>
      </c>
      <c r="H46" s="8" t="e">
        <f t="shared" si="29"/>
        <v>#REF!</v>
      </c>
      <c r="I46" s="8" t="e">
        <f t="shared" si="29"/>
        <v>#REF!</v>
      </c>
      <c r="J46" s="8" t="e">
        <f t="shared" si="29"/>
        <v>#REF!</v>
      </c>
      <c r="K46" s="8" t="e">
        <f t="shared" si="29"/>
        <v>#REF!</v>
      </c>
      <c r="L46" s="8" t="e">
        <f t="shared" si="29"/>
        <v>#REF!</v>
      </c>
      <c r="M46" s="8" t="e">
        <f t="shared" si="29"/>
        <v>#REF!</v>
      </c>
      <c r="N46" s="8" t="e">
        <f t="shared" si="29"/>
        <v>#REF!</v>
      </c>
      <c r="O46" s="8" t="e">
        <f t="shared" si="29"/>
        <v>#REF!</v>
      </c>
      <c r="P46" s="8" t="e">
        <f t="shared" si="29"/>
        <v>#REF!</v>
      </c>
      <c r="Q46" s="8" t="e">
        <f t="shared" si="29"/>
        <v>#REF!</v>
      </c>
      <c r="R46" s="8" t="e">
        <f t="shared" si="29"/>
        <v>#REF!</v>
      </c>
      <c r="S46" s="8" t="e">
        <f t="shared" si="29"/>
        <v>#REF!</v>
      </c>
      <c r="T46" s="8" t="e">
        <f t="shared" si="29"/>
        <v>#REF!</v>
      </c>
      <c r="U46" s="8" t="e">
        <f t="shared" si="29"/>
        <v>#REF!</v>
      </c>
      <c r="V46" s="8" t="e">
        <f t="shared" si="29"/>
        <v>#REF!</v>
      </c>
      <c r="W46" s="8" t="e">
        <f t="shared" si="29"/>
        <v>#REF!</v>
      </c>
      <c r="X46" s="8" t="e">
        <f t="shared" si="29"/>
        <v>#REF!</v>
      </c>
      <c r="Y46" s="8" t="e">
        <f t="shared" si="29"/>
        <v>#REF!</v>
      </c>
      <c r="Z46" s="8" t="e">
        <f t="shared" si="29"/>
        <v>#REF!</v>
      </c>
      <c r="AA46" s="8" t="e">
        <f t="shared" si="29"/>
        <v>#REF!</v>
      </c>
      <c r="AB46" s="52"/>
      <c r="AC46" s="52"/>
      <c r="AD46" s="52"/>
      <c r="AE46" s="21"/>
    </row>
    <row r="47" spans="1:31" x14ac:dyDescent="0.25">
      <c r="C47" s="7" t="s">
        <v>160</v>
      </c>
      <c r="D47" s="16">
        <f>D44</f>
        <v>47875</v>
      </c>
      <c r="E47" s="16">
        <f t="shared" ref="E47:AA47" si="30">E44+D47</f>
        <v>95750</v>
      </c>
      <c r="F47" s="16">
        <f t="shared" si="30"/>
        <v>143625</v>
      </c>
      <c r="G47" s="16">
        <f t="shared" si="30"/>
        <v>191500</v>
      </c>
      <c r="H47" s="16">
        <f t="shared" si="30"/>
        <v>239375</v>
      </c>
      <c r="I47" s="16">
        <f t="shared" si="30"/>
        <v>287250</v>
      </c>
      <c r="J47" s="16">
        <f t="shared" si="30"/>
        <v>335125</v>
      </c>
      <c r="K47" s="16">
        <f t="shared" si="30"/>
        <v>383000</v>
      </c>
      <c r="L47" s="16">
        <f t="shared" si="30"/>
        <v>430875</v>
      </c>
      <c r="M47" s="16">
        <f t="shared" si="30"/>
        <v>478750</v>
      </c>
      <c r="N47" s="16">
        <f t="shared" si="30"/>
        <v>526625</v>
      </c>
      <c r="O47" s="16">
        <f t="shared" si="30"/>
        <v>574500</v>
      </c>
      <c r="P47" s="16">
        <f t="shared" si="30"/>
        <v>622375</v>
      </c>
      <c r="Q47" s="16">
        <f t="shared" si="30"/>
        <v>670250</v>
      </c>
      <c r="R47" s="16">
        <f t="shared" si="30"/>
        <v>718125</v>
      </c>
      <c r="S47" s="16">
        <f t="shared" si="30"/>
        <v>766000</v>
      </c>
      <c r="T47" s="16">
        <f t="shared" si="30"/>
        <v>813875</v>
      </c>
      <c r="U47" s="16">
        <f t="shared" si="30"/>
        <v>861750</v>
      </c>
      <c r="V47" s="16">
        <f t="shared" si="30"/>
        <v>909625</v>
      </c>
      <c r="W47" s="16">
        <f t="shared" si="30"/>
        <v>957500</v>
      </c>
      <c r="X47" s="16">
        <f t="shared" si="30"/>
        <v>1005375</v>
      </c>
      <c r="Y47" s="16">
        <f t="shared" si="30"/>
        <v>1053250</v>
      </c>
      <c r="Z47" s="16">
        <f t="shared" si="30"/>
        <v>1101125</v>
      </c>
      <c r="AA47" s="16">
        <f t="shared" si="30"/>
        <v>1149000</v>
      </c>
      <c r="AB47" s="52"/>
      <c r="AC47" s="52"/>
      <c r="AD47" s="52"/>
      <c r="AE47" s="21"/>
    </row>
    <row r="48" spans="1:31" x14ac:dyDescent="0.25">
      <c r="C48" s="7" t="s">
        <v>159</v>
      </c>
      <c r="D48" s="16" t="e">
        <f>D45</f>
        <v>#REF!</v>
      </c>
      <c r="E48" s="16" t="e">
        <f t="shared" ref="E48:AA48" si="31">E45+D48</f>
        <v>#REF!</v>
      </c>
      <c r="F48" s="16" t="e">
        <f t="shared" si="31"/>
        <v>#REF!</v>
      </c>
      <c r="G48" s="16" t="e">
        <f t="shared" si="31"/>
        <v>#REF!</v>
      </c>
      <c r="H48" s="16" t="e">
        <f t="shared" si="31"/>
        <v>#REF!</v>
      </c>
      <c r="I48" s="16" t="e">
        <f t="shared" si="31"/>
        <v>#REF!</v>
      </c>
      <c r="J48" s="16" t="e">
        <f t="shared" si="31"/>
        <v>#REF!</v>
      </c>
      <c r="K48" s="16" t="e">
        <f t="shared" si="31"/>
        <v>#REF!</v>
      </c>
      <c r="L48" s="16" t="e">
        <f t="shared" si="31"/>
        <v>#REF!</v>
      </c>
      <c r="M48" s="16" t="e">
        <f t="shared" si="31"/>
        <v>#REF!</v>
      </c>
      <c r="N48" s="16" t="e">
        <f t="shared" si="31"/>
        <v>#REF!</v>
      </c>
      <c r="O48" s="16" t="e">
        <f t="shared" si="31"/>
        <v>#REF!</v>
      </c>
      <c r="P48" s="16" t="e">
        <f t="shared" si="31"/>
        <v>#REF!</v>
      </c>
      <c r="Q48" s="16" t="e">
        <f t="shared" si="31"/>
        <v>#REF!</v>
      </c>
      <c r="R48" s="16" t="e">
        <f t="shared" si="31"/>
        <v>#REF!</v>
      </c>
      <c r="S48" s="16" t="e">
        <f t="shared" si="31"/>
        <v>#REF!</v>
      </c>
      <c r="T48" s="16" t="e">
        <f t="shared" si="31"/>
        <v>#REF!</v>
      </c>
      <c r="U48" s="16" t="e">
        <f t="shared" si="31"/>
        <v>#REF!</v>
      </c>
      <c r="V48" s="16" t="e">
        <f t="shared" si="31"/>
        <v>#REF!</v>
      </c>
      <c r="W48" s="16" t="e">
        <f t="shared" si="31"/>
        <v>#REF!</v>
      </c>
      <c r="X48" s="16" t="e">
        <f t="shared" si="31"/>
        <v>#REF!</v>
      </c>
      <c r="Y48" s="16" t="e">
        <f t="shared" si="31"/>
        <v>#REF!</v>
      </c>
      <c r="Z48" s="16" t="e">
        <f t="shared" si="31"/>
        <v>#REF!</v>
      </c>
      <c r="AA48" s="16" t="e">
        <f t="shared" si="31"/>
        <v>#REF!</v>
      </c>
      <c r="AB48" s="52"/>
      <c r="AC48" s="52"/>
      <c r="AD48" s="52"/>
      <c r="AE48" s="21"/>
    </row>
    <row r="49" spans="1:31" x14ac:dyDescent="0.25">
      <c r="A49" s="18" t="s">
        <v>23</v>
      </c>
      <c r="B49" s="102" t="s">
        <v>141</v>
      </c>
      <c r="AB49" s="52"/>
      <c r="AC49" s="52"/>
      <c r="AD49" s="52"/>
      <c r="AE49" s="21"/>
    </row>
    <row r="50" spans="1:31" x14ac:dyDescent="0.25">
      <c r="C50" s="9" t="s">
        <v>0</v>
      </c>
      <c r="D50" s="38" t="e">
        <f>#REF!</f>
        <v>#REF!</v>
      </c>
      <c r="E50" s="38" t="e">
        <f>#REF!</f>
        <v>#REF!</v>
      </c>
      <c r="F50" s="38" t="e">
        <f>#REF!</f>
        <v>#REF!</v>
      </c>
      <c r="G50" s="38" t="e">
        <f>#REF!</f>
        <v>#REF!</v>
      </c>
      <c r="H50" s="38" t="e">
        <f>#REF!</f>
        <v>#REF!</v>
      </c>
      <c r="I50" s="38" t="e">
        <f>#REF!</f>
        <v>#REF!</v>
      </c>
      <c r="J50" s="38" t="e">
        <f>#REF!</f>
        <v>#REF!</v>
      </c>
      <c r="K50" s="38" t="e">
        <f>#REF!</f>
        <v>#REF!</v>
      </c>
      <c r="L50" s="38" t="e">
        <f>#REF!</f>
        <v>#REF!</v>
      </c>
      <c r="M50" s="38" t="e">
        <f>#REF!</f>
        <v>#REF!</v>
      </c>
      <c r="N50" s="38" t="e">
        <f>#REF!</f>
        <v>#REF!</v>
      </c>
      <c r="O50" s="38" t="e">
        <f>#REF!</f>
        <v>#REF!</v>
      </c>
      <c r="P50" s="38" t="e">
        <f>#REF!</f>
        <v>#REF!</v>
      </c>
      <c r="Q50" s="38" t="e">
        <f>#REF!</f>
        <v>#REF!</v>
      </c>
      <c r="R50" s="38" t="e">
        <f>#REF!</f>
        <v>#REF!</v>
      </c>
      <c r="S50" s="38" t="e">
        <f>#REF!</f>
        <v>#REF!</v>
      </c>
      <c r="T50" s="38" t="e">
        <f>#REF!</f>
        <v>#REF!</v>
      </c>
      <c r="U50" s="38" t="e">
        <f>#REF!</f>
        <v>#REF!</v>
      </c>
      <c r="V50" s="38" t="e">
        <f>#REF!</f>
        <v>#REF!</v>
      </c>
      <c r="W50" s="38" t="e">
        <f>#REF!</f>
        <v>#REF!</v>
      </c>
      <c r="X50" s="38" t="e">
        <f>#REF!</f>
        <v>#REF!</v>
      </c>
      <c r="Y50" s="38" t="e">
        <f>#REF!</f>
        <v>#REF!</v>
      </c>
      <c r="Z50" s="38" t="e">
        <f>#REF!</f>
        <v>#REF!</v>
      </c>
      <c r="AA50" s="38" t="e">
        <f>#REF!</f>
        <v>#REF!</v>
      </c>
      <c r="AB50" s="52" t="e">
        <f>SUM(D50:AA50)</f>
        <v>#REF!</v>
      </c>
      <c r="AC50" s="52" t="e">
        <f>SUM(P50:AA50)</f>
        <v>#REF!</v>
      </c>
      <c r="AD50" s="52"/>
      <c r="AE50" s="21"/>
    </row>
    <row r="51" spans="1:31" x14ac:dyDescent="0.25">
      <c r="C51" s="9" t="s">
        <v>87</v>
      </c>
      <c r="D51" s="15">
        <f>$AE51/24</f>
        <v>21500</v>
      </c>
      <c r="E51" s="15">
        <f t="shared" ref="E51:V51" si="32">$AE51/24</f>
        <v>21500</v>
      </c>
      <c r="F51" s="15">
        <f t="shared" si="32"/>
        <v>21500</v>
      </c>
      <c r="G51" s="15">
        <f t="shared" si="32"/>
        <v>21500</v>
      </c>
      <c r="H51" s="15">
        <f t="shared" si="32"/>
        <v>21500</v>
      </c>
      <c r="I51" s="15">
        <f t="shared" si="32"/>
        <v>21500</v>
      </c>
      <c r="J51" s="15">
        <f t="shared" si="32"/>
        <v>21500</v>
      </c>
      <c r="K51" s="15">
        <f t="shared" si="32"/>
        <v>21500</v>
      </c>
      <c r="L51" s="15">
        <f t="shared" si="32"/>
        <v>21500</v>
      </c>
      <c r="M51" s="15">
        <f t="shared" si="32"/>
        <v>21500</v>
      </c>
      <c r="N51" s="15">
        <f t="shared" si="32"/>
        <v>21500</v>
      </c>
      <c r="O51" s="15">
        <f t="shared" si="32"/>
        <v>21500</v>
      </c>
      <c r="P51" s="15">
        <f t="shared" si="32"/>
        <v>21500</v>
      </c>
      <c r="Q51" s="15">
        <f t="shared" si="32"/>
        <v>21500</v>
      </c>
      <c r="R51" s="15">
        <f t="shared" si="32"/>
        <v>21500</v>
      </c>
      <c r="S51" s="15">
        <f t="shared" si="32"/>
        <v>21500</v>
      </c>
      <c r="T51" s="15">
        <f t="shared" si="32"/>
        <v>21500</v>
      </c>
      <c r="U51" s="15">
        <f t="shared" si="32"/>
        <v>21500</v>
      </c>
      <c r="V51" s="15">
        <f t="shared" si="32"/>
        <v>21500</v>
      </c>
      <c r="W51" s="15">
        <f>$AE51/24</f>
        <v>21500</v>
      </c>
      <c r="X51" s="15">
        <f>$AE51/24</f>
        <v>21500</v>
      </c>
      <c r="Y51" s="15">
        <f>$AE51/24</f>
        <v>21500</v>
      </c>
      <c r="Z51" s="15">
        <f>$AE51/24</f>
        <v>21500</v>
      </c>
      <c r="AA51" s="15">
        <f>$AE51/24</f>
        <v>21500</v>
      </c>
      <c r="AB51" s="52"/>
      <c r="AC51" s="52"/>
      <c r="AD51" s="52">
        <v>258000</v>
      </c>
      <c r="AE51" s="21">
        <v>516000</v>
      </c>
    </row>
    <row r="52" spans="1:31" x14ac:dyDescent="0.25">
      <c r="C52" s="9" t="s">
        <v>2</v>
      </c>
      <c r="D52" s="15" t="e">
        <f>IF(D$4&gt;=D$3,D50,D51)</f>
        <v>#REF!</v>
      </c>
      <c r="E52" s="15" t="e">
        <f t="shared" ref="E52:M52" si="33">IF(E$4&gt;=E$3,E50,E51)</f>
        <v>#REF!</v>
      </c>
      <c r="F52" s="15" t="e">
        <f t="shared" si="33"/>
        <v>#REF!</v>
      </c>
      <c r="G52" s="15" t="e">
        <f t="shared" si="33"/>
        <v>#REF!</v>
      </c>
      <c r="H52" s="15" t="e">
        <f t="shared" si="33"/>
        <v>#REF!</v>
      </c>
      <c r="I52" s="15" t="e">
        <f t="shared" si="33"/>
        <v>#REF!</v>
      </c>
      <c r="J52" s="15" t="e">
        <f t="shared" si="33"/>
        <v>#REF!</v>
      </c>
      <c r="K52" s="15" t="e">
        <f t="shared" si="33"/>
        <v>#REF!</v>
      </c>
      <c r="L52" s="15" t="e">
        <f t="shared" si="33"/>
        <v>#REF!</v>
      </c>
      <c r="M52" s="15" t="e">
        <f t="shared" si="33"/>
        <v>#REF!</v>
      </c>
      <c r="N52" s="15" t="e">
        <f t="shared" ref="N52:AA52" si="34">IF(N$4&gt;=N$3,N50,N51)</f>
        <v>#REF!</v>
      </c>
      <c r="O52" s="15" t="e">
        <f t="shared" si="34"/>
        <v>#REF!</v>
      </c>
      <c r="P52" s="15" t="e">
        <f t="shared" si="34"/>
        <v>#REF!</v>
      </c>
      <c r="Q52" s="15" t="e">
        <f t="shared" si="34"/>
        <v>#REF!</v>
      </c>
      <c r="R52" s="15" t="e">
        <f t="shared" si="34"/>
        <v>#REF!</v>
      </c>
      <c r="S52" s="15" t="e">
        <f t="shared" si="34"/>
        <v>#REF!</v>
      </c>
      <c r="T52" s="15" t="e">
        <f t="shared" si="34"/>
        <v>#REF!</v>
      </c>
      <c r="U52" s="15" t="e">
        <f t="shared" si="34"/>
        <v>#REF!</v>
      </c>
      <c r="V52" s="15" t="e">
        <f t="shared" si="34"/>
        <v>#REF!</v>
      </c>
      <c r="W52" s="15" t="e">
        <f t="shared" si="34"/>
        <v>#REF!</v>
      </c>
      <c r="X52" s="15" t="e">
        <f t="shared" si="34"/>
        <v>#REF!</v>
      </c>
      <c r="Y52" s="15" t="e">
        <f t="shared" si="34"/>
        <v>#REF!</v>
      </c>
      <c r="Z52" s="15" t="e">
        <f t="shared" si="34"/>
        <v>#REF!</v>
      </c>
      <c r="AA52" s="15" t="e">
        <f t="shared" si="34"/>
        <v>#REF!</v>
      </c>
      <c r="AB52" s="52"/>
      <c r="AC52" s="52"/>
      <c r="AD52" s="52"/>
    </row>
    <row r="53" spans="1:31" x14ac:dyDescent="0.25">
      <c r="C53" s="7" t="s">
        <v>157</v>
      </c>
      <c r="D53" s="16" t="e">
        <f>D50</f>
        <v>#REF!</v>
      </c>
      <c r="E53" s="8" t="e">
        <f>IF(E$4&lt;=$D$3,(E50+D53),0)</f>
        <v>#REF!</v>
      </c>
      <c r="F53" s="8" t="e">
        <f t="shared" ref="F53:AA53" si="35">IF(F$4&lt;=$D$3,(F50+E53),0)</f>
        <v>#REF!</v>
      </c>
      <c r="G53" s="8" t="e">
        <f t="shared" si="35"/>
        <v>#REF!</v>
      </c>
      <c r="H53" s="8" t="e">
        <f t="shared" si="35"/>
        <v>#REF!</v>
      </c>
      <c r="I53" s="8" t="e">
        <f t="shared" si="35"/>
        <v>#REF!</v>
      </c>
      <c r="J53" s="8" t="e">
        <f t="shared" si="35"/>
        <v>#REF!</v>
      </c>
      <c r="K53" s="8" t="e">
        <f t="shared" si="35"/>
        <v>#REF!</v>
      </c>
      <c r="L53" s="8" t="e">
        <f t="shared" si="35"/>
        <v>#REF!</v>
      </c>
      <c r="M53" s="8" t="e">
        <f t="shared" si="35"/>
        <v>#REF!</v>
      </c>
      <c r="N53" s="8" t="e">
        <f t="shared" si="35"/>
        <v>#REF!</v>
      </c>
      <c r="O53" s="8" t="e">
        <f t="shared" si="35"/>
        <v>#REF!</v>
      </c>
      <c r="P53" s="8" t="e">
        <f t="shared" si="35"/>
        <v>#REF!</v>
      </c>
      <c r="Q53" s="8" t="e">
        <f t="shared" si="35"/>
        <v>#REF!</v>
      </c>
      <c r="R53" s="8" t="e">
        <f t="shared" si="35"/>
        <v>#REF!</v>
      </c>
      <c r="S53" s="8" t="e">
        <f t="shared" si="35"/>
        <v>#REF!</v>
      </c>
      <c r="T53" s="8" t="e">
        <f t="shared" si="35"/>
        <v>#REF!</v>
      </c>
      <c r="U53" s="8" t="e">
        <f t="shared" si="35"/>
        <v>#REF!</v>
      </c>
      <c r="V53" s="8" t="e">
        <f t="shared" si="35"/>
        <v>#REF!</v>
      </c>
      <c r="W53" s="8" t="e">
        <f t="shared" si="35"/>
        <v>#REF!</v>
      </c>
      <c r="X53" s="8" t="e">
        <f t="shared" si="35"/>
        <v>#REF!</v>
      </c>
      <c r="Y53" s="8" t="e">
        <f t="shared" si="35"/>
        <v>#REF!</v>
      </c>
      <c r="Z53" s="8" t="e">
        <f t="shared" si="35"/>
        <v>#REF!</v>
      </c>
      <c r="AA53" s="8" t="e">
        <f t="shared" si="35"/>
        <v>#REF!</v>
      </c>
      <c r="AB53" s="52"/>
      <c r="AC53" s="52"/>
      <c r="AD53" s="52"/>
    </row>
    <row r="54" spans="1:31" x14ac:dyDescent="0.25">
      <c r="C54" s="7" t="s">
        <v>160</v>
      </c>
      <c r="D54" s="16">
        <f>D51</f>
        <v>21500</v>
      </c>
      <c r="E54" s="16">
        <f t="shared" ref="E54:AA54" si="36">E51+D54</f>
        <v>43000</v>
      </c>
      <c r="F54" s="16">
        <f t="shared" si="36"/>
        <v>64500</v>
      </c>
      <c r="G54" s="16">
        <f t="shared" si="36"/>
        <v>86000</v>
      </c>
      <c r="H54" s="16">
        <f t="shared" si="36"/>
        <v>107500</v>
      </c>
      <c r="I54" s="16">
        <f t="shared" si="36"/>
        <v>129000</v>
      </c>
      <c r="J54" s="16">
        <f t="shared" si="36"/>
        <v>150500</v>
      </c>
      <c r="K54" s="16">
        <f t="shared" si="36"/>
        <v>172000</v>
      </c>
      <c r="L54" s="16">
        <f t="shared" si="36"/>
        <v>193500</v>
      </c>
      <c r="M54" s="16">
        <f t="shared" si="36"/>
        <v>215000</v>
      </c>
      <c r="N54" s="16">
        <f t="shared" si="36"/>
        <v>236500</v>
      </c>
      <c r="O54" s="16">
        <f t="shared" si="36"/>
        <v>258000</v>
      </c>
      <c r="P54" s="16">
        <f t="shared" si="36"/>
        <v>279500</v>
      </c>
      <c r="Q54" s="16">
        <f t="shared" si="36"/>
        <v>301000</v>
      </c>
      <c r="R54" s="16">
        <f t="shared" si="36"/>
        <v>322500</v>
      </c>
      <c r="S54" s="16">
        <f t="shared" si="36"/>
        <v>344000</v>
      </c>
      <c r="T54" s="16">
        <f t="shared" si="36"/>
        <v>365500</v>
      </c>
      <c r="U54" s="16">
        <f t="shared" si="36"/>
        <v>387000</v>
      </c>
      <c r="V54" s="16">
        <f t="shared" si="36"/>
        <v>408500</v>
      </c>
      <c r="W54" s="16">
        <f t="shared" si="36"/>
        <v>430000</v>
      </c>
      <c r="X54" s="16">
        <f t="shared" si="36"/>
        <v>451500</v>
      </c>
      <c r="Y54" s="16">
        <f t="shared" si="36"/>
        <v>473000</v>
      </c>
      <c r="Z54" s="16">
        <f t="shared" si="36"/>
        <v>494500</v>
      </c>
      <c r="AA54" s="16">
        <f t="shared" si="36"/>
        <v>516000</v>
      </c>
      <c r="AB54" s="52"/>
      <c r="AC54" s="52"/>
      <c r="AD54" s="52"/>
    </row>
    <row r="55" spans="1:31" x14ac:dyDescent="0.25">
      <c r="C55" s="7" t="s">
        <v>159</v>
      </c>
      <c r="D55" s="16" t="e">
        <f>D52</f>
        <v>#REF!</v>
      </c>
      <c r="E55" s="16" t="e">
        <f t="shared" ref="E55:AA55" si="37">E52+D55</f>
        <v>#REF!</v>
      </c>
      <c r="F55" s="16" t="e">
        <f t="shared" si="37"/>
        <v>#REF!</v>
      </c>
      <c r="G55" s="16" t="e">
        <f t="shared" si="37"/>
        <v>#REF!</v>
      </c>
      <c r="H55" s="16" t="e">
        <f t="shared" si="37"/>
        <v>#REF!</v>
      </c>
      <c r="I55" s="16" t="e">
        <f t="shared" si="37"/>
        <v>#REF!</v>
      </c>
      <c r="J55" s="16" t="e">
        <f t="shared" si="37"/>
        <v>#REF!</v>
      </c>
      <c r="K55" s="16" t="e">
        <f t="shared" si="37"/>
        <v>#REF!</v>
      </c>
      <c r="L55" s="16" t="e">
        <f t="shared" si="37"/>
        <v>#REF!</v>
      </c>
      <c r="M55" s="16" t="e">
        <f t="shared" si="37"/>
        <v>#REF!</v>
      </c>
      <c r="N55" s="16" t="e">
        <f t="shared" si="37"/>
        <v>#REF!</v>
      </c>
      <c r="O55" s="16" t="e">
        <f t="shared" si="37"/>
        <v>#REF!</v>
      </c>
      <c r="P55" s="16" t="e">
        <f t="shared" si="37"/>
        <v>#REF!</v>
      </c>
      <c r="Q55" s="16" t="e">
        <f t="shared" si="37"/>
        <v>#REF!</v>
      </c>
      <c r="R55" s="16" t="e">
        <f t="shared" si="37"/>
        <v>#REF!</v>
      </c>
      <c r="S55" s="16" t="e">
        <f t="shared" si="37"/>
        <v>#REF!</v>
      </c>
      <c r="T55" s="16" t="e">
        <f t="shared" si="37"/>
        <v>#REF!</v>
      </c>
      <c r="U55" s="16" t="e">
        <f t="shared" si="37"/>
        <v>#REF!</v>
      </c>
      <c r="V55" s="16" t="e">
        <f t="shared" si="37"/>
        <v>#REF!</v>
      </c>
      <c r="W55" s="16" t="e">
        <f t="shared" si="37"/>
        <v>#REF!</v>
      </c>
      <c r="X55" s="16" t="e">
        <f t="shared" si="37"/>
        <v>#REF!</v>
      </c>
      <c r="Y55" s="16" t="e">
        <f t="shared" si="37"/>
        <v>#REF!</v>
      </c>
      <c r="Z55" s="16" t="e">
        <f t="shared" si="37"/>
        <v>#REF!</v>
      </c>
      <c r="AA55" s="16" t="e">
        <f t="shared" si="37"/>
        <v>#REF!</v>
      </c>
      <c r="AB55" s="52"/>
      <c r="AC55" s="52"/>
      <c r="AD55" s="52"/>
    </row>
    <row r="56" spans="1:31" x14ac:dyDescent="0.25">
      <c r="A56" s="18" t="s">
        <v>140</v>
      </c>
      <c r="B56" s="102" t="s">
        <v>138</v>
      </c>
      <c r="AB56" s="52">
        <f>SUM(D56:O56)</f>
        <v>0</v>
      </c>
      <c r="AC56" s="52"/>
      <c r="AD56" s="52"/>
    </row>
    <row r="57" spans="1:31" x14ac:dyDescent="0.25">
      <c r="C57" s="9" t="s">
        <v>0</v>
      </c>
      <c r="D57" s="38" t="e">
        <f>#REF!</f>
        <v>#REF!</v>
      </c>
      <c r="E57" s="38" t="e">
        <f>#REF!</f>
        <v>#REF!</v>
      </c>
      <c r="F57" s="38" t="e">
        <f>#REF!</f>
        <v>#REF!</v>
      </c>
      <c r="G57" s="38" t="e">
        <f>#REF!</f>
        <v>#REF!</v>
      </c>
      <c r="H57" s="38" t="e">
        <f>#REF!</f>
        <v>#REF!</v>
      </c>
      <c r="I57" s="38" t="e">
        <f>#REF!</f>
        <v>#REF!</v>
      </c>
      <c r="J57" s="38" t="e">
        <f>#REF!</f>
        <v>#REF!</v>
      </c>
      <c r="K57" s="38" t="e">
        <f>#REF!</f>
        <v>#REF!</v>
      </c>
      <c r="L57" s="38" t="e">
        <f>#REF!</f>
        <v>#REF!</v>
      </c>
      <c r="M57" s="38" t="e">
        <f>#REF!</f>
        <v>#REF!</v>
      </c>
      <c r="N57" s="38" t="e">
        <f>#REF!</f>
        <v>#REF!</v>
      </c>
      <c r="O57" s="38" t="e">
        <f>#REF!</f>
        <v>#REF!</v>
      </c>
      <c r="P57" s="38" t="e">
        <f>#REF!</f>
        <v>#REF!</v>
      </c>
      <c r="Q57" s="38" t="e">
        <f>#REF!</f>
        <v>#REF!</v>
      </c>
      <c r="R57" s="38" t="e">
        <f>#REF!</f>
        <v>#REF!</v>
      </c>
      <c r="S57" s="38" t="e">
        <f>#REF!</f>
        <v>#REF!</v>
      </c>
      <c r="T57" s="38" t="e">
        <f>#REF!</f>
        <v>#REF!</v>
      </c>
      <c r="U57" s="38" t="e">
        <f>#REF!</f>
        <v>#REF!</v>
      </c>
      <c r="V57" s="38" t="e">
        <f>#REF!</f>
        <v>#REF!</v>
      </c>
      <c r="W57" s="38" t="e">
        <f>#REF!</f>
        <v>#REF!</v>
      </c>
      <c r="X57" s="38" t="e">
        <f>#REF!</f>
        <v>#REF!</v>
      </c>
      <c r="Y57" s="38" t="e">
        <f>#REF!</f>
        <v>#REF!</v>
      </c>
      <c r="Z57" s="38" t="e">
        <f>#REF!</f>
        <v>#REF!</v>
      </c>
      <c r="AA57" s="38" t="e">
        <f>#REF!</f>
        <v>#REF!</v>
      </c>
      <c r="AB57" s="52" t="e">
        <f>SUM(D57:AA57)</f>
        <v>#REF!</v>
      </c>
      <c r="AC57" s="52" t="e">
        <f>SUM(P57:AA57)</f>
        <v>#REF!</v>
      </c>
      <c r="AD57" s="52"/>
    </row>
    <row r="58" spans="1:31" x14ac:dyDescent="0.25">
      <c r="C58" s="9" t="s">
        <v>87</v>
      </c>
      <c r="D58" s="15">
        <f>$AE58/24</f>
        <v>5500</v>
      </c>
      <c r="E58" s="15">
        <f t="shared" ref="E58:V58" si="38">$AE58/24</f>
        <v>5500</v>
      </c>
      <c r="F58" s="15">
        <f t="shared" si="38"/>
        <v>5500</v>
      </c>
      <c r="G58" s="15">
        <f t="shared" si="38"/>
        <v>5500</v>
      </c>
      <c r="H58" s="15">
        <f t="shared" si="38"/>
        <v>5500</v>
      </c>
      <c r="I58" s="15">
        <f t="shared" si="38"/>
        <v>5500</v>
      </c>
      <c r="J58" s="15">
        <f t="shared" si="38"/>
        <v>5500</v>
      </c>
      <c r="K58" s="15">
        <f t="shared" si="38"/>
        <v>5500</v>
      </c>
      <c r="L58" s="15">
        <f t="shared" si="38"/>
        <v>5500</v>
      </c>
      <c r="M58" s="15">
        <f t="shared" si="38"/>
        <v>5500</v>
      </c>
      <c r="N58" s="15">
        <f t="shared" si="38"/>
        <v>5500</v>
      </c>
      <c r="O58" s="15">
        <f t="shared" si="38"/>
        <v>5500</v>
      </c>
      <c r="P58" s="15">
        <f t="shared" si="38"/>
        <v>5500</v>
      </c>
      <c r="Q58" s="15">
        <f t="shared" si="38"/>
        <v>5500</v>
      </c>
      <c r="R58" s="15">
        <f t="shared" si="38"/>
        <v>5500</v>
      </c>
      <c r="S58" s="15">
        <f t="shared" si="38"/>
        <v>5500</v>
      </c>
      <c r="T58" s="15">
        <f t="shared" si="38"/>
        <v>5500</v>
      </c>
      <c r="U58" s="15">
        <f t="shared" si="38"/>
        <v>5500</v>
      </c>
      <c r="V58" s="15">
        <f t="shared" si="38"/>
        <v>5500</v>
      </c>
      <c r="W58" s="15">
        <f>$AE58/24</f>
        <v>5500</v>
      </c>
      <c r="X58" s="15">
        <f>$AE58/24</f>
        <v>5500</v>
      </c>
      <c r="Y58" s="15">
        <f>$AE58/24</f>
        <v>5500</v>
      </c>
      <c r="Z58" s="15">
        <f>$AE58/24</f>
        <v>5500</v>
      </c>
      <c r="AA58" s="15">
        <f>$AE58/24</f>
        <v>5500</v>
      </c>
      <c r="AB58" s="52"/>
      <c r="AC58" s="52"/>
      <c r="AD58" s="52">
        <v>66000</v>
      </c>
      <c r="AE58" s="13">
        <v>132000</v>
      </c>
    </row>
    <row r="59" spans="1:31" x14ac:dyDescent="0.25">
      <c r="C59" s="9" t="s">
        <v>2</v>
      </c>
      <c r="D59" s="15" t="e">
        <f t="shared" ref="D59:AA59" si="39">IF(D$4&gt;=D$3,D57,D58)</f>
        <v>#REF!</v>
      </c>
      <c r="E59" s="15" t="e">
        <f t="shared" si="39"/>
        <v>#REF!</v>
      </c>
      <c r="F59" s="15" t="e">
        <f t="shared" si="39"/>
        <v>#REF!</v>
      </c>
      <c r="G59" s="15" t="e">
        <f t="shared" si="39"/>
        <v>#REF!</v>
      </c>
      <c r="H59" s="15" t="e">
        <f t="shared" si="39"/>
        <v>#REF!</v>
      </c>
      <c r="I59" s="15" t="e">
        <f t="shared" si="39"/>
        <v>#REF!</v>
      </c>
      <c r="J59" s="15" t="e">
        <f t="shared" si="39"/>
        <v>#REF!</v>
      </c>
      <c r="K59" s="15" t="e">
        <f t="shared" si="39"/>
        <v>#REF!</v>
      </c>
      <c r="L59" s="15" t="e">
        <f t="shared" si="39"/>
        <v>#REF!</v>
      </c>
      <c r="M59" s="15" t="e">
        <f t="shared" si="39"/>
        <v>#REF!</v>
      </c>
      <c r="N59" s="15" t="e">
        <f t="shared" si="39"/>
        <v>#REF!</v>
      </c>
      <c r="O59" s="15" t="e">
        <f t="shared" si="39"/>
        <v>#REF!</v>
      </c>
      <c r="P59" s="15" t="e">
        <f t="shared" si="39"/>
        <v>#REF!</v>
      </c>
      <c r="Q59" s="15" t="e">
        <f t="shared" si="39"/>
        <v>#REF!</v>
      </c>
      <c r="R59" s="15" t="e">
        <f t="shared" si="39"/>
        <v>#REF!</v>
      </c>
      <c r="S59" s="15" t="e">
        <f t="shared" si="39"/>
        <v>#REF!</v>
      </c>
      <c r="T59" s="15" t="e">
        <f t="shared" si="39"/>
        <v>#REF!</v>
      </c>
      <c r="U59" s="15" t="e">
        <f t="shared" si="39"/>
        <v>#REF!</v>
      </c>
      <c r="V59" s="15" t="e">
        <f t="shared" si="39"/>
        <v>#REF!</v>
      </c>
      <c r="W59" s="15" t="e">
        <f t="shared" si="39"/>
        <v>#REF!</v>
      </c>
      <c r="X59" s="15" t="e">
        <f t="shared" si="39"/>
        <v>#REF!</v>
      </c>
      <c r="Y59" s="15" t="e">
        <f t="shared" si="39"/>
        <v>#REF!</v>
      </c>
      <c r="Z59" s="15" t="e">
        <f t="shared" si="39"/>
        <v>#REF!</v>
      </c>
      <c r="AA59" s="15" t="e">
        <f t="shared" si="39"/>
        <v>#REF!</v>
      </c>
      <c r="AB59" s="52"/>
      <c r="AC59" s="52"/>
      <c r="AD59" s="52"/>
    </row>
    <row r="60" spans="1:31" x14ac:dyDescent="0.25">
      <c r="C60" s="7" t="s">
        <v>157</v>
      </c>
      <c r="D60" s="16" t="e">
        <f>D57</f>
        <v>#REF!</v>
      </c>
      <c r="E60" s="8" t="e">
        <f t="shared" ref="E60:AA60" si="40">IF(E$4&lt;=$D$3,(E57+D60),0)</f>
        <v>#REF!</v>
      </c>
      <c r="F60" s="8" t="e">
        <f t="shared" si="40"/>
        <v>#REF!</v>
      </c>
      <c r="G60" s="8" t="e">
        <f t="shared" si="40"/>
        <v>#REF!</v>
      </c>
      <c r="H60" s="8" t="e">
        <f t="shared" si="40"/>
        <v>#REF!</v>
      </c>
      <c r="I60" s="8" t="e">
        <f t="shared" si="40"/>
        <v>#REF!</v>
      </c>
      <c r="J60" s="8" t="e">
        <f t="shared" si="40"/>
        <v>#REF!</v>
      </c>
      <c r="K60" s="8" t="e">
        <f t="shared" si="40"/>
        <v>#REF!</v>
      </c>
      <c r="L60" s="8" t="e">
        <f t="shared" si="40"/>
        <v>#REF!</v>
      </c>
      <c r="M60" s="8" t="e">
        <f t="shared" si="40"/>
        <v>#REF!</v>
      </c>
      <c r="N60" s="8" t="e">
        <f t="shared" si="40"/>
        <v>#REF!</v>
      </c>
      <c r="O60" s="8" t="e">
        <f t="shared" si="40"/>
        <v>#REF!</v>
      </c>
      <c r="P60" s="8" t="e">
        <f t="shared" si="40"/>
        <v>#REF!</v>
      </c>
      <c r="Q60" s="8" t="e">
        <f t="shared" si="40"/>
        <v>#REF!</v>
      </c>
      <c r="R60" s="8" t="e">
        <f t="shared" si="40"/>
        <v>#REF!</v>
      </c>
      <c r="S60" s="8" t="e">
        <f t="shared" si="40"/>
        <v>#REF!</v>
      </c>
      <c r="T60" s="8" t="e">
        <f t="shared" si="40"/>
        <v>#REF!</v>
      </c>
      <c r="U60" s="8" t="e">
        <f t="shared" si="40"/>
        <v>#REF!</v>
      </c>
      <c r="V60" s="8" t="e">
        <f t="shared" si="40"/>
        <v>#REF!</v>
      </c>
      <c r="W60" s="8" t="e">
        <f t="shared" si="40"/>
        <v>#REF!</v>
      </c>
      <c r="X60" s="8" t="e">
        <f t="shared" si="40"/>
        <v>#REF!</v>
      </c>
      <c r="Y60" s="8" t="e">
        <f t="shared" si="40"/>
        <v>#REF!</v>
      </c>
      <c r="Z60" s="8" t="e">
        <f t="shared" si="40"/>
        <v>#REF!</v>
      </c>
      <c r="AA60" s="8" t="e">
        <f t="shared" si="40"/>
        <v>#REF!</v>
      </c>
      <c r="AB60" s="52"/>
      <c r="AC60" s="52"/>
      <c r="AD60" s="52"/>
    </row>
    <row r="61" spans="1:31" x14ac:dyDescent="0.25">
      <c r="C61" s="7" t="s">
        <v>160</v>
      </c>
      <c r="D61" s="16">
        <f>D58</f>
        <v>5500</v>
      </c>
      <c r="E61" s="16">
        <f t="shared" ref="E61:AA61" si="41">E58+D61</f>
        <v>11000</v>
      </c>
      <c r="F61" s="16">
        <f t="shared" si="41"/>
        <v>16500</v>
      </c>
      <c r="G61" s="16">
        <f t="shared" si="41"/>
        <v>22000</v>
      </c>
      <c r="H61" s="16">
        <f t="shared" si="41"/>
        <v>27500</v>
      </c>
      <c r="I61" s="16">
        <f t="shared" si="41"/>
        <v>33000</v>
      </c>
      <c r="J61" s="16">
        <f t="shared" si="41"/>
        <v>38500</v>
      </c>
      <c r="K61" s="16">
        <f t="shared" si="41"/>
        <v>44000</v>
      </c>
      <c r="L61" s="16">
        <f t="shared" si="41"/>
        <v>49500</v>
      </c>
      <c r="M61" s="16">
        <f t="shared" si="41"/>
        <v>55000</v>
      </c>
      <c r="N61" s="16">
        <f t="shared" si="41"/>
        <v>60500</v>
      </c>
      <c r="O61" s="16">
        <f t="shared" si="41"/>
        <v>66000</v>
      </c>
      <c r="P61" s="16">
        <f t="shared" si="41"/>
        <v>71500</v>
      </c>
      <c r="Q61" s="16">
        <f t="shared" si="41"/>
        <v>77000</v>
      </c>
      <c r="R61" s="16">
        <f t="shared" si="41"/>
        <v>82500</v>
      </c>
      <c r="S61" s="16">
        <f t="shared" si="41"/>
        <v>88000</v>
      </c>
      <c r="T61" s="16">
        <f t="shared" si="41"/>
        <v>93500</v>
      </c>
      <c r="U61" s="16">
        <f t="shared" si="41"/>
        <v>99000</v>
      </c>
      <c r="V61" s="16">
        <f t="shared" si="41"/>
        <v>104500</v>
      </c>
      <c r="W61" s="16">
        <f t="shared" si="41"/>
        <v>110000</v>
      </c>
      <c r="X61" s="16">
        <f t="shared" si="41"/>
        <v>115500</v>
      </c>
      <c r="Y61" s="16">
        <f t="shared" si="41"/>
        <v>121000</v>
      </c>
      <c r="Z61" s="16">
        <f t="shared" si="41"/>
        <v>126500</v>
      </c>
      <c r="AA61" s="16">
        <f t="shared" si="41"/>
        <v>132000</v>
      </c>
      <c r="AB61" s="52"/>
      <c r="AC61" s="52"/>
      <c r="AD61" s="52"/>
    </row>
    <row r="62" spans="1:31" x14ac:dyDescent="0.25">
      <c r="C62" s="7" t="s">
        <v>159</v>
      </c>
      <c r="D62" s="16" t="e">
        <f>D59</f>
        <v>#REF!</v>
      </c>
      <c r="E62" s="16" t="e">
        <f t="shared" ref="E62:AA62" si="42">E59+D62</f>
        <v>#REF!</v>
      </c>
      <c r="F62" s="16" t="e">
        <f t="shared" si="42"/>
        <v>#REF!</v>
      </c>
      <c r="G62" s="16" t="e">
        <f t="shared" si="42"/>
        <v>#REF!</v>
      </c>
      <c r="H62" s="16" t="e">
        <f t="shared" si="42"/>
        <v>#REF!</v>
      </c>
      <c r="I62" s="16" t="e">
        <f t="shared" si="42"/>
        <v>#REF!</v>
      </c>
      <c r="J62" s="16" t="e">
        <f t="shared" si="42"/>
        <v>#REF!</v>
      </c>
      <c r="K62" s="16" t="e">
        <f t="shared" si="42"/>
        <v>#REF!</v>
      </c>
      <c r="L62" s="16" t="e">
        <f t="shared" si="42"/>
        <v>#REF!</v>
      </c>
      <c r="M62" s="16" t="e">
        <f t="shared" si="42"/>
        <v>#REF!</v>
      </c>
      <c r="N62" s="16" t="e">
        <f t="shared" si="42"/>
        <v>#REF!</v>
      </c>
      <c r="O62" s="16" t="e">
        <f t="shared" si="42"/>
        <v>#REF!</v>
      </c>
      <c r="P62" s="16" t="e">
        <f t="shared" si="42"/>
        <v>#REF!</v>
      </c>
      <c r="Q62" s="16" t="e">
        <f t="shared" si="42"/>
        <v>#REF!</v>
      </c>
      <c r="R62" s="16" t="e">
        <f t="shared" si="42"/>
        <v>#REF!</v>
      </c>
      <c r="S62" s="16" t="e">
        <f t="shared" si="42"/>
        <v>#REF!</v>
      </c>
      <c r="T62" s="16" t="e">
        <f t="shared" si="42"/>
        <v>#REF!</v>
      </c>
      <c r="U62" s="16" t="e">
        <f t="shared" si="42"/>
        <v>#REF!</v>
      </c>
      <c r="V62" s="16" t="e">
        <f t="shared" si="42"/>
        <v>#REF!</v>
      </c>
      <c r="W62" s="16" t="e">
        <f t="shared" si="42"/>
        <v>#REF!</v>
      </c>
      <c r="X62" s="16" t="e">
        <f t="shared" si="42"/>
        <v>#REF!</v>
      </c>
      <c r="Y62" s="16" t="e">
        <f t="shared" si="42"/>
        <v>#REF!</v>
      </c>
      <c r="Z62" s="16" t="e">
        <f t="shared" si="42"/>
        <v>#REF!</v>
      </c>
      <c r="AA62" s="16" t="e">
        <f t="shared" si="42"/>
        <v>#REF!</v>
      </c>
      <c r="AB62" s="52"/>
      <c r="AC62" s="52"/>
      <c r="AD62" s="52"/>
    </row>
    <row r="63" spans="1:31" x14ac:dyDescent="0.25">
      <c r="A63" s="3" t="s">
        <v>20</v>
      </c>
      <c r="B63" s="6" t="s">
        <v>37</v>
      </c>
      <c r="AB63" s="52"/>
      <c r="AC63" s="52"/>
      <c r="AD63" s="52"/>
    </row>
    <row r="64" spans="1:31" x14ac:dyDescent="0.25">
      <c r="C64" s="9" t="s">
        <v>0</v>
      </c>
      <c r="D64" s="38" t="e">
        <f>#REF!</f>
        <v>#REF!</v>
      </c>
      <c r="E64" s="38" t="e">
        <f>#REF!</f>
        <v>#REF!</v>
      </c>
      <c r="F64" s="38" t="e">
        <f>#REF!</f>
        <v>#REF!</v>
      </c>
      <c r="G64" s="38" t="e">
        <f>#REF!</f>
        <v>#REF!</v>
      </c>
      <c r="H64" s="38" t="e">
        <f>#REF!</f>
        <v>#REF!</v>
      </c>
      <c r="I64" s="38" t="e">
        <f>#REF!</f>
        <v>#REF!</v>
      </c>
      <c r="J64" s="38" t="e">
        <f>#REF!</f>
        <v>#REF!</v>
      </c>
      <c r="K64" s="38" t="e">
        <f>#REF!</f>
        <v>#REF!</v>
      </c>
      <c r="L64" s="38" t="e">
        <f>#REF!</f>
        <v>#REF!</v>
      </c>
      <c r="M64" s="38" t="e">
        <f>#REF!</f>
        <v>#REF!</v>
      </c>
      <c r="N64" s="38" t="e">
        <f>#REF!</f>
        <v>#REF!</v>
      </c>
      <c r="O64" s="38" t="e">
        <f>#REF!</f>
        <v>#REF!</v>
      </c>
      <c r="P64" s="38" t="e">
        <f>#REF!</f>
        <v>#REF!</v>
      </c>
      <c r="Q64" s="38" t="e">
        <f>#REF!</f>
        <v>#REF!</v>
      </c>
      <c r="R64" s="38" t="e">
        <f>#REF!</f>
        <v>#REF!</v>
      </c>
      <c r="S64" s="38" t="e">
        <f>#REF!</f>
        <v>#REF!</v>
      </c>
      <c r="T64" s="38" t="e">
        <f>#REF!</f>
        <v>#REF!</v>
      </c>
      <c r="U64" s="38" t="e">
        <f>#REF!</f>
        <v>#REF!</v>
      </c>
      <c r="V64" s="38" t="e">
        <f>#REF!</f>
        <v>#REF!</v>
      </c>
      <c r="W64" s="38" t="e">
        <f>#REF!</f>
        <v>#REF!</v>
      </c>
      <c r="X64" s="38" t="e">
        <f>#REF!</f>
        <v>#REF!</v>
      </c>
      <c r="Y64" s="38" t="e">
        <f>#REF!</f>
        <v>#REF!</v>
      </c>
      <c r="Z64" s="38" t="e">
        <f>#REF!</f>
        <v>#REF!</v>
      </c>
      <c r="AA64" s="38" t="e">
        <f>#REF!</f>
        <v>#REF!</v>
      </c>
      <c r="AB64" s="52" t="e">
        <f>SUM(D64:AA64)</f>
        <v>#REF!</v>
      </c>
      <c r="AC64" s="52" t="e">
        <f>SUM(P64:AA64)</f>
        <v>#REF!</v>
      </c>
      <c r="AD64" s="52"/>
    </row>
    <row r="65" spans="1:32" x14ac:dyDescent="0.25">
      <c r="C65" s="9" t="s">
        <v>87</v>
      </c>
      <c r="D65" s="15">
        <f>$AE65/24</f>
        <v>133333.33333333334</v>
      </c>
      <c r="E65" s="15">
        <f t="shared" ref="E65:V65" si="43">$AE65/24</f>
        <v>133333.33333333334</v>
      </c>
      <c r="F65" s="15">
        <f t="shared" si="43"/>
        <v>133333.33333333334</v>
      </c>
      <c r="G65" s="15">
        <f t="shared" si="43"/>
        <v>133333.33333333334</v>
      </c>
      <c r="H65" s="15">
        <f t="shared" si="43"/>
        <v>133333.33333333334</v>
      </c>
      <c r="I65" s="15">
        <f t="shared" si="43"/>
        <v>133333.33333333334</v>
      </c>
      <c r="J65" s="15">
        <f t="shared" si="43"/>
        <v>133333.33333333334</v>
      </c>
      <c r="K65" s="15">
        <f t="shared" si="43"/>
        <v>133333.33333333334</v>
      </c>
      <c r="L65" s="15">
        <f t="shared" si="43"/>
        <v>133333.33333333334</v>
      </c>
      <c r="M65" s="15">
        <f t="shared" si="43"/>
        <v>133333.33333333334</v>
      </c>
      <c r="N65" s="15">
        <f t="shared" si="43"/>
        <v>133333.33333333334</v>
      </c>
      <c r="O65" s="15">
        <f t="shared" si="43"/>
        <v>133333.33333333334</v>
      </c>
      <c r="P65" s="15">
        <f t="shared" si="43"/>
        <v>133333.33333333334</v>
      </c>
      <c r="Q65" s="15">
        <f t="shared" si="43"/>
        <v>133333.33333333334</v>
      </c>
      <c r="R65" s="15">
        <f t="shared" si="43"/>
        <v>133333.33333333334</v>
      </c>
      <c r="S65" s="15">
        <f t="shared" si="43"/>
        <v>133333.33333333334</v>
      </c>
      <c r="T65" s="15">
        <f t="shared" si="43"/>
        <v>133333.33333333334</v>
      </c>
      <c r="U65" s="15">
        <f t="shared" si="43"/>
        <v>133333.33333333334</v>
      </c>
      <c r="V65" s="15">
        <f t="shared" si="43"/>
        <v>133333.33333333334</v>
      </c>
      <c r="W65" s="15">
        <f>$AE65/24</f>
        <v>133333.33333333334</v>
      </c>
      <c r="X65" s="15">
        <f>$AE65/24</f>
        <v>133333.33333333334</v>
      </c>
      <c r="Y65" s="15">
        <f>$AE65/24</f>
        <v>133333.33333333334</v>
      </c>
      <c r="Z65" s="15">
        <f>$AE65/24</f>
        <v>133333.33333333334</v>
      </c>
      <c r="AA65" s="15">
        <f>$AE65/24</f>
        <v>133333.33333333334</v>
      </c>
      <c r="AB65" s="52"/>
      <c r="AC65" s="52"/>
      <c r="AD65" s="52">
        <v>1440000</v>
      </c>
      <c r="AE65" s="13">
        <v>3200000</v>
      </c>
      <c r="AF65" s="13"/>
    </row>
    <row r="66" spans="1:32" x14ac:dyDescent="0.25">
      <c r="C66" s="9" t="s">
        <v>2</v>
      </c>
      <c r="D66" s="15" t="e">
        <f t="shared" ref="D66:AA66" si="44">IF(D$4&gt;=D$3,D64,D65)</f>
        <v>#REF!</v>
      </c>
      <c r="E66" s="15" t="e">
        <f t="shared" si="44"/>
        <v>#REF!</v>
      </c>
      <c r="F66" s="15" t="e">
        <f t="shared" si="44"/>
        <v>#REF!</v>
      </c>
      <c r="G66" s="15" t="e">
        <f t="shared" si="44"/>
        <v>#REF!</v>
      </c>
      <c r="H66" s="15" t="e">
        <f t="shared" si="44"/>
        <v>#REF!</v>
      </c>
      <c r="I66" s="15" t="e">
        <f t="shared" si="44"/>
        <v>#REF!</v>
      </c>
      <c r="J66" s="15" t="e">
        <f t="shared" si="44"/>
        <v>#REF!</v>
      </c>
      <c r="K66" s="15" t="e">
        <f t="shared" si="44"/>
        <v>#REF!</v>
      </c>
      <c r="L66" s="15" t="e">
        <f t="shared" si="44"/>
        <v>#REF!</v>
      </c>
      <c r="M66" s="15" t="e">
        <f t="shared" si="44"/>
        <v>#REF!</v>
      </c>
      <c r="N66" s="15" t="e">
        <f t="shared" si="44"/>
        <v>#REF!</v>
      </c>
      <c r="O66" s="15" t="e">
        <f t="shared" si="44"/>
        <v>#REF!</v>
      </c>
      <c r="P66" s="15" t="e">
        <f t="shared" si="44"/>
        <v>#REF!</v>
      </c>
      <c r="Q66" s="15" t="e">
        <f t="shared" si="44"/>
        <v>#REF!</v>
      </c>
      <c r="R66" s="15" t="e">
        <f t="shared" si="44"/>
        <v>#REF!</v>
      </c>
      <c r="S66" s="15" t="e">
        <f t="shared" si="44"/>
        <v>#REF!</v>
      </c>
      <c r="T66" s="15" t="e">
        <f t="shared" si="44"/>
        <v>#REF!</v>
      </c>
      <c r="U66" s="15" t="e">
        <f t="shared" si="44"/>
        <v>#REF!</v>
      </c>
      <c r="V66" s="15" t="e">
        <f t="shared" si="44"/>
        <v>#REF!</v>
      </c>
      <c r="W66" s="15" t="e">
        <f t="shared" si="44"/>
        <v>#REF!</v>
      </c>
      <c r="X66" s="15" t="e">
        <f t="shared" si="44"/>
        <v>#REF!</v>
      </c>
      <c r="Y66" s="15" t="e">
        <f t="shared" si="44"/>
        <v>#REF!</v>
      </c>
      <c r="Z66" s="15" t="e">
        <f t="shared" si="44"/>
        <v>#REF!</v>
      </c>
      <c r="AA66" s="15" t="e">
        <f t="shared" si="44"/>
        <v>#REF!</v>
      </c>
      <c r="AB66" s="52"/>
      <c r="AC66" s="52"/>
      <c r="AD66" s="52"/>
    </row>
    <row r="67" spans="1:32" x14ac:dyDescent="0.25">
      <c r="C67" s="7" t="s">
        <v>157</v>
      </c>
      <c r="D67" s="16" t="e">
        <f>D64</f>
        <v>#REF!</v>
      </c>
      <c r="E67" s="8" t="e">
        <f t="shared" ref="E67:AA67" si="45">IF(E$4&lt;=$D$3,(E64+D67),0)</f>
        <v>#REF!</v>
      </c>
      <c r="F67" s="8" t="e">
        <f t="shared" si="45"/>
        <v>#REF!</v>
      </c>
      <c r="G67" s="8" t="e">
        <f t="shared" si="45"/>
        <v>#REF!</v>
      </c>
      <c r="H67" s="8" t="e">
        <f t="shared" si="45"/>
        <v>#REF!</v>
      </c>
      <c r="I67" s="8" t="e">
        <f t="shared" si="45"/>
        <v>#REF!</v>
      </c>
      <c r="J67" s="8" t="e">
        <f t="shared" si="45"/>
        <v>#REF!</v>
      </c>
      <c r="K67" s="8" t="e">
        <f t="shared" si="45"/>
        <v>#REF!</v>
      </c>
      <c r="L67" s="8" t="e">
        <f t="shared" si="45"/>
        <v>#REF!</v>
      </c>
      <c r="M67" s="8" t="e">
        <f t="shared" si="45"/>
        <v>#REF!</v>
      </c>
      <c r="N67" s="8" t="e">
        <f t="shared" si="45"/>
        <v>#REF!</v>
      </c>
      <c r="O67" s="8" t="e">
        <f t="shared" si="45"/>
        <v>#REF!</v>
      </c>
      <c r="P67" s="8" t="e">
        <f t="shared" si="45"/>
        <v>#REF!</v>
      </c>
      <c r="Q67" s="8" t="e">
        <f t="shared" si="45"/>
        <v>#REF!</v>
      </c>
      <c r="R67" s="8" t="e">
        <f t="shared" si="45"/>
        <v>#REF!</v>
      </c>
      <c r="S67" s="8" t="e">
        <f t="shared" si="45"/>
        <v>#REF!</v>
      </c>
      <c r="T67" s="8" t="e">
        <f t="shared" si="45"/>
        <v>#REF!</v>
      </c>
      <c r="U67" s="8" t="e">
        <f t="shared" si="45"/>
        <v>#REF!</v>
      </c>
      <c r="V67" s="8" t="e">
        <f t="shared" si="45"/>
        <v>#REF!</v>
      </c>
      <c r="W67" s="8" t="e">
        <f t="shared" si="45"/>
        <v>#REF!</v>
      </c>
      <c r="X67" s="8" t="e">
        <f t="shared" si="45"/>
        <v>#REF!</v>
      </c>
      <c r="Y67" s="8" t="e">
        <f t="shared" si="45"/>
        <v>#REF!</v>
      </c>
      <c r="Z67" s="8" t="e">
        <f t="shared" si="45"/>
        <v>#REF!</v>
      </c>
      <c r="AA67" s="8" t="e">
        <f t="shared" si="45"/>
        <v>#REF!</v>
      </c>
      <c r="AB67" s="52"/>
      <c r="AC67" s="52"/>
      <c r="AD67" s="52"/>
    </row>
    <row r="68" spans="1:32" x14ac:dyDescent="0.25">
      <c r="C68" s="7" t="s">
        <v>160</v>
      </c>
      <c r="D68" s="16">
        <f>D65</f>
        <v>133333.33333333334</v>
      </c>
      <c r="E68" s="16">
        <f t="shared" ref="E68:AA68" si="46">E65+D68</f>
        <v>266666.66666666669</v>
      </c>
      <c r="F68" s="16">
        <f t="shared" si="46"/>
        <v>400000</v>
      </c>
      <c r="G68" s="16">
        <f t="shared" si="46"/>
        <v>533333.33333333337</v>
      </c>
      <c r="H68" s="16">
        <f t="shared" si="46"/>
        <v>666666.66666666674</v>
      </c>
      <c r="I68" s="16">
        <f t="shared" si="46"/>
        <v>800000.00000000012</v>
      </c>
      <c r="J68" s="16">
        <f t="shared" si="46"/>
        <v>933333.33333333349</v>
      </c>
      <c r="K68" s="16">
        <f t="shared" si="46"/>
        <v>1066666.6666666667</v>
      </c>
      <c r="L68" s="16">
        <f t="shared" si="46"/>
        <v>1200000</v>
      </c>
      <c r="M68" s="16">
        <f t="shared" si="46"/>
        <v>1333333.3333333333</v>
      </c>
      <c r="N68" s="16">
        <f t="shared" si="46"/>
        <v>1466666.6666666665</v>
      </c>
      <c r="O68" s="16">
        <f t="shared" si="46"/>
        <v>1599999.9999999998</v>
      </c>
      <c r="P68" s="16">
        <f t="shared" si="46"/>
        <v>1733333.333333333</v>
      </c>
      <c r="Q68" s="16">
        <f t="shared" si="46"/>
        <v>1866666.6666666663</v>
      </c>
      <c r="R68" s="16">
        <f t="shared" si="46"/>
        <v>1999999.9999999995</v>
      </c>
      <c r="S68" s="16">
        <f t="shared" si="46"/>
        <v>2133333.333333333</v>
      </c>
      <c r="T68" s="16">
        <f t="shared" si="46"/>
        <v>2266666.6666666665</v>
      </c>
      <c r="U68" s="16">
        <f t="shared" si="46"/>
        <v>2400000</v>
      </c>
      <c r="V68" s="16">
        <f t="shared" si="46"/>
        <v>2533333.3333333335</v>
      </c>
      <c r="W68" s="16">
        <f t="shared" si="46"/>
        <v>2666666.666666667</v>
      </c>
      <c r="X68" s="16">
        <f t="shared" si="46"/>
        <v>2800000.0000000005</v>
      </c>
      <c r="Y68" s="16">
        <f t="shared" si="46"/>
        <v>2933333.333333334</v>
      </c>
      <c r="Z68" s="16">
        <f t="shared" si="46"/>
        <v>3066666.6666666674</v>
      </c>
      <c r="AA68" s="16">
        <f t="shared" si="46"/>
        <v>3200000.0000000009</v>
      </c>
      <c r="AB68" s="52"/>
      <c r="AC68" s="52"/>
      <c r="AD68" s="52"/>
    </row>
    <row r="69" spans="1:32" x14ac:dyDescent="0.25">
      <c r="C69" s="7" t="s">
        <v>159</v>
      </c>
      <c r="D69" s="16" t="e">
        <f>D66</f>
        <v>#REF!</v>
      </c>
      <c r="E69" s="16" t="e">
        <f t="shared" ref="E69:AA69" si="47">E66+D69</f>
        <v>#REF!</v>
      </c>
      <c r="F69" s="16" t="e">
        <f t="shared" si="47"/>
        <v>#REF!</v>
      </c>
      <c r="G69" s="16" t="e">
        <f t="shared" si="47"/>
        <v>#REF!</v>
      </c>
      <c r="H69" s="16" t="e">
        <f t="shared" si="47"/>
        <v>#REF!</v>
      </c>
      <c r="I69" s="16" t="e">
        <f t="shared" si="47"/>
        <v>#REF!</v>
      </c>
      <c r="J69" s="16" t="e">
        <f t="shared" si="47"/>
        <v>#REF!</v>
      </c>
      <c r="K69" s="16" t="e">
        <f t="shared" si="47"/>
        <v>#REF!</v>
      </c>
      <c r="L69" s="16" t="e">
        <f t="shared" si="47"/>
        <v>#REF!</v>
      </c>
      <c r="M69" s="16" t="e">
        <f t="shared" si="47"/>
        <v>#REF!</v>
      </c>
      <c r="N69" s="16" t="e">
        <f t="shared" si="47"/>
        <v>#REF!</v>
      </c>
      <c r="O69" s="16" t="e">
        <f t="shared" si="47"/>
        <v>#REF!</v>
      </c>
      <c r="P69" s="16" t="e">
        <f t="shared" si="47"/>
        <v>#REF!</v>
      </c>
      <c r="Q69" s="16" t="e">
        <f t="shared" si="47"/>
        <v>#REF!</v>
      </c>
      <c r="R69" s="16" t="e">
        <f t="shared" si="47"/>
        <v>#REF!</v>
      </c>
      <c r="S69" s="16" t="e">
        <f t="shared" si="47"/>
        <v>#REF!</v>
      </c>
      <c r="T69" s="16" t="e">
        <f t="shared" si="47"/>
        <v>#REF!</v>
      </c>
      <c r="U69" s="16" t="e">
        <f t="shared" si="47"/>
        <v>#REF!</v>
      </c>
      <c r="V69" s="16" t="e">
        <f t="shared" si="47"/>
        <v>#REF!</v>
      </c>
      <c r="W69" s="16" t="e">
        <f t="shared" si="47"/>
        <v>#REF!</v>
      </c>
      <c r="X69" s="16" t="e">
        <f t="shared" si="47"/>
        <v>#REF!</v>
      </c>
      <c r="Y69" s="16" t="e">
        <f t="shared" si="47"/>
        <v>#REF!</v>
      </c>
      <c r="Z69" s="16" t="e">
        <f t="shared" si="47"/>
        <v>#REF!</v>
      </c>
      <c r="AA69" s="16" t="e">
        <f t="shared" si="47"/>
        <v>#REF!</v>
      </c>
      <c r="AB69" s="52"/>
      <c r="AC69" s="52"/>
      <c r="AD69" s="52"/>
    </row>
    <row r="70" spans="1:32" x14ac:dyDescent="0.25">
      <c r="A70" s="3" t="s">
        <v>21</v>
      </c>
      <c r="B70" s="6" t="s">
        <v>38</v>
      </c>
      <c r="AB70" s="52"/>
      <c r="AC70" s="52"/>
      <c r="AD70" s="52"/>
    </row>
    <row r="71" spans="1:32" x14ac:dyDescent="0.25">
      <c r="C71" s="9" t="s">
        <v>0</v>
      </c>
      <c r="D71" s="38" t="e">
        <f>#REF!</f>
        <v>#REF!</v>
      </c>
      <c r="E71" s="38" t="e">
        <f>#REF!</f>
        <v>#REF!</v>
      </c>
      <c r="F71" s="38" t="e">
        <f>#REF!</f>
        <v>#REF!</v>
      </c>
      <c r="G71" s="38" t="e">
        <f>#REF!</f>
        <v>#REF!</v>
      </c>
      <c r="H71" s="38" t="e">
        <f>#REF!</f>
        <v>#REF!</v>
      </c>
      <c r="I71" s="38" t="e">
        <f>#REF!</f>
        <v>#REF!</v>
      </c>
      <c r="J71" s="38" t="e">
        <f>#REF!</f>
        <v>#REF!</v>
      </c>
      <c r="K71" s="38" t="e">
        <f>#REF!</f>
        <v>#REF!</v>
      </c>
      <c r="L71" s="38" t="e">
        <f>#REF!</f>
        <v>#REF!</v>
      </c>
      <c r="M71" s="38" t="e">
        <f>#REF!</f>
        <v>#REF!</v>
      </c>
      <c r="N71" s="38" t="e">
        <f>#REF!</f>
        <v>#REF!</v>
      </c>
      <c r="O71" s="38" t="e">
        <f>#REF!</f>
        <v>#REF!</v>
      </c>
      <c r="P71" s="38" t="e">
        <f>#REF!</f>
        <v>#REF!</v>
      </c>
      <c r="Q71" s="38" t="e">
        <f>#REF!</f>
        <v>#REF!</v>
      </c>
      <c r="R71" s="38" t="e">
        <f>#REF!</f>
        <v>#REF!</v>
      </c>
      <c r="S71" s="38" t="e">
        <f>#REF!</f>
        <v>#REF!</v>
      </c>
      <c r="T71" s="38" t="e">
        <f>#REF!</f>
        <v>#REF!</v>
      </c>
      <c r="U71" s="38" t="e">
        <f>#REF!</f>
        <v>#REF!</v>
      </c>
      <c r="V71" s="38" t="e">
        <f>#REF!</f>
        <v>#REF!</v>
      </c>
      <c r="W71" s="38" t="e">
        <f>#REF!</f>
        <v>#REF!</v>
      </c>
      <c r="X71" s="38" t="e">
        <f>#REF!</f>
        <v>#REF!</v>
      </c>
      <c r="Y71" s="38" t="e">
        <f>#REF!</f>
        <v>#REF!</v>
      </c>
      <c r="Z71" s="38" t="e">
        <f>#REF!</f>
        <v>#REF!</v>
      </c>
      <c r="AA71" s="38" t="e">
        <f>#REF!</f>
        <v>#REF!</v>
      </c>
      <c r="AB71" s="52" t="e">
        <f>SUM(D71:AA71)</f>
        <v>#REF!</v>
      </c>
      <c r="AC71" s="52" t="e">
        <f>SUM(P71:AA71)</f>
        <v>#REF!</v>
      </c>
      <c r="AD71" s="52"/>
    </row>
    <row r="72" spans="1:32" x14ac:dyDescent="0.25">
      <c r="C72" s="9" t="s">
        <v>87</v>
      </c>
      <c r="D72" s="15">
        <f>$AE72/24</f>
        <v>29166.666666666668</v>
      </c>
      <c r="E72" s="15">
        <f t="shared" ref="E72:U72" si="48">$AE72/24</f>
        <v>29166.666666666668</v>
      </c>
      <c r="F72" s="15">
        <f t="shared" si="48"/>
        <v>29166.666666666668</v>
      </c>
      <c r="G72" s="15">
        <f t="shared" si="48"/>
        <v>29166.666666666668</v>
      </c>
      <c r="H72" s="15">
        <f t="shared" si="48"/>
        <v>29166.666666666668</v>
      </c>
      <c r="I72" s="15">
        <f t="shared" si="48"/>
        <v>29166.666666666668</v>
      </c>
      <c r="J72" s="15">
        <f t="shared" si="48"/>
        <v>29166.666666666668</v>
      </c>
      <c r="K72" s="15">
        <f t="shared" si="48"/>
        <v>29166.666666666668</v>
      </c>
      <c r="L72" s="15">
        <f t="shared" si="48"/>
        <v>29166.666666666668</v>
      </c>
      <c r="M72" s="15">
        <f t="shared" si="48"/>
        <v>29166.666666666668</v>
      </c>
      <c r="N72" s="15">
        <f t="shared" si="48"/>
        <v>29166.666666666668</v>
      </c>
      <c r="O72" s="15">
        <f t="shared" si="48"/>
        <v>29166.666666666668</v>
      </c>
      <c r="P72" s="15">
        <f t="shared" si="48"/>
        <v>29166.666666666668</v>
      </c>
      <c r="Q72" s="15">
        <f t="shared" si="48"/>
        <v>29166.666666666668</v>
      </c>
      <c r="R72" s="15">
        <f t="shared" si="48"/>
        <v>29166.666666666668</v>
      </c>
      <c r="S72" s="15">
        <f t="shared" si="48"/>
        <v>29166.666666666668</v>
      </c>
      <c r="T72" s="15">
        <f t="shared" si="48"/>
        <v>29166.666666666668</v>
      </c>
      <c r="U72" s="15">
        <f t="shared" si="48"/>
        <v>29166.666666666668</v>
      </c>
      <c r="V72" s="15">
        <f t="shared" ref="V72:AA72" si="49">$AE72/24</f>
        <v>29166.666666666668</v>
      </c>
      <c r="W72" s="15">
        <f t="shared" si="49"/>
        <v>29166.666666666668</v>
      </c>
      <c r="X72" s="15">
        <f t="shared" si="49"/>
        <v>29166.666666666668</v>
      </c>
      <c r="Y72" s="15">
        <f t="shared" si="49"/>
        <v>29166.666666666668</v>
      </c>
      <c r="Z72" s="15">
        <f t="shared" si="49"/>
        <v>29166.666666666668</v>
      </c>
      <c r="AA72" s="15">
        <f t="shared" si="49"/>
        <v>29166.666666666668</v>
      </c>
      <c r="AB72" s="52"/>
      <c r="AC72" s="52"/>
      <c r="AD72" s="52">
        <v>336000</v>
      </c>
      <c r="AE72" s="13">
        <v>700000</v>
      </c>
    </row>
    <row r="73" spans="1:32" x14ac:dyDescent="0.25">
      <c r="C73" s="9" t="s">
        <v>2</v>
      </c>
      <c r="D73" s="15" t="e">
        <f t="shared" ref="D73:AA73" si="50">IF(D$4&gt;=D$3,D71,D72)</f>
        <v>#REF!</v>
      </c>
      <c r="E73" s="15" t="e">
        <f t="shared" si="50"/>
        <v>#REF!</v>
      </c>
      <c r="F73" s="15" t="e">
        <f t="shared" si="50"/>
        <v>#REF!</v>
      </c>
      <c r="G73" s="15" t="e">
        <f t="shared" si="50"/>
        <v>#REF!</v>
      </c>
      <c r="H73" s="15" t="e">
        <f t="shared" si="50"/>
        <v>#REF!</v>
      </c>
      <c r="I73" s="15" t="e">
        <f t="shared" si="50"/>
        <v>#REF!</v>
      </c>
      <c r="J73" s="15" t="e">
        <f t="shared" si="50"/>
        <v>#REF!</v>
      </c>
      <c r="K73" s="15" t="e">
        <f t="shared" si="50"/>
        <v>#REF!</v>
      </c>
      <c r="L73" s="15" t="e">
        <f t="shared" si="50"/>
        <v>#REF!</v>
      </c>
      <c r="M73" s="15" t="e">
        <f t="shared" si="50"/>
        <v>#REF!</v>
      </c>
      <c r="N73" s="15" t="e">
        <f t="shared" si="50"/>
        <v>#REF!</v>
      </c>
      <c r="O73" s="15" t="e">
        <f t="shared" si="50"/>
        <v>#REF!</v>
      </c>
      <c r="P73" s="15" t="e">
        <f t="shared" si="50"/>
        <v>#REF!</v>
      </c>
      <c r="Q73" s="15" t="e">
        <f t="shared" si="50"/>
        <v>#REF!</v>
      </c>
      <c r="R73" s="15" t="e">
        <f t="shared" si="50"/>
        <v>#REF!</v>
      </c>
      <c r="S73" s="15" t="e">
        <f t="shared" si="50"/>
        <v>#REF!</v>
      </c>
      <c r="T73" s="15" t="e">
        <f t="shared" si="50"/>
        <v>#REF!</v>
      </c>
      <c r="U73" s="15" t="e">
        <f t="shared" si="50"/>
        <v>#REF!</v>
      </c>
      <c r="V73" s="15" t="e">
        <f t="shared" si="50"/>
        <v>#REF!</v>
      </c>
      <c r="W73" s="15" t="e">
        <f t="shared" si="50"/>
        <v>#REF!</v>
      </c>
      <c r="X73" s="15" t="e">
        <f t="shared" si="50"/>
        <v>#REF!</v>
      </c>
      <c r="Y73" s="15" t="e">
        <f t="shared" si="50"/>
        <v>#REF!</v>
      </c>
      <c r="Z73" s="15" t="e">
        <f t="shared" si="50"/>
        <v>#REF!</v>
      </c>
      <c r="AA73" s="15" t="e">
        <f t="shared" si="50"/>
        <v>#REF!</v>
      </c>
      <c r="AB73" s="52"/>
      <c r="AC73" s="52"/>
      <c r="AD73" s="52"/>
    </row>
    <row r="74" spans="1:32" x14ac:dyDescent="0.25">
      <c r="C74" s="7" t="s">
        <v>157</v>
      </c>
      <c r="D74" s="16" t="e">
        <f>D71</f>
        <v>#REF!</v>
      </c>
      <c r="E74" s="8" t="e">
        <f t="shared" ref="E74:AA74" si="51">IF(E$4&lt;=$D$3,(E71+D74),0)</f>
        <v>#REF!</v>
      </c>
      <c r="F74" s="8" t="e">
        <f t="shared" si="51"/>
        <v>#REF!</v>
      </c>
      <c r="G74" s="8" t="e">
        <f t="shared" si="51"/>
        <v>#REF!</v>
      </c>
      <c r="H74" s="8" t="e">
        <f t="shared" si="51"/>
        <v>#REF!</v>
      </c>
      <c r="I74" s="8" t="e">
        <f t="shared" si="51"/>
        <v>#REF!</v>
      </c>
      <c r="J74" s="8" t="e">
        <f t="shared" si="51"/>
        <v>#REF!</v>
      </c>
      <c r="K74" s="8" t="e">
        <f t="shared" si="51"/>
        <v>#REF!</v>
      </c>
      <c r="L74" s="8" t="e">
        <f t="shared" si="51"/>
        <v>#REF!</v>
      </c>
      <c r="M74" s="8" t="e">
        <f t="shared" si="51"/>
        <v>#REF!</v>
      </c>
      <c r="N74" s="8" t="e">
        <f t="shared" si="51"/>
        <v>#REF!</v>
      </c>
      <c r="O74" s="8" t="e">
        <f t="shared" si="51"/>
        <v>#REF!</v>
      </c>
      <c r="P74" s="8" t="e">
        <f t="shared" si="51"/>
        <v>#REF!</v>
      </c>
      <c r="Q74" s="8" t="e">
        <f t="shared" si="51"/>
        <v>#REF!</v>
      </c>
      <c r="R74" s="8" t="e">
        <f t="shared" si="51"/>
        <v>#REF!</v>
      </c>
      <c r="S74" s="8" t="e">
        <f t="shared" si="51"/>
        <v>#REF!</v>
      </c>
      <c r="T74" s="8" t="e">
        <f t="shared" si="51"/>
        <v>#REF!</v>
      </c>
      <c r="U74" s="8" t="e">
        <f t="shared" si="51"/>
        <v>#REF!</v>
      </c>
      <c r="V74" s="8" t="e">
        <f t="shared" si="51"/>
        <v>#REF!</v>
      </c>
      <c r="W74" s="8" t="e">
        <f t="shared" si="51"/>
        <v>#REF!</v>
      </c>
      <c r="X74" s="8" t="e">
        <f t="shared" si="51"/>
        <v>#REF!</v>
      </c>
      <c r="Y74" s="8" t="e">
        <f t="shared" si="51"/>
        <v>#REF!</v>
      </c>
      <c r="Z74" s="8" t="e">
        <f t="shared" si="51"/>
        <v>#REF!</v>
      </c>
      <c r="AA74" s="8" t="e">
        <f t="shared" si="51"/>
        <v>#REF!</v>
      </c>
      <c r="AB74" s="52"/>
      <c r="AC74" s="52"/>
      <c r="AD74" s="52"/>
    </row>
    <row r="75" spans="1:32" x14ac:dyDescent="0.25">
      <c r="C75" s="7" t="s">
        <v>160</v>
      </c>
      <c r="D75" s="16">
        <f>D72</f>
        <v>29166.666666666668</v>
      </c>
      <c r="E75" s="16">
        <f t="shared" ref="E75:AA75" si="52">E72+D75</f>
        <v>58333.333333333336</v>
      </c>
      <c r="F75" s="16">
        <f t="shared" si="52"/>
        <v>87500</v>
      </c>
      <c r="G75" s="16">
        <f t="shared" si="52"/>
        <v>116666.66666666667</v>
      </c>
      <c r="H75" s="16">
        <f t="shared" si="52"/>
        <v>145833.33333333334</v>
      </c>
      <c r="I75" s="16">
        <f t="shared" si="52"/>
        <v>175000</v>
      </c>
      <c r="J75" s="16">
        <f t="shared" si="52"/>
        <v>204166.66666666666</v>
      </c>
      <c r="K75" s="16">
        <f t="shared" si="52"/>
        <v>233333.33333333331</v>
      </c>
      <c r="L75" s="16">
        <f t="shared" si="52"/>
        <v>262500</v>
      </c>
      <c r="M75" s="16">
        <f t="shared" si="52"/>
        <v>291666.66666666669</v>
      </c>
      <c r="N75" s="16">
        <f t="shared" si="52"/>
        <v>320833.33333333337</v>
      </c>
      <c r="O75" s="16">
        <f t="shared" si="52"/>
        <v>350000.00000000006</v>
      </c>
      <c r="P75" s="16">
        <f t="shared" si="52"/>
        <v>379166.66666666674</v>
      </c>
      <c r="Q75" s="16">
        <f t="shared" si="52"/>
        <v>408333.33333333343</v>
      </c>
      <c r="R75" s="16">
        <f t="shared" si="52"/>
        <v>437500.00000000012</v>
      </c>
      <c r="S75" s="16">
        <f t="shared" si="52"/>
        <v>466666.6666666668</v>
      </c>
      <c r="T75" s="16">
        <f t="shared" si="52"/>
        <v>495833.33333333349</v>
      </c>
      <c r="U75" s="16">
        <f t="shared" si="52"/>
        <v>525000.00000000012</v>
      </c>
      <c r="V75" s="16">
        <f t="shared" si="52"/>
        <v>554166.66666666674</v>
      </c>
      <c r="W75" s="16">
        <f t="shared" si="52"/>
        <v>583333.33333333337</v>
      </c>
      <c r="X75" s="16">
        <f t="shared" si="52"/>
        <v>612500</v>
      </c>
      <c r="Y75" s="16">
        <f t="shared" si="52"/>
        <v>641666.66666666663</v>
      </c>
      <c r="Z75" s="16">
        <f t="shared" si="52"/>
        <v>670833.33333333326</v>
      </c>
      <c r="AA75" s="16">
        <f t="shared" si="52"/>
        <v>699999.99999999988</v>
      </c>
      <c r="AB75" s="52"/>
      <c r="AC75" s="52"/>
      <c r="AD75" s="52"/>
    </row>
    <row r="76" spans="1:32" x14ac:dyDescent="0.25">
      <c r="C76" s="7" t="s">
        <v>159</v>
      </c>
      <c r="D76" s="16" t="e">
        <f>D73</f>
        <v>#REF!</v>
      </c>
      <c r="E76" s="16" t="e">
        <f t="shared" ref="E76:AA76" si="53">E73+D76</f>
        <v>#REF!</v>
      </c>
      <c r="F76" s="16" t="e">
        <f t="shared" si="53"/>
        <v>#REF!</v>
      </c>
      <c r="G76" s="16" t="e">
        <f t="shared" si="53"/>
        <v>#REF!</v>
      </c>
      <c r="H76" s="16" t="e">
        <f t="shared" si="53"/>
        <v>#REF!</v>
      </c>
      <c r="I76" s="16" t="e">
        <f t="shared" si="53"/>
        <v>#REF!</v>
      </c>
      <c r="J76" s="16" t="e">
        <f t="shared" si="53"/>
        <v>#REF!</v>
      </c>
      <c r="K76" s="16" t="e">
        <f t="shared" si="53"/>
        <v>#REF!</v>
      </c>
      <c r="L76" s="16" t="e">
        <f t="shared" si="53"/>
        <v>#REF!</v>
      </c>
      <c r="M76" s="16" t="e">
        <f t="shared" si="53"/>
        <v>#REF!</v>
      </c>
      <c r="N76" s="16" t="e">
        <f t="shared" si="53"/>
        <v>#REF!</v>
      </c>
      <c r="O76" s="16" t="e">
        <f t="shared" si="53"/>
        <v>#REF!</v>
      </c>
      <c r="P76" s="16" t="e">
        <f t="shared" si="53"/>
        <v>#REF!</v>
      </c>
      <c r="Q76" s="16" t="e">
        <f t="shared" si="53"/>
        <v>#REF!</v>
      </c>
      <c r="R76" s="16" t="e">
        <f t="shared" si="53"/>
        <v>#REF!</v>
      </c>
      <c r="S76" s="16" t="e">
        <f t="shared" si="53"/>
        <v>#REF!</v>
      </c>
      <c r="T76" s="16" t="e">
        <f t="shared" si="53"/>
        <v>#REF!</v>
      </c>
      <c r="U76" s="16" t="e">
        <f t="shared" si="53"/>
        <v>#REF!</v>
      </c>
      <c r="V76" s="16" t="e">
        <f t="shared" si="53"/>
        <v>#REF!</v>
      </c>
      <c r="W76" s="16" t="e">
        <f t="shared" si="53"/>
        <v>#REF!</v>
      </c>
      <c r="X76" s="16" t="e">
        <f t="shared" si="53"/>
        <v>#REF!</v>
      </c>
      <c r="Y76" s="16" t="e">
        <f t="shared" si="53"/>
        <v>#REF!</v>
      </c>
      <c r="Z76" s="16" t="e">
        <f t="shared" si="53"/>
        <v>#REF!</v>
      </c>
      <c r="AA76" s="16" t="e">
        <f t="shared" si="53"/>
        <v>#REF!</v>
      </c>
      <c r="AB76" s="52"/>
      <c r="AC76" s="52"/>
      <c r="AD76" s="52"/>
    </row>
    <row r="77" spans="1:32" x14ac:dyDescent="0.25">
      <c r="A77" s="3" t="s">
        <v>22</v>
      </c>
      <c r="B77" s="6" t="s">
        <v>39</v>
      </c>
      <c r="AB77" s="52"/>
      <c r="AC77" s="52"/>
      <c r="AD77" s="52"/>
    </row>
    <row r="78" spans="1:32" x14ac:dyDescent="0.25">
      <c r="C78" s="9" t="s">
        <v>0</v>
      </c>
      <c r="D78" s="38" t="e">
        <f>#REF!</f>
        <v>#REF!</v>
      </c>
      <c r="E78" s="38" t="e">
        <f>#REF!</f>
        <v>#REF!</v>
      </c>
      <c r="F78" s="38" t="e">
        <f>#REF!</f>
        <v>#REF!</v>
      </c>
      <c r="G78" s="38" t="e">
        <f>#REF!</f>
        <v>#REF!</v>
      </c>
      <c r="H78" s="38" t="e">
        <f>#REF!</f>
        <v>#REF!</v>
      </c>
      <c r="I78" s="38" t="e">
        <f>#REF!</f>
        <v>#REF!</v>
      </c>
      <c r="J78" s="38" t="e">
        <f>#REF!</f>
        <v>#REF!</v>
      </c>
      <c r="K78" s="38" t="e">
        <f>#REF!</f>
        <v>#REF!</v>
      </c>
      <c r="L78" s="38" t="e">
        <f>#REF!</f>
        <v>#REF!</v>
      </c>
      <c r="M78" s="38" t="e">
        <f>#REF!</f>
        <v>#REF!</v>
      </c>
      <c r="N78" s="38" t="e">
        <f>#REF!</f>
        <v>#REF!</v>
      </c>
      <c r="O78" s="38" t="e">
        <f>#REF!</f>
        <v>#REF!</v>
      </c>
      <c r="P78" s="38" t="e">
        <f>#REF!</f>
        <v>#REF!</v>
      </c>
      <c r="Q78" s="38" t="e">
        <f>#REF!</f>
        <v>#REF!</v>
      </c>
      <c r="R78" s="38" t="e">
        <f>#REF!</f>
        <v>#REF!</v>
      </c>
      <c r="S78" s="38" t="e">
        <f>#REF!</f>
        <v>#REF!</v>
      </c>
      <c r="T78" s="38" t="e">
        <f>#REF!</f>
        <v>#REF!</v>
      </c>
      <c r="U78" s="38" t="e">
        <f>#REF!</f>
        <v>#REF!</v>
      </c>
      <c r="V78" s="38" t="e">
        <f>#REF!</f>
        <v>#REF!</v>
      </c>
      <c r="W78" s="38" t="e">
        <f>#REF!</f>
        <v>#REF!</v>
      </c>
      <c r="X78" s="38" t="e">
        <f>#REF!</f>
        <v>#REF!</v>
      </c>
      <c r="Y78" s="38" t="e">
        <f>#REF!</f>
        <v>#REF!</v>
      </c>
      <c r="Z78" s="38" t="e">
        <f>#REF!</f>
        <v>#REF!</v>
      </c>
      <c r="AA78" s="38" t="e">
        <f>#REF!</f>
        <v>#REF!</v>
      </c>
      <c r="AB78" s="52" t="e">
        <f>SUM(D78:AA78)</f>
        <v>#REF!</v>
      </c>
      <c r="AC78" s="52" t="e">
        <f>SUM(P78:AA78)</f>
        <v>#REF!</v>
      </c>
      <c r="AD78" s="52"/>
    </row>
    <row r="79" spans="1:32" x14ac:dyDescent="0.25">
      <c r="C79" s="9" t="s">
        <v>87</v>
      </c>
      <c r="D79" s="15">
        <f>$AE79/24</f>
        <v>34375</v>
      </c>
      <c r="E79" s="15">
        <f t="shared" ref="E79:S79" si="54">$AE79/24</f>
        <v>34375</v>
      </c>
      <c r="F79" s="15">
        <f t="shared" si="54"/>
        <v>34375</v>
      </c>
      <c r="G79" s="15">
        <f t="shared" si="54"/>
        <v>34375</v>
      </c>
      <c r="H79" s="15">
        <f t="shared" si="54"/>
        <v>34375</v>
      </c>
      <c r="I79" s="15">
        <f t="shared" si="54"/>
        <v>34375</v>
      </c>
      <c r="J79" s="15">
        <f t="shared" si="54"/>
        <v>34375</v>
      </c>
      <c r="K79" s="15">
        <f t="shared" si="54"/>
        <v>34375</v>
      </c>
      <c r="L79" s="15">
        <f t="shared" si="54"/>
        <v>34375</v>
      </c>
      <c r="M79" s="15">
        <f t="shared" si="54"/>
        <v>34375</v>
      </c>
      <c r="N79" s="15">
        <f t="shared" si="54"/>
        <v>34375</v>
      </c>
      <c r="O79" s="15">
        <f t="shared" si="54"/>
        <v>34375</v>
      </c>
      <c r="P79" s="15">
        <f t="shared" si="54"/>
        <v>34375</v>
      </c>
      <c r="Q79" s="15">
        <f t="shared" si="54"/>
        <v>34375</v>
      </c>
      <c r="R79" s="15">
        <f t="shared" si="54"/>
        <v>34375</v>
      </c>
      <c r="S79" s="15">
        <f t="shared" si="54"/>
        <v>34375</v>
      </c>
      <c r="T79" s="15">
        <f t="shared" ref="T79:AA79" si="55">$AE79/24</f>
        <v>34375</v>
      </c>
      <c r="U79" s="15">
        <f t="shared" si="55"/>
        <v>34375</v>
      </c>
      <c r="V79" s="15">
        <f t="shared" si="55"/>
        <v>34375</v>
      </c>
      <c r="W79" s="15">
        <f t="shared" si="55"/>
        <v>34375</v>
      </c>
      <c r="X79" s="15">
        <f t="shared" si="55"/>
        <v>34375</v>
      </c>
      <c r="Y79" s="15">
        <f t="shared" si="55"/>
        <v>34375</v>
      </c>
      <c r="Z79" s="15">
        <f t="shared" si="55"/>
        <v>34375</v>
      </c>
      <c r="AA79" s="15">
        <f t="shared" si="55"/>
        <v>34375</v>
      </c>
      <c r="AB79" s="52"/>
      <c r="AC79" s="52"/>
      <c r="AD79" s="52">
        <v>371250</v>
      </c>
      <c r="AE79" s="13">
        <v>825000</v>
      </c>
    </row>
    <row r="80" spans="1:32" x14ac:dyDescent="0.25">
      <c r="C80" s="9" t="s">
        <v>2</v>
      </c>
      <c r="D80" s="15" t="e">
        <f t="shared" ref="D80:AA80" si="56">IF(D$4&gt;=D$3,D78,D79)</f>
        <v>#REF!</v>
      </c>
      <c r="E80" s="15" t="e">
        <f t="shared" si="56"/>
        <v>#REF!</v>
      </c>
      <c r="F80" s="15" t="e">
        <f t="shared" si="56"/>
        <v>#REF!</v>
      </c>
      <c r="G80" s="15" t="e">
        <f t="shared" si="56"/>
        <v>#REF!</v>
      </c>
      <c r="H80" s="15" t="e">
        <f t="shared" si="56"/>
        <v>#REF!</v>
      </c>
      <c r="I80" s="15" t="e">
        <f t="shared" si="56"/>
        <v>#REF!</v>
      </c>
      <c r="J80" s="15" t="e">
        <f t="shared" si="56"/>
        <v>#REF!</v>
      </c>
      <c r="K80" s="15" t="e">
        <f t="shared" si="56"/>
        <v>#REF!</v>
      </c>
      <c r="L80" s="15" t="e">
        <f t="shared" si="56"/>
        <v>#REF!</v>
      </c>
      <c r="M80" s="15" t="e">
        <f t="shared" si="56"/>
        <v>#REF!</v>
      </c>
      <c r="N80" s="15" t="e">
        <f t="shared" si="56"/>
        <v>#REF!</v>
      </c>
      <c r="O80" s="15" t="e">
        <f t="shared" si="56"/>
        <v>#REF!</v>
      </c>
      <c r="P80" s="15" t="e">
        <f t="shared" si="56"/>
        <v>#REF!</v>
      </c>
      <c r="Q80" s="15" t="e">
        <f t="shared" si="56"/>
        <v>#REF!</v>
      </c>
      <c r="R80" s="15" t="e">
        <f t="shared" si="56"/>
        <v>#REF!</v>
      </c>
      <c r="S80" s="15" t="e">
        <f t="shared" si="56"/>
        <v>#REF!</v>
      </c>
      <c r="T80" s="15" t="e">
        <f t="shared" si="56"/>
        <v>#REF!</v>
      </c>
      <c r="U80" s="15" t="e">
        <f t="shared" si="56"/>
        <v>#REF!</v>
      </c>
      <c r="V80" s="15" t="e">
        <f t="shared" si="56"/>
        <v>#REF!</v>
      </c>
      <c r="W80" s="15" t="e">
        <f t="shared" si="56"/>
        <v>#REF!</v>
      </c>
      <c r="X80" s="15" t="e">
        <f t="shared" si="56"/>
        <v>#REF!</v>
      </c>
      <c r="Y80" s="15" t="e">
        <f t="shared" si="56"/>
        <v>#REF!</v>
      </c>
      <c r="Z80" s="15" t="e">
        <f t="shared" si="56"/>
        <v>#REF!</v>
      </c>
      <c r="AA80" s="15" t="e">
        <f t="shared" si="56"/>
        <v>#REF!</v>
      </c>
      <c r="AB80" s="52"/>
      <c r="AC80" s="52"/>
      <c r="AD80" s="52"/>
    </row>
    <row r="81" spans="1:32" x14ac:dyDescent="0.25">
      <c r="C81" s="7" t="s">
        <v>157</v>
      </c>
      <c r="D81" s="16" t="e">
        <f>D78</f>
        <v>#REF!</v>
      </c>
      <c r="E81" s="8" t="e">
        <f t="shared" ref="E81:AA81" si="57">IF(E$4&lt;=$D$3,(E78+D81),0)</f>
        <v>#REF!</v>
      </c>
      <c r="F81" s="8" t="e">
        <f t="shared" si="57"/>
        <v>#REF!</v>
      </c>
      <c r="G81" s="8" t="e">
        <f t="shared" si="57"/>
        <v>#REF!</v>
      </c>
      <c r="H81" s="8" t="e">
        <f t="shared" si="57"/>
        <v>#REF!</v>
      </c>
      <c r="I81" s="8" t="e">
        <f t="shared" si="57"/>
        <v>#REF!</v>
      </c>
      <c r="J81" s="8" t="e">
        <f t="shared" si="57"/>
        <v>#REF!</v>
      </c>
      <c r="K81" s="8" t="e">
        <f t="shared" si="57"/>
        <v>#REF!</v>
      </c>
      <c r="L81" s="8" t="e">
        <f t="shared" si="57"/>
        <v>#REF!</v>
      </c>
      <c r="M81" s="8" t="e">
        <f t="shared" si="57"/>
        <v>#REF!</v>
      </c>
      <c r="N81" s="8" t="e">
        <f t="shared" si="57"/>
        <v>#REF!</v>
      </c>
      <c r="O81" s="8" t="e">
        <f t="shared" si="57"/>
        <v>#REF!</v>
      </c>
      <c r="P81" s="8" t="e">
        <f t="shared" si="57"/>
        <v>#REF!</v>
      </c>
      <c r="Q81" s="8" t="e">
        <f t="shared" si="57"/>
        <v>#REF!</v>
      </c>
      <c r="R81" s="8" t="e">
        <f t="shared" si="57"/>
        <v>#REF!</v>
      </c>
      <c r="S81" s="8" t="e">
        <f t="shared" si="57"/>
        <v>#REF!</v>
      </c>
      <c r="T81" s="8" t="e">
        <f t="shared" si="57"/>
        <v>#REF!</v>
      </c>
      <c r="U81" s="8" t="e">
        <f t="shared" si="57"/>
        <v>#REF!</v>
      </c>
      <c r="V81" s="8" t="e">
        <f t="shared" si="57"/>
        <v>#REF!</v>
      </c>
      <c r="W81" s="8" t="e">
        <f t="shared" si="57"/>
        <v>#REF!</v>
      </c>
      <c r="X81" s="8" t="e">
        <f t="shared" si="57"/>
        <v>#REF!</v>
      </c>
      <c r="Y81" s="8" t="e">
        <f t="shared" si="57"/>
        <v>#REF!</v>
      </c>
      <c r="Z81" s="8" t="e">
        <f t="shared" si="57"/>
        <v>#REF!</v>
      </c>
      <c r="AA81" s="8" t="e">
        <f t="shared" si="57"/>
        <v>#REF!</v>
      </c>
      <c r="AB81" s="52"/>
      <c r="AC81" s="52"/>
      <c r="AD81" s="52"/>
    </row>
    <row r="82" spans="1:32" x14ac:dyDescent="0.25">
      <c r="C82" s="7" t="s">
        <v>160</v>
      </c>
      <c r="D82" s="16">
        <f>D79</f>
        <v>34375</v>
      </c>
      <c r="E82" s="16">
        <f t="shared" ref="E82:AA82" si="58">E79+D82</f>
        <v>68750</v>
      </c>
      <c r="F82" s="16">
        <f t="shared" si="58"/>
        <v>103125</v>
      </c>
      <c r="G82" s="16">
        <f t="shared" si="58"/>
        <v>137500</v>
      </c>
      <c r="H82" s="16">
        <f t="shared" si="58"/>
        <v>171875</v>
      </c>
      <c r="I82" s="16">
        <f t="shared" si="58"/>
        <v>206250</v>
      </c>
      <c r="J82" s="16">
        <f t="shared" si="58"/>
        <v>240625</v>
      </c>
      <c r="K82" s="16">
        <f t="shared" si="58"/>
        <v>275000</v>
      </c>
      <c r="L82" s="16">
        <f t="shared" si="58"/>
        <v>309375</v>
      </c>
      <c r="M82" s="16">
        <f t="shared" si="58"/>
        <v>343750</v>
      </c>
      <c r="N82" s="16">
        <f t="shared" si="58"/>
        <v>378125</v>
      </c>
      <c r="O82" s="16">
        <f t="shared" si="58"/>
        <v>412500</v>
      </c>
      <c r="P82" s="16">
        <f t="shared" si="58"/>
        <v>446875</v>
      </c>
      <c r="Q82" s="16">
        <f t="shared" si="58"/>
        <v>481250</v>
      </c>
      <c r="R82" s="16">
        <f t="shared" si="58"/>
        <v>515625</v>
      </c>
      <c r="S82" s="16">
        <f t="shared" si="58"/>
        <v>550000</v>
      </c>
      <c r="T82" s="16">
        <f t="shared" si="58"/>
        <v>584375</v>
      </c>
      <c r="U82" s="16">
        <f t="shared" si="58"/>
        <v>618750</v>
      </c>
      <c r="V82" s="16">
        <f t="shared" si="58"/>
        <v>653125</v>
      </c>
      <c r="W82" s="16">
        <f t="shared" si="58"/>
        <v>687500</v>
      </c>
      <c r="X82" s="16">
        <f t="shared" si="58"/>
        <v>721875</v>
      </c>
      <c r="Y82" s="16">
        <f t="shared" si="58"/>
        <v>756250</v>
      </c>
      <c r="Z82" s="16">
        <f t="shared" si="58"/>
        <v>790625</v>
      </c>
      <c r="AA82" s="16">
        <f t="shared" si="58"/>
        <v>825000</v>
      </c>
      <c r="AB82" s="52"/>
      <c r="AC82" s="52"/>
      <c r="AD82" s="52"/>
    </row>
    <row r="83" spans="1:32" x14ac:dyDescent="0.25">
      <c r="C83" s="7" t="s">
        <v>159</v>
      </c>
      <c r="D83" s="16" t="e">
        <f>D80</f>
        <v>#REF!</v>
      </c>
      <c r="E83" s="16" t="e">
        <f t="shared" ref="E83:AA83" si="59">E80+D83</f>
        <v>#REF!</v>
      </c>
      <c r="F83" s="16" t="e">
        <f t="shared" si="59"/>
        <v>#REF!</v>
      </c>
      <c r="G83" s="16" t="e">
        <f t="shared" si="59"/>
        <v>#REF!</v>
      </c>
      <c r="H83" s="16" t="e">
        <f t="shared" si="59"/>
        <v>#REF!</v>
      </c>
      <c r="I83" s="16" t="e">
        <f t="shared" si="59"/>
        <v>#REF!</v>
      </c>
      <c r="J83" s="16" t="e">
        <f t="shared" si="59"/>
        <v>#REF!</v>
      </c>
      <c r="K83" s="16" t="e">
        <f t="shared" si="59"/>
        <v>#REF!</v>
      </c>
      <c r="L83" s="16" t="e">
        <f t="shared" si="59"/>
        <v>#REF!</v>
      </c>
      <c r="M83" s="16" t="e">
        <f t="shared" si="59"/>
        <v>#REF!</v>
      </c>
      <c r="N83" s="16" t="e">
        <f t="shared" si="59"/>
        <v>#REF!</v>
      </c>
      <c r="O83" s="16" t="e">
        <f t="shared" si="59"/>
        <v>#REF!</v>
      </c>
      <c r="P83" s="16" t="e">
        <f t="shared" si="59"/>
        <v>#REF!</v>
      </c>
      <c r="Q83" s="16" t="e">
        <f t="shared" si="59"/>
        <v>#REF!</v>
      </c>
      <c r="R83" s="16" t="e">
        <f t="shared" si="59"/>
        <v>#REF!</v>
      </c>
      <c r="S83" s="16" t="e">
        <f t="shared" si="59"/>
        <v>#REF!</v>
      </c>
      <c r="T83" s="16" t="e">
        <f t="shared" si="59"/>
        <v>#REF!</v>
      </c>
      <c r="U83" s="16" t="e">
        <f t="shared" si="59"/>
        <v>#REF!</v>
      </c>
      <c r="V83" s="16" t="e">
        <f t="shared" si="59"/>
        <v>#REF!</v>
      </c>
      <c r="W83" s="16" t="e">
        <f t="shared" si="59"/>
        <v>#REF!</v>
      </c>
      <c r="X83" s="16" t="e">
        <f t="shared" si="59"/>
        <v>#REF!</v>
      </c>
      <c r="Y83" s="16" t="e">
        <f t="shared" si="59"/>
        <v>#REF!</v>
      </c>
      <c r="Z83" s="16" t="e">
        <f t="shared" si="59"/>
        <v>#REF!</v>
      </c>
      <c r="AA83" s="16" t="e">
        <f t="shared" si="59"/>
        <v>#REF!</v>
      </c>
      <c r="AB83" s="52"/>
      <c r="AC83" s="52"/>
      <c r="AD83" s="52"/>
    </row>
    <row r="84" spans="1:32" x14ac:dyDescent="0.25">
      <c r="A84" s="3" t="s">
        <v>27</v>
      </c>
      <c r="B84" s="6" t="s">
        <v>76</v>
      </c>
      <c r="AB84" s="52"/>
      <c r="AC84" s="52"/>
      <c r="AD84" s="52"/>
    </row>
    <row r="85" spans="1:32" x14ac:dyDescent="0.25">
      <c r="C85" s="9" t="s">
        <v>0</v>
      </c>
      <c r="D85" s="38" t="e">
        <f>#REF!+#REF!</f>
        <v>#REF!</v>
      </c>
      <c r="E85" s="38" t="e">
        <f>#REF!+#REF!</f>
        <v>#REF!</v>
      </c>
      <c r="F85" s="38" t="e">
        <f>#REF!+#REF!</f>
        <v>#REF!</v>
      </c>
      <c r="G85" s="38" t="e">
        <f>#REF!+#REF!</f>
        <v>#REF!</v>
      </c>
      <c r="H85" s="38" t="e">
        <f>#REF!+#REF!</f>
        <v>#REF!</v>
      </c>
      <c r="I85" s="38" t="e">
        <f>#REF!+#REF!</f>
        <v>#REF!</v>
      </c>
      <c r="J85" s="38" t="e">
        <f>#REF!+#REF!</f>
        <v>#REF!</v>
      </c>
      <c r="K85" s="38" t="e">
        <f>#REF!+#REF!</f>
        <v>#REF!</v>
      </c>
      <c r="L85" s="38" t="e">
        <f>#REF!+#REF!</f>
        <v>#REF!</v>
      </c>
      <c r="M85" s="38" t="e">
        <f>#REF!+#REF!</f>
        <v>#REF!</v>
      </c>
      <c r="N85" s="38" t="e">
        <f>#REF!+#REF!</f>
        <v>#REF!</v>
      </c>
      <c r="O85" s="38" t="e">
        <f>#REF!+#REF!</f>
        <v>#REF!</v>
      </c>
      <c r="P85" s="38" t="e">
        <f>#REF!+#REF!</f>
        <v>#REF!</v>
      </c>
      <c r="Q85" s="38" t="e">
        <f>#REF!+#REF!</f>
        <v>#REF!</v>
      </c>
      <c r="R85" s="38" t="e">
        <f>#REF!+#REF!</f>
        <v>#REF!</v>
      </c>
      <c r="S85" s="38" t="e">
        <f>#REF!+#REF!</f>
        <v>#REF!</v>
      </c>
      <c r="T85" s="38" t="e">
        <f>#REF!+#REF!</f>
        <v>#REF!</v>
      </c>
      <c r="U85" s="38" t="e">
        <f>#REF!+#REF!</f>
        <v>#REF!</v>
      </c>
      <c r="V85" s="38" t="e">
        <f>#REF!+#REF!</f>
        <v>#REF!</v>
      </c>
      <c r="W85" s="38" t="e">
        <f>#REF!+#REF!</f>
        <v>#REF!</v>
      </c>
      <c r="X85" s="38" t="e">
        <f>#REF!+#REF!</f>
        <v>#REF!</v>
      </c>
      <c r="Y85" s="38" t="e">
        <f>#REF!+#REF!</f>
        <v>#REF!</v>
      </c>
      <c r="Z85" s="38" t="e">
        <f>#REF!+#REF!</f>
        <v>#REF!</v>
      </c>
      <c r="AA85" s="38" t="e">
        <f>#REF!+#REF!</f>
        <v>#REF!</v>
      </c>
      <c r="AB85" s="52" t="e">
        <f>SUM(D85:AA85)</f>
        <v>#REF!</v>
      </c>
      <c r="AC85" s="52" t="e">
        <f>SUM(P85:AA85)</f>
        <v>#REF!</v>
      </c>
      <c r="AD85" s="52"/>
    </row>
    <row r="86" spans="1:32" x14ac:dyDescent="0.25">
      <c r="C86" s="9" t="s">
        <v>87</v>
      </c>
      <c r="D86" s="15">
        <f>$AE86/24</f>
        <v>5750</v>
      </c>
      <c r="E86" s="15">
        <f t="shared" ref="E86:W86" si="60">$AE86/24</f>
        <v>5750</v>
      </c>
      <c r="F86" s="15">
        <f t="shared" si="60"/>
        <v>5750</v>
      </c>
      <c r="G86" s="15">
        <f t="shared" si="60"/>
        <v>5750</v>
      </c>
      <c r="H86" s="15">
        <f t="shared" si="60"/>
        <v>5750</v>
      </c>
      <c r="I86" s="15">
        <f t="shared" si="60"/>
        <v>5750</v>
      </c>
      <c r="J86" s="15">
        <f t="shared" si="60"/>
        <v>5750</v>
      </c>
      <c r="K86" s="15">
        <f t="shared" si="60"/>
        <v>5750</v>
      </c>
      <c r="L86" s="15">
        <f t="shared" si="60"/>
        <v>5750</v>
      </c>
      <c r="M86" s="15">
        <f t="shared" si="60"/>
        <v>5750</v>
      </c>
      <c r="N86" s="15">
        <f t="shared" si="60"/>
        <v>5750</v>
      </c>
      <c r="O86" s="15">
        <f t="shared" si="60"/>
        <v>5750</v>
      </c>
      <c r="P86" s="15">
        <f t="shared" si="60"/>
        <v>5750</v>
      </c>
      <c r="Q86" s="15">
        <f t="shared" si="60"/>
        <v>5750</v>
      </c>
      <c r="R86" s="15">
        <f t="shared" si="60"/>
        <v>5750</v>
      </c>
      <c r="S86" s="15">
        <f t="shared" si="60"/>
        <v>5750</v>
      </c>
      <c r="T86" s="15">
        <f t="shared" si="60"/>
        <v>5750</v>
      </c>
      <c r="U86" s="15">
        <f t="shared" si="60"/>
        <v>5750</v>
      </c>
      <c r="V86" s="15">
        <f t="shared" si="60"/>
        <v>5750</v>
      </c>
      <c r="W86" s="15">
        <f t="shared" si="60"/>
        <v>5750</v>
      </c>
      <c r="X86" s="15">
        <f>$AE86/24</f>
        <v>5750</v>
      </c>
      <c r="Y86" s="15">
        <f>$AE86/24</f>
        <v>5750</v>
      </c>
      <c r="Z86" s="15">
        <f>$AE86/24</f>
        <v>5750</v>
      </c>
      <c r="AA86" s="15">
        <f>$AE86/24</f>
        <v>5750</v>
      </c>
      <c r="AB86" s="52"/>
      <c r="AC86" s="52"/>
      <c r="AD86" s="52">
        <v>69000</v>
      </c>
      <c r="AE86" s="13">
        <v>138000</v>
      </c>
    </row>
    <row r="87" spans="1:32" x14ac:dyDescent="0.25">
      <c r="C87" s="9" t="s">
        <v>2</v>
      </c>
      <c r="D87" s="15" t="e">
        <f t="shared" ref="D87:AA87" si="61">IF(D$4&gt;=D$3,D85,D86)</f>
        <v>#REF!</v>
      </c>
      <c r="E87" s="15" t="e">
        <f t="shared" si="61"/>
        <v>#REF!</v>
      </c>
      <c r="F87" s="15" t="e">
        <f t="shared" si="61"/>
        <v>#REF!</v>
      </c>
      <c r="G87" s="15" t="e">
        <f t="shared" si="61"/>
        <v>#REF!</v>
      </c>
      <c r="H87" s="15" t="e">
        <f t="shared" si="61"/>
        <v>#REF!</v>
      </c>
      <c r="I87" s="15" t="e">
        <f t="shared" si="61"/>
        <v>#REF!</v>
      </c>
      <c r="J87" s="15" t="e">
        <f t="shared" si="61"/>
        <v>#REF!</v>
      </c>
      <c r="K87" s="15" t="e">
        <f t="shared" si="61"/>
        <v>#REF!</v>
      </c>
      <c r="L87" s="15" t="e">
        <f t="shared" si="61"/>
        <v>#REF!</v>
      </c>
      <c r="M87" s="15" t="e">
        <f t="shared" si="61"/>
        <v>#REF!</v>
      </c>
      <c r="N87" s="15" t="e">
        <f t="shared" si="61"/>
        <v>#REF!</v>
      </c>
      <c r="O87" s="15" t="e">
        <f t="shared" si="61"/>
        <v>#REF!</v>
      </c>
      <c r="P87" s="15" t="e">
        <f t="shared" si="61"/>
        <v>#REF!</v>
      </c>
      <c r="Q87" s="15" t="e">
        <f t="shared" si="61"/>
        <v>#REF!</v>
      </c>
      <c r="R87" s="15" t="e">
        <f t="shared" si="61"/>
        <v>#REF!</v>
      </c>
      <c r="S87" s="15" t="e">
        <f t="shared" si="61"/>
        <v>#REF!</v>
      </c>
      <c r="T87" s="15" t="e">
        <f t="shared" si="61"/>
        <v>#REF!</v>
      </c>
      <c r="U87" s="15" t="e">
        <f t="shared" si="61"/>
        <v>#REF!</v>
      </c>
      <c r="V87" s="15" t="e">
        <f t="shared" si="61"/>
        <v>#REF!</v>
      </c>
      <c r="W87" s="15" t="e">
        <f t="shared" si="61"/>
        <v>#REF!</v>
      </c>
      <c r="X87" s="15" t="e">
        <f t="shared" si="61"/>
        <v>#REF!</v>
      </c>
      <c r="Y87" s="15" t="e">
        <f t="shared" si="61"/>
        <v>#REF!</v>
      </c>
      <c r="Z87" s="15" t="e">
        <f t="shared" si="61"/>
        <v>#REF!</v>
      </c>
      <c r="AA87" s="15" t="e">
        <f t="shared" si="61"/>
        <v>#REF!</v>
      </c>
      <c r="AB87" s="52"/>
      <c r="AC87" s="52"/>
      <c r="AD87" s="52"/>
    </row>
    <row r="88" spans="1:32" x14ac:dyDescent="0.25">
      <c r="C88" s="7" t="s">
        <v>157</v>
      </c>
      <c r="D88" s="16" t="e">
        <f>D85</f>
        <v>#REF!</v>
      </c>
      <c r="E88" s="8" t="e">
        <f t="shared" ref="E88:AA88" si="62">IF(E$4&lt;=$D$3,(E85+D88),0)</f>
        <v>#REF!</v>
      </c>
      <c r="F88" s="8" t="e">
        <f t="shared" si="62"/>
        <v>#REF!</v>
      </c>
      <c r="G88" s="8" t="e">
        <f t="shared" si="62"/>
        <v>#REF!</v>
      </c>
      <c r="H88" s="8" t="e">
        <f t="shared" si="62"/>
        <v>#REF!</v>
      </c>
      <c r="I88" s="8" t="e">
        <f t="shared" si="62"/>
        <v>#REF!</v>
      </c>
      <c r="J88" s="8" t="e">
        <f t="shared" si="62"/>
        <v>#REF!</v>
      </c>
      <c r="K88" s="8" t="e">
        <f t="shared" si="62"/>
        <v>#REF!</v>
      </c>
      <c r="L88" s="8" t="e">
        <f t="shared" si="62"/>
        <v>#REF!</v>
      </c>
      <c r="M88" s="8" t="e">
        <f t="shared" si="62"/>
        <v>#REF!</v>
      </c>
      <c r="N88" s="8" t="e">
        <f t="shared" si="62"/>
        <v>#REF!</v>
      </c>
      <c r="O88" s="8" t="e">
        <f t="shared" si="62"/>
        <v>#REF!</v>
      </c>
      <c r="P88" s="8" t="e">
        <f t="shared" si="62"/>
        <v>#REF!</v>
      </c>
      <c r="Q88" s="8" t="e">
        <f t="shared" si="62"/>
        <v>#REF!</v>
      </c>
      <c r="R88" s="8" t="e">
        <f t="shared" si="62"/>
        <v>#REF!</v>
      </c>
      <c r="S88" s="8" t="e">
        <f t="shared" si="62"/>
        <v>#REF!</v>
      </c>
      <c r="T88" s="8" t="e">
        <f t="shared" si="62"/>
        <v>#REF!</v>
      </c>
      <c r="U88" s="8" t="e">
        <f t="shared" si="62"/>
        <v>#REF!</v>
      </c>
      <c r="V88" s="8" t="e">
        <f t="shared" si="62"/>
        <v>#REF!</v>
      </c>
      <c r="W88" s="8" t="e">
        <f t="shared" si="62"/>
        <v>#REF!</v>
      </c>
      <c r="X88" s="8" t="e">
        <f t="shared" si="62"/>
        <v>#REF!</v>
      </c>
      <c r="Y88" s="8" t="e">
        <f t="shared" si="62"/>
        <v>#REF!</v>
      </c>
      <c r="Z88" s="8" t="e">
        <f t="shared" si="62"/>
        <v>#REF!</v>
      </c>
      <c r="AA88" s="8" t="e">
        <f t="shared" si="62"/>
        <v>#REF!</v>
      </c>
      <c r="AB88" s="52"/>
      <c r="AC88" s="52"/>
      <c r="AD88" s="52"/>
    </row>
    <row r="89" spans="1:32" x14ac:dyDescent="0.25">
      <c r="C89" s="7" t="s">
        <v>160</v>
      </c>
      <c r="D89" s="16">
        <f>D86</f>
        <v>5750</v>
      </c>
      <c r="E89" s="16">
        <f t="shared" ref="E89:AA89" si="63">E86+D89</f>
        <v>11500</v>
      </c>
      <c r="F89" s="16">
        <f t="shared" si="63"/>
        <v>17250</v>
      </c>
      <c r="G89" s="16">
        <f t="shared" si="63"/>
        <v>23000</v>
      </c>
      <c r="H89" s="16">
        <f t="shared" si="63"/>
        <v>28750</v>
      </c>
      <c r="I89" s="16">
        <f t="shared" si="63"/>
        <v>34500</v>
      </c>
      <c r="J89" s="16">
        <f t="shared" si="63"/>
        <v>40250</v>
      </c>
      <c r="K89" s="16">
        <f t="shared" si="63"/>
        <v>46000</v>
      </c>
      <c r="L89" s="16">
        <f t="shared" si="63"/>
        <v>51750</v>
      </c>
      <c r="M89" s="16">
        <f t="shared" si="63"/>
        <v>57500</v>
      </c>
      <c r="N89" s="16">
        <f t="shared" si="63"/>
        <v>63250</v>
      </c>
      <c r="O89" s="16">
        <f t="shared" si="63"/>
        <v>69000</v>
      </c>
      <c r="P89" s="16">
        <f t="shared" si="63"/>
        <v>74750</v>
      </c>
      <c r="Q89" s="16">
        <f t="shared" si="63"/>
        <v>80500</v>
      </c>
      <c r="R89" s="16">
        <f t="shared" si="63"/>
        <v>86250</v>
      </c>
      <c r="S89" s="16">
        <f t="shared" si="63"/>
        <v>92000</v>
      </c>
      <c r="T89" s="16">
        <f t="shared" si="63"/>
        <v>97750</v>
      </c>
      <c r="U89" s="16">
        <f t="shared" si="63"/>
        <v>103500</v>
      </c>
      <c r="V89" s="16">
        <f t="shared" si="63"/>
        <v>109250</v>
      </c>
      <c r="W89" s="16">
        <f t="shared" si="63"/>
        <v>115000</v>
      </c>
      <c r="X89" s="16">
        <f t="shared" si="63"/>
        <v>120750</v>
      </c>
      <c r="Y89" s="16">
        <f t="shared" si="63"/>
        <v>126500</v>
      </c>
      <c r="Z89" s="16">
        <f t="shared" si="63"/>
        <v>132250</v>
      </c>
      <c r="AA89" s="16">
        <f t="shared" si="63"/>
        <v>138000</v>
      </c>
      <c r="AB89" s="52"/>
      <c r="AC89" s="52"/>
      <c r="AD89" s="52"/>
    </row>
    <row r="90" spans="1:32" x14ac:dyDescent="0.25">
      <c r="C90" s="7" t="s">
        <v>159</v>
      </c>
      <c r="D90" s="16" t="e">
        <f>D87</f>
        <v>#REF!</v>
      </c>
      <c r="E90" s="16" t="e">
        <f t="shared" ref="E90:AA90" si="64">E87+D90</f>
        <v>#REF!</v>
      </c>
      <c r="F90" s="16" t="e">
        <f t="shared" si="64"/>
        <v>#REF!</v>
      </c>
      <c r="G90" s="16" t="e">
        <f t="shared" si="64"/>
        <v>#REF!</v>
      </c>
      <c r="H90" s="16" t="e">
        <f t="shared" si="64"/>
        <v>#REF!</v>
      </c>
      <c r="I90" s="16" t="e">
        <f t="shared" si="64"/>
        <v>#REF!</v>
      </c>
      <c r="J90" s="16" t="e">
        <f t="shared" si="64"/>
        <v>#REF!</v>
      </c>
      <c r="K90" s="16" t="e">
        <f t="shared" si="64"/>
        <v>#REF!</v>
      </c>
      <c r="L90" s="16" t="e">
        <f t="shared" si="64"/>
        <v>#REF!</v>
      </c>
      <c r="M90" s="16" t="e">
        <f t="shared" si="64"/>
        <v>#REF!</v>
      </c>
      <c r="N90" s="16" t="e">
        <f t="shared" si="64"/>
        <v>#REF!</v>
      </c>
      <c r="O90" s="16" t="e">
        <f t="shared" si="64"/>
        <v>#REF!</v>
      </c>
      <c r="P90" s="16" t="e">
        <f t="shared" si="64"/>
        <v>#REF!</v>
      </c>
      <c r="Q90" s="16" t="e">
        <f t="shared" si="64"/>
        <v>#REF!</v>
      </c>
      <c r="R90" s="16" t="e">
        <f t="shared" si="64"/>
        <v>#REF!</v>
      </c>
      <c r="S90" s="16" t="e">
        <f t="shared" si="64"/>
        <v>#REF!</v>
      </c>
      <c r="T90" s="16" t="e">
        <f t="shared" si="64"/>
        <v>#REF!</v>
      </c>
      <c r="U90" s="16" t="e">
        <f t="shared" si="64"/>
        <v>#REF!</v>
      </c>
      <c r="V90" s="16" t="e">
        <f t="shared" si="64"/>
        <v>#REF!</v>
      </c>
      <c r="W90" s="16" t="e">
        <f t="shared" si="64"/>
        <v>#REF!</v>
      </c>
      <c r="X90" s="16" t="e">
        <f t="shared" si="64"/>
        <v>#REF!</v>
      </c>
      <c r="Y90" s="16" t="e">
        <f t="shared" si="64"/>
        <v>#REF!</v>
      </c>
      <c r="Z90" s="16" t="e">
        <f t="shared" si="64"/>
        <v>#REF!</v>
      </c>
      <c r="AA90" s="16" t="e">
        <f t="shared" si="64"/>
        <v>#REF!</v>
      </c>
      <c r="AB90" s="52"/>
      <c r="AC90" s="52"/>
      <c r="AD90" s="52"/>
    </row>
    <row r="91" spans="1:32" x14ac:dyDescent="0.25">
      <c r="A91" s="3" t="s">
        <v>82</v>
      </c>
      <c r="B91" s="6" t="s">
        <v>78</v>
      </c>
      <c r="AB91" s="52"/>
      <c r="AC91" s="52"/>
      <c r="AD91" s="52"/>
    </row>
    <row r="92" spans="1:32" x14ac:dyDescent="0.25">
      <c r="C92" s="9" t="s">
        <v>0</v>
      </c>
      <c r="D92" s="38" t="e">
        <f>#REF!+#REF!+#REF!+#REF!</f>
        <v>#REF!</v>
      </c>
      <c r="E92" s="38" t="e">
        <f>#REF!+#REF!+#REF!+#REF!</f>
        <v>#REF!</v>
      </c>
      <c r="F92" s="38" t="e">
        <f>#REF!+#REF!+#REF!+#REF!</f>
        <v>#REF!</v>
      </c>
      <c r="G92" s="38" t="e">
        <f>#REF!+#REF!+#REF!+#REF!</f>
        <v>#REF!</v>
      </c>
      <c r="H92" s="38" t="e">
        <f>#REF!+#REF!+#REF!+#REF!</f>
        <v>#REF!</v>
      </c>
      <c r="I92" s="38" t="e">
        <f>#REF!+#REF!+#REF!+#REF!</f>
        <v>#REF!</v>
      </c>
      <c r="J92" s="38" t="e">
        <f>#REF!+#REF!+#REF!+#REF!</f>
        <v>#REF!</v>
      </c>
      <c r="K92" s="38" t="e">
        <f>#REF!+#REF!+#REF!+#REF!</f>
        <v>#REF!</v>
      </c>
      <c r="L92" s="38" t="e">
        <f>#REF!+#REF!+#REF!+#REF!</f>
        <v>#REF!</v>
      </c>
      <c r="M92" s="38" t="e">
        <f>#REF!+#REF!+#REF!+#REF!</f>
        <v>#REF!</v>
      </c>
      <c r="N92" s="38" t="e">
        <f>#REF!+#REF!+#REF!+#REF!</f>
        <v>#REF!</v>
      </c>
      <c r="O92" s="38" t="e">
        <f>#REF!+#REF!+#REF!+#REF!</f>
        <v>#REF!</v>
      </c>
      <c r="P92" s="38" t="e">
        <f>#REF!+#REF!+#REF!+#REF!</f>
        <v>#REF!</v>
      </c>
      <c r="Q92" s="38" t="e">
        <f>#REF!+#REF!+#REF!+#REF!</f>
        <v>#REF!</v>
      </c>
      <c r="R92" s="38" t="e">
        <f>#REF!+#REF!+#REF!+#REF!</f>
        <v>#REF!</v>
      </c>
      <c r="S92" s="38" t="e">
        <f>#REF!+#REF!+#REF!+#REF!</f>
        <v>#REF!</v>
      </c>
      <c r="T92" s="38" t="e">
        <f>#REF!+#REF!+#REF!+#REF!</f>
        <v>#REF!</v>
      </c>
      <c r="U92" s="38" t="e">
        <f>#REF!+#REF!+#REF!+#REF!</f>
        <v>#REF!</v>
      </c>
      <c r="V92" s="38" t="e">
        <f>#REF!+#REF!+#REF!+#REF!</f>
        <v>#REF!</v>
      </c>
      <c r="W92" s="38" t="e">
        <f>#REF!+#REF!+#REF!+#REF!</f>
        <v>#REF!</v>
      </c>
      <c r="X92" s="38" t="e">
        <f>#REF!+#REF!+#REF!+#REF!</f>
        <v>#REF!</v>
      </c>
      <c r="Y92" s="38" t="e">
        <f>#REF!+#REF!+#REF!+#REF!</f>
        <v>#REF!</v>
      </c>
      <c r="Z92" s="38" t="e">
        <f>#REF!+#REF!+#REF!+#REF!</f>
        <v>#REF!</v>
      </c>
      <c r="AA92" s="38" t="e">
        <f>#REF!+#REF!+#REF!+#REF!</f>
        <v>#REF!</v>
      </c>
      <c r="AB92" s="52" t="e">
        <f>SUM(D92:AA92)</f>
        <v>#REF!</v>
      </c>
      <c r="AC92" s="52" t="e">
        <f>SUM(P92:AA92)</f>
        <v>#REF!</v>
      </c>
      <c r="AD92" s="52"/>
    </row>
    <row r="93" spans="1:32" x14ac:dyDescent="0.25">
      <c r="C93" s="9" t="s">
        <v>87</v>
      </c>
      <c r="D93" s="15">
        <f>$AE93/24</f>
        <v>50000</v>
      </c>
      <c r="E93" s="15">
        <f t="shared" ref="E93:AA93" si="65">$AE93/24</f>
        <v>50000</v>
      </c>
      <c r="F93" s="15">
        <f t="shared" si="65"/>
        <v>50000</v>
      </c>
      <c r="G93" s="15">
        <f t="shared" si="65"/>
        <v>50000</v>
      </c>
      <c r="H93" s="15">
        <f t="shared" si="65"/>
        <v>50000</v>
      </c>
      <c r="I93" s="15">
        <f t="shared" si="65"/>
        <v>50000</v>
      </c>
      <c r="J93" s="15">
        <f t="shared" si="65"/>
        <v>50000</v>
      </c>
      <c r="K93" s="15">
        <f t="shared" si="65"/>
        <v>50000</v>
      </c>
      <c r="L93" s="15">
        <f t="shared" si="65"/>
        <v>50000</v>
      </c>
      <c r="M93" s="15">
        <f t="shared" si="65"/>
        <v>50000</v>
      </c>
      <c r="N93" s="15">
        <f t="shared" si="65"/>
        <v>50000</v>
      </c>
      <c r="O93" s="15">
        <f t="shared" si="65"/>
        <v>50000</v>
      </c>
      <c r="P93" s="15">
        <f t="shared" si="65"/>
        <v>50000</v>
      </c>
      <c r="Q93" s="15">
        <f t="shared" si="65"/>
        <v>50000</v>
      </c>
      <c r="R93" s="15">
        <f t="shared" si="65"/>
        <v>50000</v>
      </c>
      <c r="S93" s="15">
        <f t="shared" si="65"/>
        <v>50000</v>
      </c>
      <c r="T93" s="15">
        <f t="shared" si="65"/>
        <v>50000</v>
      </c>
      <c r="U93" s="15">
        <f t="shared" si="65"/>
        <v>50000</v>
      </c>
      <c r="V93" s="15">
        <f t="shared" si="65"/>
        <v>50000</v>
      </c>
      <c r="W93" s="15">
        <f t="shared" si="65"/>
        <v>50000</v>
      </c>
      <c r="X93" s="15">
        <f t="shared" si="65"/>
        <v>50000</v>
      </c>
      <c r="Y93" s="15">
        <f t="shared" si="65"/>
        <v>50000</v>
      </c>
      <c r="Z93" s="15">
        <f t="shared" si="65"/>
        <v>50000</v>
      </c>
      <c r="AA93" s="15">
        <f t="shared" si="65"/>
        <v>50000</v>
      </c>
      <c r="AB93" s="52"/>
      <c r="AC93" s="52"/>
      <c r="AD93" s="52">
        <v>540000</v>
      </c>
      <c r="AE93" s="13">
        <v>1200000</v>
      </c>
      <c r="AF93" s="13"/>
    </row>
    <row r="94" spans="1:32" x14ac:dyDescent="0.25">
      <c r="C94" s="9" t="s">
        <v>2</v>
      </c>
      <c r="D94" s="15" t="e">
        <f t="shared" ref="D94:AA94" si="66">IF(D$4&gt;=D$3,D92,D93)</f>
        <v>#REF!</v>
      </c>
      <c r="E94" s="15" t="e">
        <f t="shared" si="66"/>
        <v>#REF!</v>
      </c>
      <c r="F94" s="15" t="e">
        <f t="shared" si="66"/>
        <v>#REF!</v>
      </c>
      <c r="G94" s="15" t="e">
        <f t="shared" si="66"/>
        <v>#REF!</v>
      </c>
      <c r="H94" s="15" t="e">
        <f t="shared" si="66"/>
        <v>#REF!</v>
      </c>
      <c r="I94" s="15" t="e">
        <f t="shared" si="66"/>
        <v>#REF!</v>
      </c>
      <c r="J94" s="15" t="e">
        <f t="shared" si="66"/>
        <v>#REF!</v>
      </c>
      <c r="K94" s="15" t="e">
        <f t="shared" si="66"/>
        <v>#REF!</v>
      </c>
      <c r="L94" s="15" t="e">
        <f t="shared" si="66"/>
        <v>#REF!</v>
      </c>
      <c r="M94" s="15" t="e">
        <f t="shared" si="66"/>
        <v>#REF!</v>
      </c>
      <c r="N94" s="15" t="e">
        <f t="shared" si="66"/>
        <v>#REF!</v>
      </c>
      <c r="O94" s="15" t="e">
        <f t="shared" si="66"/>
        <v>#REF!</v>
      </c>
      <c r="P94" s="15" t="e">
        <f t="shared" si="66"/>
        <v>#REF!</v>
      </c>
      <c r="Q94" s="15" t="e">
        <f t="shared" si="66"/>
        <v>#REF!</v>
      </c>
      <c r="R94" s="15" t="e">
        <f t="shared" si="66"/>
        <v>#REF!</v>
      </c>
      <c r="S94" s="15" t="e">
        <f t="shared" si="66"/>
        <v>#REF!</v>
      </c>
      <c r="T94" s="15" t="e">
        <f t="shared" si="66"/>
        <v>#REF!</v>
      </c>
      <c r="U94" s="15" t="e">
        <f t="shared" si="66"/>
        <v>#REF!</v>
      </c>
      <c r="V94" s="15" t="e">
        <f t="shared" si="66"/>
        <v>#REF!</v>
      </c>
      <c r="W94" s="15" t="e">
        <f t="shared" si="66"/>
        <v>#REF!</v>
      </c>
      <c r="X94" s="15" t="e">
        <f t="shared" si="66"/>
        <v>#REF!</v>
      </c>
      <c r="Y94" s="15" t="e">
        <f t="shared" si="66"/>
        <v>#REF!</v>
      </c>
      <c r="Z94" s="15" t="e">
        <f t="shared" si="66"/>
        <v>#REF!</v>
      </c>
      <c r="AA94" s="15" t="e">
        <f t="shared" si="66"/>
        <v>#REF!</v>
      </c>
      <c r="AB94" s="52"/>
      <c r="AC94" s="52"/>
      <c r="AD94" s="52"/>
    </row>
    <row r="95" spans="1:32" x14ac:dyDescent="0.25">
      <c r="C95" s="7" t="s">
        <v>157</v>
      </c>
      <c r="D95" s="16" t="e">
        <f>D92</f>
        <v>#REF!</v>
      </c>
      <c r="E95" s="8" t="e">
        <f t="shared" ref="E95:AA95" si="67">IF(E$4&lt;=$D$3,(E92+D95),0)</f>
        <v>#REF!</v>
      </c>
      <c r="F95" s="8" t="e">
        <f t="shared" si="67"/>
        <v>#REF!</v>
      </c>
      <c r="G95" s="8" t="e">
        <f t="shared" si="67"/>
        <v>#REF!</v>
      </c>
      <c r="H95" s="8" t="e">
        <f t="shared" si="67"/>
        <v>#REF!</v>
      </c>
      <c r="I95" s="8" t="e">
        <f t="shared" si="67"/>
        <v>#REF!</v>
      </c>
      <c r="J95" s="8" t="e">
        <f t="shared" si="67"/>
        <v>#REF!</v>
      </c>
      <c r="K95" s="8" t="e">
        <f t="shared" si="67"/>
        <v>#REF!</v>
      </c>
      <c r="L95" s="8" t="e">
        <f t="shared" si="67"/>
        <v>#REF!</v>
      </c>
      <c r="M95" s="8" t="e">
        <f t="shared" si="67"/>
        <v>#REF!</v>
      </c>
      <c r="N95" s="8" t="e">
        <f t="shared" si="67"/>
        <v>#REF!</v>
      </c>
      <c r="O95" s="8" t="e">
        <f t="shared" si="67"/>
        <v>#REF!</v>
      </c>
      <c r="P95" s="8" t="e">
        <f t="shared" si="67"/>
        <v>#REF!</v>
      </c>
      <c r="Q95" s="8" t="e">
        <f t="shared" si="67"/>
        <v>#REF!</v>
      </c>
      <c r="R95" s="8" t="e">
        <f t="shared" si="67"/>
        <v>#REF!</v>
      </c>
      <c r="S95" s="8" t="e">
        <f t="shared" si="67"/>
        <v>#REF!</v>
      </c>
      <c r="T95" s="8" t="e">
        <f t="shared" si="67"/>
        <v>#REF!</v>
      </c>
      <c r="U95" s="8" t="e">
        <f t="shared" si="67"/>
        <v>#REF!</v>
      </c>
      <c r="V95" s="8" t="e">
        <f t="shared" si="67"/>
        <v>#REF!</v>
      </c>
      <c r="W95" s="8" t="e">
        <f t="shared" si="67"/>
        <v>#REF!</v>
      </c>
      <c r="X95" s="8" t="e">
        <f t="shared" si="67"/>
        <v>#REF!</v>
      </c>
      <c r="Y95" s="8" t="e">
        <f t="shared" si="67"/>
        <v>#REF!</v>
      </c>
      <c r="Z95" s="8" t="e">
        <f t="shared" si="67"/>
        <v>#REF!</v>
      </c>
      <c r="AA95" s="8" t="e">
        <f t="shared" si="67"/>
        <v>#REF!</v>
      </c>
      <c r="AB95" s="52"/>
      <c r="AC95" s="52"/>
      <c r="AD95" s="52"/>
    </row>
    <row r="96" spans="1:32" x14ac:dyDescent="0.25">
      <c r="C96" s="7" t="s">
        <v>160</v>
      </c>
      <c r="D96" s="16">
        <f>D93</f>
        <v>50000</v>
      </c>
      <c r="E96" s="16">
        <f t="shared" ref="E96:AA96" si="68">E93+D96</f>
        <v>100000</v>
      </c>
      <c r="F96" s="16">
        <f t="shared" si="68"/>
        <v>150000</v>
      </c>
      <c r="G96" s="16">
        <f t="shared" si="68"/>
        <v>200000</v>
      </c>
      <c r="H96" s="16">
        <f t="shared" si="68"/>
        <v>250000</v>
      </c>
      <c r="I96" s="16">
        <f t="shared" si="68"/>
        <v>300000</v>
      </c>
      <c r="J96" s="16">
        <f t="shared" si="68"/>
        <v>350000</v>
      </c>
      <c r="K96" s="16">
        <f t="shared" si="68"/>
        <v>400000</v>
      </c>
      <c r="L96" s="16">
        <f t="shared" si="68"/>
        <v>450000</v>
      </c>
      <c r="M96" s="16">
        <f t="shared" si="68"/>
        <v>500000</v>
      </c>
      <c r="N96" s="16">
        <f t="shared" si="68"/>
        <v>550000</v>
      </c>
      <c r="O96" s="16">
        <f t="shared" si="68"/>
        <v>600000</v>
      </c>
      <c r="P96" s="16">
        <f t="shared" si="68"/>
        <v>650000</v>
      </c>
      <c r="Q96" s="16">
        <f t="shared" si="68"/>
        <v>700000</v>
      </c>
      <c r="R96" s="16">
        <f t="shared" si="68"/>
        <v>750000</v>
      </c>
      <c r="S96" s="16">
        <f t="shared" si="68"/>
        <v>800000</v>
      </c>
      <c r="T96" s="16">
        <f t="shared" si="68"/>
        <v>850000</v>
      </c>
      <c r="U96" s="16">
        <f t="shared" si="68"/>
        <v>900000</v>
      </c>
      <c r="V96" s="16">
        <f t="shared" si="68"/>
        <v>950000</v>
      </c>
      <c r="W96" s="16">
        <f t="shared" si="68"/>
        <v>1000000</v>
      </c>
      <c r="X96" s="16">
        <f t="shared" si="68"/>
        <v>1050000</v>
      </c>
      <c r="Y96" s="16">
        <f t="shared" si="68"/>
        <v>1100000</v>
      </c>
      <c r="Z96" s="16">
        <f t="shared" si="68"/>
        <v>1150000</v>
      </c>
      <c r="AA96" s="16">
        <f t="shared" si="68"/>
        <v>1200000</v>
      </c>
      <c r="AB96" s="52"/>
      <c r="AC96" s="52"/>
      <c r="AD96" s="52"/>
    </row>
    <row r="97" spans="1:32" x14ac:dyDescent="0.25">
      <c r="C97" s="7" t="s">
        <v>159</v>
      </c>
      <c r="D97" s="16" t="e">
        <f>D94</f>
        <v>#REF!</v>
      </c>
      <c r="E97" s="16" t="e">
        <f t="shared" ref="E97:AA97" si="69">E94+D97</f>
        <v>#REF!</v>
      </c>
      <c r="F97" s="16" t="e">
        <f t="shared" si="69"/>
        <v>#REF!</v>
      </c>
      <c r="G97" s="16" t="e">
        <f t="shared" si="69"/>
        <v>#REF!</v>
      </c>
      <c r="H97" s="16" t="e">
        <f t="shared" si="69"/>
        <v>#REF!</v>
      </c>
      <c r="I97" s="16" t="e">
        <f t="shared" si="69"/>
        <v>#REF!</v>
      </c>
      <c r="J97" s="16" t="e">
        <f t="shared" si="69"/>
        <v>#REF!</v>
      </c>
      <c r="K97" s="16" t="e">
        <f t="shared" si="69"/>
        <v>#REF!</v>
      </c>
      <c r="L97" s="16" t="e">
        <f t="shared" si="69"/>
        <v>#REF!</v>
      </c>
      <c r="M97" s="16" t="e">
        <f t="shared" si="69"/>
        <v>#REF!</v>
      </c>
      <c r="N97" s="16" t="e">
        <f t="shared" si="69"/>
        <v>#REF!</v>
      </c>
      <c r="O97" s="16" t="e">
        <f t="shared" si="69"/>
        <v>#REF!</v>
      </c>
      <c r="P97" s="16" t="e">
        <f t="shared" si="69"/>
        <v>#REF!</v>
      </c>
      <c r="Q97" s="16" t="e">
        <f t="shared" si="69"/>
        <v>#REF!</v>
      </c>
      <c r="R97" s="16" t="e">
        <f t="shared" si="69"/>
        <v>#REF!</v>
      </c>
      <c r="S97" s="16" t="e">
        <f t="shared" si="69"/>
        <v>#REF!</v>
      </c>
      <c r="T97" s="16" t="e">
        <f t="shared" si="69"/>
        <v>#REF!</v>
      </c>
      <c r="U97" s="16" t="e">
        <f t="shared" si="69"/>
        <v>#REF!</v>
      </c>
      <c r="V97" s="16" t="e">
        <f t="shared" si="69"/>
        <v>#REF!</v>
      </c>
      <c r="W97" s="16" t="e">
        <f t="shared" si="69"/>
        <v>#REF!</v>
      </c>
      <c r="X97" s="16" t="e">
        <f t="shared" si="69"/>
        <v>#REF!</v>
      </c>
      <c r="Y97" s="16" t="e">
        <f t="shared" si="69"/>
        <v>#REF!</v>
      </c>
      <c r="Z97" s="16" t="e">
        <f t="shared" si="69"/>
        <v>#REF!</v>
      </c>
      <c r="AA97" s="16" t="e">
        <f t="shared" si="69"/>
        <v>#REF!</v>
      </c>
      <c r="AB97" s="52"/>
      <c r="AC97" s="52"/>
      <c r="AD97" s="52"/>
    </row>
    <row r="98" spans="1:32" x14ac:dyDescent="0.25">
      <c r="A98" s="3" t="s">
        <v>81</v>
      </c>
      <c r="B98" s="6" t="s">
        <v>120</v>
      </c>
      <c r="AB98" s="52"/>
      <c r="AC98" s="52"/>
      <c r="AD98" s="52"/>
    </row>
    <row r="99" spans="1:32" x14ac:dyDescent="0.25">
      <c r="C99" s="9" t="s">
        <v>0</v>
      </c>
      <c r="D99" s="38" t="e">
        <f>#REF!</f>
        <v>#REF!</v>
      </c>
      <c r="E99" s="38" t="e">
        <f>#REF!</f>
        <v>#REF!</v>
      </c>
      <c r="F99" s="38" t="e">
        <f>#REF!</f>
        <v>#REF!</v>
      </c>
      <c r="G99" s="38" t="e">
        <f>#REF!</f>
        <v>#REF!</v>
      </c>
      <c r="H99" s="38" t="e">
        <f>#REF!</f>
        <v>#REF!</v>
      </c>
      <c r="I99" s="38" t="e">
        <f>#REF!</f>
        <v>#REF!</v>
      </c>
      <c r="J99" s="38" t="e">
        <f>#REF!</f>
        <v>#REF!</v>
      </c>
      <c r="K99" s="38" t="e">
        <f>#REF!</f>
        <v>#REF!</v>
      </c>
      <c r="L99" s="38" t="e">
        <f>#REF!</f>
        <v>#REF!</v>
      </c>
      <c r="M99" s="38" t="e">
        <f>#REF!</f>
        <v>#REF!</v>
      </c>
      <c r="N99" s="38" t="e">
        <f>#REF!</f>
        <v>#REF!</v>
      </c>
      <c r="O99" s="38" t="e">
        <f>#REF!</f>
        <v>#REF!</v>
      </c>
      <c r="P99" s="38" t="e">
        <f>#REF!</f>
        <v>#REF!</v>
      </c>
      <c r="Q99" s="38" t="e">
        <f>#REF!</f>
        <v>#REF!</v>
      </c>
      <c r="R99" s="38" t="e">
        <f>#REF!</f>
        <v>#REF!</v>
      </c>
      <c r="S99" s="38" t="e">
        <f>#REF!</f>
        <v>#REF!</v>
      </c>
      <c r="T99" s="38" t="e">
        <f>#REF!</f>
        <v>#REF!</v>
      </c>
      <c r="U99" s="38" t="e">
        <f>#REF!</f>
        <v>#REF!</v>
      </c>
      <c r="V99" s="38" t="e">
        <f>#REF!</f>
        <v>#REF!</v>
      </c>
      <c r="W99" s="38" t="e">
        <f>#REF!</f>
        <v>#REF!</v>
      </c>
      <c r="X99" s="38" t="e">
        <f>#REF!</f>
        <v>#REF!</v>
      </c>
      <c r="Y99" s="38" t="e">
        <f>#REF!</f>
        <v>#REF!</v>
      </c>
      <c r="Z99" s="38" t="e">
        <f>#REF!</f>
        <v>#REF!</v>
      </c>
      <c r="AA99" s="38" t="e">
        <f>#REF!</f>
        <v>#REF!</v>
      </c>
      <c r="AB99" s="52" t="e">
        <f>SUM(D99:AA99)</f>
        <v>#REF!</v>
      </c>
      <c r="AC99" s="52" t="e">
        <f>SUM(P99:AA99)</f>
        <v>#REF!</v>
      </c>
      <c r="AD99" s="52"/>
    </row>
    <row r="100" spans="1:32" x14ac:dyDescent="0.25">
      <c r="C100" s="9" t="s">
        <v>87</v>
      </c>
      <c r="D100" s="15">
        <f>$AE100/24</f>
        <v>4166.666666666667</v>
      </c>
      <c r="E100" s="15">
        <f t="shared" ref="E100:AA100" si="70">$AE100/24</f>
        <v>4166.666666666667</v>
      </c>
      <c r="F100" s="15">
        <f t="shared" si="70"/>
        <v>4166.666666666667</v>
      </c>
      <c r="G100" s="15">
        <f t="shared" si="70"/>
        <v>4166.666666666667</v>
      </c>
      <c r="H100" s="15">
        <f t="shared" si="70"/>
        <v>4166.666666666667</v>
      </c>
      <c r="I100" s="15">
        <f t="shared" si="70"/>
        <v>4166.666666666667</v>
      </c>
      <c r="J100" s="15">
        <f t="shared" si="70"/>
        <v>4166.666666666667</v>
      </c>
      <c r="K100" s="15">
        <f t="shared" si="70"/>
        <v>4166.666666666667</v>
      </c>
      <c r="L100" s="15">
        <f t="shared" si="70"/>
        <v>4166.666666666667</v>
      </c>
      <c r="M100" s="15">
        <f t="shared" si="70"/>
        <v>4166.666666666667</v>
      </c>
      <c r="N100" s="15">
        <f t="shared" si="70"/>
        <v>4166.666666666667</v>
      </c>
      <c r="O100" s="15">
        <f t="shared" si="70"/>
        <v>4166.666666666667</v>
      </c>
      <c r="P100" s="15">
        <f t="shared" si="70"/>
        <v>4166.666666666667</v>
      </c>
      <c r="Q100" s="15">
        <f t="shared" si="70"/>
        <v>4166.666666666667</v>
      </c>
      <c r="R100" s="15">
        <f t="shared" si="70"/>
        <v>4166.666666666667</v>
      </c>
      <c r="S100" s="15">
        <f t="shared" si="70"/>
        <v>4166.666666666667</v>
      </c>
      <c r="T100" s="15">
        <f t="shared" si="70"/>
        <v>4166.666666666667</v>
      </c>
      <c r="U100" s="15">
        <f t="shared" si="70"/>
        <v>4166.666666666667</v>
      </c>
      <c r="V100" s="15">
        <f t="shared" si="70"/>
        <v>4166.666666666667</v>
      </c>
      <c r="W100" s="15">
        <f t="shared" si="70"/>
        <v>4166.666666666667</v>
      </c>
      <c r="X100" s="15">
        <f t="shared" si="70"/>
        <v>4166.666666666667</v>
      </c>
      <c r="Y100" s="15">
        <f t="shared" si="70"/>
        <v>4166.666666666667</v>
      </c>
      <c r="Z100" s="15">
        <f t="shared" si="70"/>
        <v>4166.666666666667</v>
      </c>
      <c r="AA100" s="15">
        <f t="shared" si="70"/>
        <v>4166.666666666667</v>
      </c>
      <c r="AB100" s="52"/>
      <c r="AC100" s="52"/>
      <c r="AD100" s="52">
        <v>50000</v>
      </c>
      <c r="AE100" s="13">
        <v>100000</v>
      </c>
    </row>
    <row r="101" spans="1:32" x14ac:dyDescent="0.25">
      <c r="C101" s="9" t="s">
        <v>2</v>
      </c>
      <c r="D101" s="15" t="e">
        <f t="shared" ref="D101:AA101" si="71">IF(D$4&gt;=D$3,D99,D100)</f>
        <v>#REF!</v>
      </c>
      <c r="E101" s="15" t="e">
        <f t="shared" si="71"/>
        <v>#REF!</v>
      </c>
      <c r="F101" s="15" t="e">
        <f t="shared" si="71"/>
        <v>#REF!</v>
      </c>
      <c r="G101" s="15" t="e">
        <f t="shared" si="71"/>
        <v>#REF!</v>
      </c>
      <c r="H101" s="15" t="e">
        <f t="shared" si="71"/>
        <v>#REF!</v>
      </c>
      <c r="I101" s="15" t="e">
        <f t="shared" si="71"/>
        <v>#REF!</v>
      </c>
      <c r="J101" s="15" t="e">
        <f t="shared" si="71"/>
        <v>#REF!</v>
      </c>
      <c r="K101" s="15" t="e">
        <f t="shared" si="71"/>
        <v>#REF!</v>
      </c>
      <c r="L101" s="15" t="e">
        <f t="shared" si="71"/>
        <v>#REF!</v>
      </c>
      <c r="M101" s="15" t="e">
        <f t="shared" si="71"/>
        <v>#REF!</v>
      </c>
      <c r="N101" s="15" t="e">
        <f t="shared" si="71"/>
        <v>#REF!</v>
      </c>
      <c r="O101" s="15" t="e">
        <f t="shared" si="71"/>
        <v>#REF!</v>
      </c>
      <c r="P101" s="15" t="e">
        <f t="shared" si="71"/>
        <v>#REF!</v>
      </c>
      <c r="Q101" s="15" t="e">
        <f t="shared" si="71"/>
        <v>#REF!</v>
      </c>
      <c r="R101" s="15" t="e">
        <f t="shared" si="71"/>
        <v>#REF!</v>
      </c>
      <c r="S101" s="15" t="e">
        <f t="shared" si="71"/>
        <v>#REF!</v>
      </c>
      <c r="T101" s="15" t="e">
        <f t="shared" si="71"/>
        <v>#REF!</v>
      </c>
      <c r="U101" s="15" t="e">
        <f t="shared" si="71"/>
        <v>#REF!</v>
      </c>
      <c r="V101" s="15" t="e">
        <f t="shared" si="71"/>
        <v>#REF!</v>
      </c>
      <c r="W101" s="15" t="e">
        <f t="shared" si="71"/>
        <v>#REF!</v>
      </c>
      <c r="X101" s="15" t="e">
        <f t="shared" si="71"/>
        <v>#REF!</v>
      </c>
      <c r="Y101" s="15" t="e">
        <f t="shared" si="71"/>
        <v>#REF!</v>
      </c>
      <c r="Z101" s="15" t="e">
        <f t="shared" si="71"/>
        <v>#REF!</v>
      </c>
      <c r="AA101" s="15" t="e">
        <f t="shared" si="71"/>
        <v>#REF!</v>
      </c>
      <c r="AB101" s="52"/>
      <c r="AC101" s="52"/>
      <c r="AD101" s="52"/>
    </row>
    <row r="102" spans="1:32" x14ac:dyDescent="0.25">
      <c r="C102" s="7" t="s">
        <v>157</v>
      </c>
      <c r="D102" s="16" t="e">
        <f>D99</f>
        <v>#REF!</v>
      </c>
      <c r="E102" s="8" t="e">
        <f>IF(E$4&lt;=$D$3,(E99+D102),0)</f>
        <v>#REF!</v>
      </c>
      <c r="F102" s="8" t="e">
        <f t="shared" ref="F102:AA102" si="72">IF(F$4&lt;=$D$3,(F99+E102),0)</f>
        <v>#REF!</v>
      </c>
      <c r="G102" s="8" t="e">
        <f t="shared" si="72"/>
        <v>#REF!</v>
      </c>
      <c r="H102" s="8" t="e">
        <f t="shared" si="72"/>
        <v>#REF!</v>
      </c>
      <c r="I102" s="8" t="e">
        <f t="shared" si="72"/>
        <v>#REF!</v>
      </c>
      <c r="J102" s="8" t="e">
        <f t="shared" si="72"/>
        <v>#REF!</v>
      </c>
      <c r="K102" s="8" t="e">
        <f t="shared" si="72"/>
        <v>#REF!</v>
      </c>
      <c r="L102" s="8" t="e">
        <f t="shared" si="72"/>
        <v>#REF!</v>
      </c>
      <c r="M102" s="8" t="e">
        <f t="shared" si="72"/>
        <v>#REF!</v>
      </c>
      <c r="N102" s="8" t="e">
        <f t="shared" si="72"/>
        <v>#REF!</v>
      </c>
      <c r="O102" s="8" t="e">
        <f t="shared" si="72"/>
        <v>#REF!</v>
      </c>
      <c r="P102" s="8" t="e">
        <f t="shared" si="72"/>
        <v>#REF!</v>
      </c>
      <c r="Q102" s="8" t="e">
        <f t="shared" si="72"/>
        <v>#REF!</v>
      </c>
      <c r="R102" s="8" t="e">
        <f t="shared" si="72"/>
        <v>#REF!</v>
      </c>
      <c r="S102" s="8" t="e">
        <f t="shared" si="72"/>
        <v>#REF!</v>
      </c>
      <c r="T102" s="8" t="e">
        <f t="shared" si="72"/>
        <v>#REF!</v>
      </c>
      <c r="U102" s="8" t="e">
        <f t="shared" si="72"/>
        <v>#REF!</v>
      </c>
      <c r="V102" s="8" t="e">
        <f t="shared" si="72"/>
        <v>#REF!</v>
      </c>
      <c r="W102" s="8" t="e">
        <f t="shared" si="72"/>
        <v>#REF!</v>
      </c>
      <c r="X102" s="8" t="e">
        <f t="shared" si="72"/>
        <v>#REF!</v>
      </c>
      <c r="Y102" s="8" t="e">
        <f t="shared" si="72"/>
        <v>#REF!</v>
      </c>
      <c r="Z102" s="8" t="e">
        <f t="shared" si="72"/>
        <v>#REF!</v>
      </c>
      <c r="AA102" s="8" t="e">
        <f t="shared" si="72"/>
        <v>#REF!</v>
      </c>
      <c r="AB102" s="52"/>
      <c r="AC102" s="52"/>
      <c r="AD102" s="52"/>
      <c r="AF102" s="6"/>
    </row>
    <row r="103" spans="1:32" x14ac:dyDescent="0.25">
      <c r="C103" s="7" t="s">
        <v>160</v>
      </c>
      <c r="D103" s="16">
        <f>D100</f>
        <v>4166.666666666667</v>
      </c>
      <c r="E103" s="16">
        <f t="shared" ref="E103:AA103" si="73">E100+D103</f>
        <v>8333.3333333333339</v>
      </c>
      <c r="F103" s="16">
        <f t="shared" si="73"/>
        <v>12500</v>
      </c>
      <c r="G103" s="16">
        <f t="shared" si="73"/>
        <v>16666.666666666668</v>
      </c>
      <c r="H103" s="16">
        <f t="shared" si="73"/>
        <v>20833.333333333336</v>
      </c>
      <c r="I103" s="16">
        <f t="shared" si="73"/>
        <v>25000.000000000004</v>
      </c>
      <c r="J103" s="16">
        <f t="shared" si="73"/>
        <v>29166.666666666672</v>
      </c>
      <c r="K103" s="16">
        <f t="shared" si="73"/>
        <v>33333.333333333336</v>
      </c>
      <c r="L103" s="16">
        <f t="shared" si="73"/>
        <v>37500</v>
      </c>
      <c r="M103" s="16">
        <f t="shared" si="73"/>
        <v>41666.666666666664</v>
      </c>
      <c r="N103" s="16">
        <f t="shared" si="73"/>
        <v>45833.333333333328</v>
      </c>
      <c r="O103" s="16">
        <f t="shared" si="73"/>
        <v>49999.999999999993</v>
      </c>
      <c r="P103" s="16">
        <f t="shared" si="73"/>
        <v>54166.666666666657</v>
      </c>
      <c r="Q103" s="16">
        <f t="shared" si="73"/>
        <v>58333.333333333321</v>
      </c>
      <c r="R103" s="16">
        <f t="shared" si="73"/>
        <v>62499.999999999985</v>
      </c>
      <c r="S103" s="16">
        <f t="shared" si="73"/>
        <v>66666.666666666657</v>
      </c>
      <c r="T103" s="16">
        <f t="shared" si="73"/>
        <v>70833.333333333328</v>
      </c>
      <c r="U103" s="16">
        <f t="shared" si="73"/>
        <v>75000</v>
      </c>
      <c r="V103" s="16">
        <f t="shared" si="73"/>
        <v>79166.666666666672</v>
      </c>
      <c r="W103" s="16">
        <f t="shared" si="73"/>
        <v>83333.333333333343</v>
      </c>
      <c r="X103" s="16">
        <f t="shared" si="73"/>
        <v>87500.000000000015</v>
      </c>
      <c r="Y103" s="16">
        <f t="shared" si="73"/>
        <v>91666.666666666686</v>
      </c>
      <c r="Z103" s="16">
        <f t="shared" si="73"/>
        <v>95833.333333333358</v>
      </c>
      <c r="AA103" s="16">
        <f t="shared" si="73"/>
        <v>100000.00000000003</v>
      </c>
      <c r="AB103" s="52"/>
      <c r="AC103" s="52"/>
      <c r="AD103" s="52"/>
      <c r="AF103" s="91"/>
    </row>
    <row r="104" spans="1:32" x14ac:dyDescent="0.25">
      <c r="C104" s="7" t="s">
        <v>159</v>
      </c>
      <c r="D104" s="16" t="e">
        <f>D101</f>
        <v>#REF!</v>
      </c>
      <c r="E104" s="16" t="e">
        <f t="shared" ref="E104:AA104" si="74">E101+D104</f>
        <v>#REF!</v>
      </c>
      <c r="F104" s="16" t="e">
        <f t="shared" si="74"/>
        <v>#REF!</v>
      </c>
      <c r="G104" s="16" t="e">
        <f t="shared" si="74"/>
        <v>#REF!</v>
      </c>
      <c r="H104" s="16" t="e">
        <f t="shared" si="74"/>
        <v>#REF!</v>
      </c>
      <c r="I104" s="16" t="e">
        <f t="shared" si="74"/>
        <v>#REF!</v>
      </c>
      <c r="J104" s="16" t="e">
        <f t="shared" si="74"/>
        <v>#REF!</v>
      </c>
      <c r="K104" s="16" t="e">
        <f t="shared" si="74"/>
        <v>#REF!</v>
      </c>
      <c r="L104" s="16" t="e">
        <f t="shared" si="74"/>
        <v>#REF!</v>
      </c>
      <c r="M104" s="16" t="e">
        <f t="shared" si="74"/>
        <v>#REF!</v>
      </c>
      <c r="N104" s="16" t="e">
        <f t="shared" si="74"/>
        <v>#REF!</v>
      </c>
      <c r="O104" s="16" t="e">
        <f t="shared" si="74"/>
        <v>#REF!</v>
      </c>
      <c r="P104" s="16" t="e">
        <f t="shared" si="74"/>
        <v>#REF!</v>
      </c>
      <c r="Q104" s="16" t="e">
        <f t="shared" si="74"/>
        <v>#REF!</v>
      </c>
      <c r="R104" s="16" t="e">
        <f t="shared" si="74"/>
        <v>#REF!</v>
      </c>
      <c r="S104" s="16" t="e">
        <f t="shared" si="74"/>
        <v>#REF!</v>
      </c>
      <c r="T104" s="16" t="e">
        <f t="shared" si="74"/>
        <v>#REF!</v>
      </c>
      <c r="U104" s="16" t="e">
        <f t="shared" si="74"/>
        <v>#REF!</v>
      </c>
      <c r="V104" s="16" t="e">
        <f t="shared" si="74"/>
        <v>#REF!</v>
      </c>
      <c r="W104" s="16" t="e">
        <f t="shared" si="74"/>
        <v>#REF!</v>
      </c>
      <c r="X104" s="16" t="e">
        <f t="shared" si="74"/>
        <v>#REF!</v>
      </c>
      <c r="Y104" s="16" t="e">
        <f t="shared" si="74"/>
        <v>#REF!</v>
      </c>
      <c r="Z104" s="16" t="e">
        <f t="shared" si="74"/>
        <v>#REF!</v>
      </c>
      <c r="AA104" s="16" t="e">
        <f t="shared" si="74"/>
        <v>#REF!</v>
      </c>
      <c r="AB104" s="52"/>
      <c r="AC104" s="52"/>
      <c r="AD104" s="52"/>
    </row>
    <row r="105" spans="1:32" x14ac:dyDescent="0.25">
      <c r="A105" s="3" t="s">
        <v>19</v>
      </c>
      <c r="B105" s="6" t="s">
        <v>79</v>
      </c>
      <c r="AB105" s="52"/>
      <c r="AC105" s="52"/>
      <c r="AD105" s="52"/>
    </row>
    <row r="106" spans="1:32" x14ac:dyDescent="0.25">
      <c r="C106" s="9" t="s">
        <v>0</v>
      </c>
      <c r="D106" s="38" t="e">
        <f>#REF!</f>
        <v>#REF!</v>
      </c>
      <c r="E106" s="38" t="e">
        <f>#REF!</f>
        <v>#REF!</v>
      </c>
      <c r="F106" s="38" t="e">
        <f>#REF!</f>
        <v>#REF!</v>
      </c>
      <c r="G106" s="38" t="e">
        <f>#REF!</f>
        <v>#REF!</v>
      </c>
      <c r="H106" s="38" t="e">
        <f>#REF!</f>
        <v>#REF!</v>
      </c>
      <c r="I106" s="38" t="e">
        <f>#REF!</f>
        <v>#REF!</v>
      </c>
      <c r="J106" s="38" t="e">
        <f>#REF!</f>
        <v>#REF!</v>
      </c>
      <c r="K106" s="38" t="e">
        <f>#REF!</f>
        <v>#REF!</v>
      </c>
      <c r="L106" s="38" t="e">
        <f>#REF!</f>
        <v>#REF!</v>
      </c>
      <c r="M106" s="38" t="e">
        <f>#REF!</f>
        <v>#REF!</v>
      </c>
      <c r="N106" s="38" t="e">
        <f>#REF!</f>
        <v>#REF!</v>
      </c>
      <c r="O106" s="38" t="e">
        <f>#REF!</f>
        <v>#REF!</v>
      </c>
      <c r="P106" s="38" t="e">
        <f>#REF!</f>
        <v>#REF!</v>
      </c>
      <c r="Q106" s="38" t="e">
        <f>#REF!</f>
        <v>#REF!</v>
      </c>
      <c r="R106" s="38" t="e">
        <f>#REF!</f>
        <v>#REF!</v>
      </c>
      <c r="S106" s="38" t="e">
        <f>#REF!</f>
        <v>#REF!</v>
      </c>
      <c r="T106" s="38" t="e">
        <f>#REF!</f>
        <v>#REF!</v>
      </c>
      <c r="U106" s="38" t="e">
        <f>#REF!</f>
        <v>#REF!</v>
      </c>
      <c r="V106" s="38" t="e">
        <f>#REF!</f>
        <v>#REF!</v>
      </c>
      <c r="W106" s="38" t="e">
        <f>#REF!</f>
        <v>#REF!</v>
      </c>
      <c r="X106" s="38" t="e">
        <f>#REF!</f>
        <v>#REF!</v>
      </c>
      <c r="Y106" s="38" t="e">
        <f>#REF!</f>
        <v>#REF!</v>
      </c>
      <c r="Z106" s="38" t="e">
        <f>#REF!</f>
        <v>#REF!</v>
      </c>
      <c r="AA106" s="38" t="e">
        <f>#REF!</f>
        <v>#REF!</v>
      </c>
      <c r="AB106" s="52" t="e">
        <f>SUM(D106:AA106)</f>
        <v>#REF!</v>
      </c>
      <c r="AC106" s="52" t="e">
        <f>SUM(P106:AA106)</f>
        <v>#REF!</v>
      </c>
      <c r="AD106" s="52"/>
    </row>
    <row r="107" spans="1:32" x14ac:dyDescent="0.25">
      <c r="C107" s="9" t="s">
        <v>87</v>
      </c>
      <c r="D107" s="15">
        <f>$AE107/24</f>
        <v>2083.3333333333335</v>
      </c>
      <c r="E107" s="15">
        <f t="shared" ref="E107:AA107" si="75">$AE107/24</f>
        <v>2083.3333333333335</v>
      </c>
      <c r="F107" s="15">
        <f t="shared" si="75"/>
        <v>2083.3333333333335</v>
      </c>
      <c r="G107" s="15">
        <f t="shared" si="75"/>
        <v>2083.3333333333335</v>
      </c>
      <c r="H107" s="15">
        <f t="shared" si="75"/>
        <v>2083.3333333333335</v>
      </c>
      <c r="I107" s="15">
        <f t="shared" si="75"/>
        <v>2083.3333333333335</v>
      </c>
      <c r="J107" s="15">
        <f t="shared" si="75"/>
        <v>2083.3333333333335</v>
      </c>
      <c r="K107" s="15">
        <f t="shared" si="75"/>
        <v>2083.3333333333335</v>
      </c>
      <c r="L107" s="15">
        <f t="shared" si="75"/>
        <v>2083.3333333333335</v>
      </c>
      <c r="M107" s="15">
        <f t="shared" si="75"/>
        <v>2083.3333333333335</v>
      </c>
      <c r="N107" s="15">
        <f t="shared" si="75"/>
        <v>2083.3333333333335</v>
      </c>
      <c r="O107" s="15">
        <f t="shared" si="75"/>
        <v>2083.3333333333335</v>
      </c>
      <c r="P107" s="15">
        <f t="shared" si="75"/>
        <v>2083.3333333333335</v>
      </c>
      <c r="Q107" s="15">
        <f t="shared" si="75"/>
        <v>2083.3333333333335</v>
      </c>
      <c r="R107" s="15">
        <f t="shared" si="75"/>
        <v>2083.3333333333335</v>
      </c>
      <c r="S107" s="15">
        <f t="shared" si="75"/>
        <v>2083.3333333333335</v>
      </c>
      <c r="T107" s="15">
        <f t="shared" si="75"/>
        <v>2083.3333333333335</v>
      </c>
      <c r="U107" s="15">
        <f t="shared" si="75"/>
        <v>2083.3333333333335</v>
      </c>
      <c r="V107" s="15">
        <f t="shared" si="75"/>
        <v>2083.3333333333335</v>
      </c>
      <c r="W107" s="15">
        <f t="shared" si="75"/>
        <v>2083.3333333333335</v>
      </c>
      <c r="X107" s="15">
        <f t="shared" si="75"/>
        <v>2083.3333333333335</v>
      </c>
      <c r="Y107" s="15">
        <f t="shared" si="75"/>
        <v>2083.3333333333335</v>
      </c>
      <c r="Z107" s="15">
        <f t="shared" si="75"/>
        <v>2083.3333333333335</v>
      </c>
      <c r="AA107" s="15">
        <f t="shared" si="75"/>
        <v>2083.3333333333335</v>
      </c>
      <c r="AB107" s="52"/>
      <c r="AC107" s="52"/>
      <c r="AD107" s="52">
        <v>25000</v>
      </c>
      <c r="AE107" s="13">
        <v>50000</v>
      </c>
      <c r="AF107" s="13"/>
    </row>
    <row r="108" spans="1:32" x14ac:dyDescent="0.25">
      <c r="C108" s="9" t="s">
        <v>2</v>
      </c>
      <c r="D108" s="15" t="e">
        <f>IF(D$4&gt;=D$3,D106,D107)</f>
        <v>#REF!</v>
      </c>
      <c r="E108" s="15" t="e">
        <f t="shared" ref="E108:O108" si="76">IF(E$4&gt;=E$3,E106,E107)</f>
        <v>#REF!</v>
      </c>
      <c r="F108" s="15" t="e">
        <f t="shared" si="76"/>
        <v>#REF!</v>
      </c>
      <c r="G108" s="15" t="e">
        <f t="shared" si="76"/>
        <v>#REF!</v>
      </c>
      <c r="H108" s="15" t="e">
        <f t="shared" si="76"/>
        <v>#REF!</v>
      </c>
      <c r="I108" s="15" t="e">
        <f t="shared" si="76"/>
        <v>#REF!</v>
      </c>
      <c r="J108" s="15" t="e">
        <f t="shared" si="76"/>
        <v>#REF!</v>
      </c>
      <c r="K108" s="15" t="e">
        <f t="shared" si="76"/>
        <v>#REF!</v>
      </c>
      <c r="L108" s="15" t="e">
        <f t="shared" si="76"/>
        <v>#REF!</v>
      </c>
      <c r="M108" s="15" t="e">
        <f t="shared" si="76"/>
        <v>#REF!</v>
      </c>
      <c r="N108" s="15" t="e">
        <f t="shared" si="76"/>
        <v>#REF!</v>
      </c>
      <c r="O108" s="15" t="e">
        <f t="shared" si="76"/>
        <v>#REF!</v>
      </c>
      <c r="P108" s="15" t="e">
        <f t="shared" ref="P108:AA108" si="77">IF(P$4&gt;=P$3,P106,P107)</f>
        <v>#REF!</v>
      </c>
      <c r="Q108" s="15" t="e">
        <f t="shared" si="77"/>
        <v>#REF!</v>
      </c>
      <c r="R108" s="15" t="e">
        <f t="shared" si="77"/>
        <v>#REF!</v>
      </c>
      <c r="S108" s="15" t="e">
        <f t="shared" si="77"/>
        <v>#REF!</v>
      </c>
      <c r="T108" s="15" t="e">
        <f t="shared" si="77"/>
        <v>#REF!</v>
      </c>
      <c r="U108" s="15" t="e">
        <f t="shared" si="77"/>
        <v>#REF!</v>
      </c>
      <c r="V108" s="15" t="e">
        <f t="shared" si="77"/>
        <v>#REF!</v>
      </c>
      <c r="W108" s="15" t="e">
        <f t="shared" si="77"/>
        <v>#REF!</v>
      </c>
      <c r="X108" s="15" t="e">
        <f t="shared" si="77"/>
        <v>#REF!</v>
      </c>
      <c r="Y108" s="15" t="e">
        <f t="shared" si="77"/>
        <v>#REF!</v>
      </c>
      <c r="Z108" s="15" t="e">
        <f t="shared" si="77"/>
        <v>#REF!</v>
      </c>
      <c r="AA108" s="15" t="e">
        <f t="shared" si="77"/>
        <v>#REF!</v>
      </c>
      <c r="AB108" s="52"/>
      <c r="AC108" s="52"/>
      <c r="AD108" s="52"/>
    </row>
    <row r="109" spans="1:32" x14ac:dyDescent="0.25">
      <c r="C109" s="7" t="s">
        <v>157</v>
      </c>
      <c r="D109" s="16" t="e">
        <f>D106</f>
        <v>#REF!</v>
      </c>
      <c r="E109" s="8" t="e">
        <f>IF(E$4&lt;=$D$3,(E106+D109),0)</f>
        <v>#REF!</v>
      </c>
      <c r="F109" s="8" t="e">
        <f t="shared" ref="F109:AA109" si="78">IF(F$4&lt;=$D$3,(F106+E109),0)</f>
        <v>#REF!</v>
      </c>
      <c r="G109" s="8" t="e">
        <f t="shared" si="78"/>
        <v>#REF!</v>
      </c>
      <c r="H109" s="8" t="e">
        <f t="shared" si="78"/>
        <v>#REF!</v>
      </c>
      <c r="I109" s="8" t="e">
        <f t="shared" si="78"/>
        <v>#REF!</v>
      </c>
      <c r="J109" s="8" t="e">
        <f t="shared" si="78"/>
        <v>#REF!</v>
      </c>
      <c r="K109" s="8" t="e">
        <f t="shared" si="78"/>
        <v>#REF!</v>
      </c>
      <c r="L109" s="8" t="e">
        <f t="shared" si="78"/>
        <v>#REF!</v>
      </c>
      <c r="M109" s="8" t="e">
        <f t="shared" si="78"/>
        <v>#REF!</v>
      </c>
      <c r="N109" s="8" t="e">
        <f t="shared" si="78"/>
        <v>#REF!</v>
      </c>
      <c r="O109" s="8" t="e">
        <f t="shared" si="78"/>
        <v>#REF!</v>
      </c>
      <c r="P109" s="8" t="e">
        <f t="shared" si="78"/>
        <v>#REF!</v>
      </c>
      <c r="Q109" s="8" t="e">
        <f t="shared" si="78"/>
        <v>#REF!</v>
      </c>
      <c r="R109" s="8" t="e">
        <f t="shared" si="78"/>
        <v>#REF!</v>
      </c>
      <c r="S109" s="8" t="e">
        <f t="shared" si="78"/>
        <v>#REF!</v>
      </c>
      <c r="T109" s="8" t="e">
        <f t="shared" si="78"/>
        <v>#REF!</v>
      </c>
      <c r="U109" s="8" t="e">
        <f t="shared" si="78"/>
        <v>#REF!</v>
      </c>
      <c r="V109" s="8" t="e">
        <f t="shared" si="78"/>
        <v>#REF!</v>
      </c>
      <c r="W109" s="8" t="e">
        <f t="shared" si="78"/>
        <v>#REF!</v>
      </c>
      <c r="X109" s="8" t="e">
        <f t="shared" si="78"/>
        <v>#REF!</v>
      </c>
      <c r="Y109" s="8" t="e">
        <f t="shared" si="78"/>
        <v>#REF!</v>
      </c>
      <c r="Z109" s="8" t="e">
        <f t="shared" si="78"/>
        <v>#REF!</v>
      </c>
      <c r="AA109" s="8" t="e">
        <f t="shared" si="78"/>
        <v>#REF!</v>
      </c>
      <c r="AB109" s="52"/>
      <c r="AC109" s="52"/>
      <c r="AD109" s="52"/>
    </row>
    <row r="110" spans="1:32" x14ac:dyDescent="0.25">
      <c r="C110" s="7" t="s">
        <v>160</v>
      </c>
      <c r="D110" s="16">
        <f>D107</f>
        <v>2083.3333333333335</v>
      </c>
      <c r="E110" s="16">
        <f t="shared" ref="E110:AA110" si="79">E107+D110</f>
        <v>4166.666666666667</v>
      </c>
      <c r="F110" s="16">
        <f t="shared" si="79"/>
        <v>6250</v>
      </c>
      <c r="G110" s="16">
        <f t="shared" si="79"/>
        <v>8333.3333333333339</v>
      </c>
      <c r="H110" s="16">
        <f t="shared" si="79"/>
        <v>10416.666666666668</v>
      </c>
      <c r="I110" s="16">
        <f t="shared" si="79"/>
        <v>12500.000000000002</v>
      </c>
      <c r="J110" s="16">
        <f t="shared" si="79"/>
        <v>14583.333333333336</v>
      </c>
      <c r="K110" s="16">
        <f t="shared" si="79"/>
        <v>16666.666666666668</v>
      </c>
      <c r="L110" s="16">
        <f t="shared" si="79"/>
        <v>18750</v>
      </c>
      <c r="M110" s="16">
        <f t="shared" si="79"/>
        <v>20833.333333333332</v>
      </c>
      <c r="N110" s="16">
        <f t="shared" si="79"/>
        <v>22916.666666666664</v>
      </c>
      <c r="O110" s="16">
        <f t="shared" si="79"/>
        <v>24999.999999999996</v>
      </c>
      <c r="P110" s="16">
        <f t="shared" si="79"/>
        <v>27083.333333333328</v>
      </c>
      <c r="Q110" s="16">
        <f t="shared" si="79"/>
        <v>29166.666666666661</v>
      </c>
      <c r="R110" s="16">
        <f t="shared" si="79"/>
        <v>31249.999999999993</v>
      </c>
      <c r="S110" s="16">
        <f t="shared" si="79"/>
        <v>33333.333333333328</v>
      </c>
      <c r="T110" s="16">
        <f t="shared" si="79"/>
        <v>35416.666666666664</v>
      </c>
      <c r="U110" s="16">
        <f t="shared" si="79"/>
        <v>37500</v>
      </c>
      <c r="V110" s="16">
        <f t="shared" si="79"/>
        <v>39583.333333333336</v>
      </c>
      <c r="W110" s="16">
        <f t="shared" si="79"/>
        <v>41666.666666666672</v>
      </c>
      <c r="X110" s="16">
        <f t="shared" si="79"/>
        <v>43750.000000000007</v>
      </c>
      <c r="Y110" s="16">
        <f t="shared" si="79"/>
        <v>45833.333333333343</v>
      </c>
      <c r="Z110" s="16">
        <f t="shared" si="79"/>
        <v>47916.666666666679</v>
      </c>
      <c r="AA110" s="16">
        <f t="shared" si="79"/>
        <v>50000.000000000015</v>
      </c>
      <c r="AB110" s="52"/>
      <c r="AC110" s="52"/>
      <c r="AD110" s="52"/>
    </row>
    <row r="111" spans="1:32" x14ac:dyDescent="0.25">
      <c r="C111" s="7" t="s">
        <v>159</v>
      </c>
      <c r="D111" s="16" t="e">
        <f>D108</f>
        <v>#REF!</v>
      </c>
      <c r="E111" s="16" t="e">
        <f t="shared" ref="E111:AA111" si="80">E108+D111</f>
        <v>#REF!</v>
      </c>
      <c r="F111" s="16" t="e">
        <f t="shared" si="80"/>
        <v>#REF!</v>
      </c>
      <c r="G111" s="16" t="e">
        <f t="shared" si="80"/>
        <v>#REF!</v>
      </c>
      <c r="H111" s="16" t="e">
        <f t="shared" si="80"/>
        <v>#REF!</v>
      </c>
      <c r="I111" s="16" t="e">
        <f t="shared" si="80"/>
        <v>#REF!</v>
      </c>
      <c r="J111" s="16" t="e">
        <f t="shared" si="80"/>
        <v>#REF!</v>
      </c>
      <c r="K111" s="16" t="e">
        <f t="shared" si="80"/>
        <v>#REF!</v>
      </c>
      <c r="L111" s="16" t="e">
        <f t="shared" si="80"/>
        <v>#REF!</v>
      </c>
      <c r="M111" s="16" t="e">
        <f t="shared" si="80"/>
        <v>#REF!</v>
      </c>
      <c r="N111" s="16" t="e">
        <f t="shared" si="80"/>
        <v>#REF!</v>
      </c>
      <c r="O111" s="16" t="e">
        <f t="shared" si="80"/>
        <v>#REF!</v>
      </c>
      <c r="P111" s="16" t="e">
        <f t="shared" si="80"/>
        <v>#REF!</v>
      </c>
      <c r="Q111" s="16" t="e">
        <f t="shared" si="80"/>
        <v>#REF!</v>
      </c>
      <c r="R111" s="16" t="e">
        <f t="shared" si="80"/>
        <v>#REF!</v>
      </c>
      <c r="S111" s="16" t="e">
        <f t="shared" si="80"/>
        <v>#REF!</v>
      </c>
      <c r="T111" s="16" t="e">
        <f t="shared" si="80"/>
        <v>#REF!</v>
      </c>
      <c r="U111" s="16" t="e">
        <f t="shared" si="80"/>
        <v>#REF!</v>
      </c>
      <c r="V111" s="16" t="e">
        <f t="shared" si="80"/>
        <v>#REF!</v>
      </c>
      <c r="W111" s="16" t="e">
        <f t="shared" si="80"/>
        <v>#REF!</v>
      </c>
      <c r="X111" s="16" t="e">
        <f t="shared" si="80"/>
        <v>#REF!</v>
      </c>
      <c r="Y111" s="16" t="e">
        <f t="shared" si="80"/>
        <v>#REF!</v>
      </c>
      <c r="Z111" s="16" t="e">
        <f t="shared" si="80"/>
        <v>#REF!</v>
      </c>
      <c r="AA111" s="16" t="e">
        <f t="shared" si="80"/>
        <v>#REF!</v>
      </c>
      <c r="AB111" s="52"/>
      <c r="AC111" s="52"/>
      <c r="AD111" s="52"/>
    </row>
    <row r="112" spans="1:32" x14ac:dyDescent="0.25">
      <c r="B112" s="6" t="s">
        <v>107</v>
      </c>
      <c r="AB112" s="52"/>
      <c r="AC112" s="52"/>
      <c r="AD112" s="52"/>
    </row>
    <row r="113" spans="2:31" x14ac:dyDescent="0.25">
      <c r="C113" s="9" t="s">
        <v>0</v>
      </c>
      <c r="D113" s="38" t="e">
        <f>#REF!</f>
        <v>#REF!</v>
      </c>
      <c r="E113" s="38" t="e">
        <f>#REF!</f>
        <v>#REF!</v>
      </c>
      <c r="F113" s="38" t="e">
        <f>#REF!</f>
        <v>#REF!</v>
      </c>
      <c r="G113" s="38" t="e">
        <f>#REF!</f>
        <v>#REF!</v>
      </c>
      <c r="H113" s="38" t="e">
        <f>#REF!</f>
        <v>#REF!</v>
      </c>
      <c r="I113" s="38" t="e">
        <f>#REF!</f>
        <v>#REF!</v>
      </c>
      <c r="J113" s="38" t="e">
        <f>#REF!</f>
        <v>#REF!</v>
      </c>
      <c r="K113" s="38" t="e">
        <f>#REF!</f>
        <v>#REF!</v>
      </c>
      <c r="L113" s="38" t="e">
        <f>#REF!</f>
        <v>#REF!</v>
      </c>
      <c r="M113" s="38" t="e">
        <f>#REF!</f>
        <v>#REF!</v>
      </c>
      <c r="N113" s="38" t="e">
        <f>#REF!</f>
        <v>#REF!</v>
      </c>
      <c r="O113" s="38" t="e">
        <f>#REF!</f>
        <v>#REF!</v>
      </c>
      <c r="P113" s="38" t="e">
        <f>#REF!</f>
        <v>#REF!</v>
      </c>
      <c r="Q113" s="38" t="e">
        <f>#REF!</f>
        <v>#REF!</v>
      </c>
      <c r="R113" s="38" t="e">
        <f>#REF!</f>
        <v>#REF!</v>
      </c>
      <c r="S113" s="38" t="e">
        <f>#REF!</f>
        <v>#REF!</v>
      </c>
      <c r="T113" s="38" t="e">
        <f>#REF!</f>
        <v>#REF!</v>
      </c>
      <c r="U113" s="38" t="e">
        <f>#REF!</f>
        <v>#REF!</v>
      </c>
      <c r="V113" s="38" t="e">
        <f>#REF!</f>
        <v>#REF!</v>
      </c>
      <c r="W113" s="38" t="e">
        <f>#REF!</f>
        <v>#REF!</v>
      </c>
      <c r="X113" s="38" t="e">
        <f>#REF!</f>
        <v>#REF!</v>
      </c>
      <c r="Y113" s="38" t="e">
        <f>#REF!</f>
        <v>#REF!</v>
      </c>
      <c r="Z113" s="38" t="e">
        <f>#REF!</f>
        <v>#REF!</v>
      </c>
      <c r="AA113" s="38" t="e">
        <f>#REF!</f>
        <v>#REF!</v>
      </c>
      <c r="AB113" s="52" t="e">
        <f>SUM(D113:AA113)</f>
        <v>#REF!</v>
      </c>
      <c r="AC113" s="52" t="e">
        <f>SUM(P113:AA113)</f>
        <v>#REF!</v>
      </c>
      <c r="AD113" s="52"/>
    </row>
    <row r="114" spans="2:31" x14ac:dyDescent="0.25">
      <c r="C114" s="9" t="s">
        <v>87</v>
      </c>
      <c r="D114" s="15">
        <f>$AE114/24</f>
        <v>17708.333333333332</v>
      </c>
      <c r="E114" s="15">
        <f t="shared" ref="E114:AA114" si="81">$AE114/24</f>
        <v>17708.333333333332</v>
      </c>
      <c r="F114" s="15">
        <f t="shared" si="81"/>
        <v>17708.333333333332</v>
      </c>
      <c r="G114" s="15">
        <f t="shared" si="81"/>
        <v>17708.333333333332</v>
      </c>
      <c r="H114" s="15">
        <f t="shared" si="81"/>
        <v>17708.333333333332</v>
      </c>
      <c r="I114" s="15">
        <f t="shared" si="81"/>
        <v>17708.333333333332</v>
      </c>
      <c r="J114" s="15">
        <f t="shared" si="81"/>
        <v>17708.333333333332</v>
      </c>
      <c r="K114" s="15">
        <f t="shared" si="81"/>
        <v>17708.333333333332</v>
      </c>
      <c r="L114" s="15">
        <f t="shared" si="81"/>
        <v>17708.333333333332</v>
      </c>
      <c r="M114" s="15">
        <f t="shared" si="81"/>
        <v>17708.333333333332</v>
      </c>
      <c r="N114" s="15">
        <f t="shared" si="81"/>
        <v>17708.333333333332</v>
      </c>
      <c r="O114" s="15">
        <f t="shared" si="81"/>
        <v>17708.333333333332</v>
      </c>
      <c r="P114" s="15">
        <f t="shared" si="81"/>
        <v>17708.333333333332</v>
      </c>
      <c r="Q114" s="15">
        <f t="shared" si="81"/>
        <v>17708.333333333332</v>
      </c>
      <c r="R114" s="15">
        <f t="shared" si="81"/>
        <v>17708.333333333332</v>
      </c>
      <c r="S114" s="15">
        <f t="shared" si="81"/>
        <v>17708.333333333332</v>
      </c>
      <c r="T114" s="15">
        <f t="shared" si="81"/>
        <v>17708.333333333332</v>
      </c>
      <c r="U114" s="15">
        <f t="shared" si="81"/>
        <v>17708.333333333332</v>
      </c>
      <c r="V114" s="15">
        <f t="shared" si="81"/>
        <v>17708.333333333332</v>
      </c>
      <c r="W114" s="15">
        <f t="shared" si="81"/>
        <v>17708.333333333332</v>
      </c>
      <c r="X114" s="15">
        <f t="shared" si="81"/>
        <v>17708.333333333332</v>
      </c>
      <c r="Y114" s="15">
        <f t="shared" si="81"/>
        <v>17708.333333333332</v>
      </c>
      <c r="Z114" s="15">
        <f t="shared" si="81"/>
        <v>17708.333333333332</v>
      </c>
      <c r="AA114" s="15">
        <f t="shared" si="81"/>
        <v>17708.333333333332</v>
      </c>
      <c r="AB114" s="52"/>
      <c r="AC114" s="52"/>
      <c r="AD114" s="52">
        <v>212500</v>
      </c>
      <c r="AE114" s="13">
        <v>425000</v>
      </c>
    </row>
    <row r="115" spans="2:31" x14ac:dyDescent="0.25">
      <c r="C115" s="9" t="s">
        <v>2</v>
      </c>
      <c r="D115" s="15" t="e">
        <f t="shared" ref="D115:AA115" si="82">IF(D$4&gt;=D$3,D113,D114)</f>
        <v>#REF!</v>
      </c>
      <c r="E115" s="15" t="e">
        <f t="shared" si="82"/>
        <v>#REF!</v>
      </c>
      <c r="F115" s="15" t="e">
        <f t="shared" si="82"/>
        <v>#REF!</v>
      </c>
      <c r="G115" s="15" t="e">
        <f t="shared" si="82"/>
        <v>#REF!</v>
      </c>
      <c r="H115" s="15" t="e">
        <f t="shared" si="82"/>
        <v>#REF!</v>
      </c>
      <c r="I115" s="15" t="e">
        <f t="shared" si="82"/>
        <v>#REF!</v>
      </c>
      <c r="J115" s="15" t="e">
        <f t="shared" si="82"/>
        <v>#REF!</v>
      </c>
      <c r="K115" s="15" t="e">
        <f t="shared" si="82"/>
        <v>#REF!</v>
      </c>
      <c r="L115" s="15" t="e">
        <f t="shared" si="82"/>
        <v>#REF!</v>
      </c>
      <c r="M115" s="15" t="e">
        <f t="shared" si="82"/>
        <v>#REF!</v>
      </c>
      <c r="N115" s="15" t="e">
        <f t="shared" si="82"/>
        <v>#REF!</v>
      </c>
      <c r="O115" s="15" t="e">
        <f t="shared" si="82"/>
        <v>#REF!</v>
      </c>
      <c r="P115" s="15" t="e">
        <f t="shared" si="82"/>
        <v>#REF!</v>
      </c>
      <c r="Q115" s="15" t="e">
        <f t="shared" si="82"/>
        <v>#REF!</v>
      </c>
      <c r="R115" s="15" t="e">
        <f t="shared" si="82"/>
        <v>#REF!</v>
      </c>
      <c r="S115" s="15" t="e">
        <f t="shared" si="82"/>
        <v>#REF!</v>
      </c>
      <c r="T115" s="15" t="e">
        <f t="shared" si="82"/>
        <v>#REF!</v>
      </c>
      <c r="U115" s="15" t="e">
        <f t="shared" si="82"/>
        <v>#REF!</v>
      </c>
      <c r="V115" s="15" t="e">
        <f t="shared" si="82"/>
        <v>#REF!</v>
      </c>
      <c r="W115" s="15" t="e">
        <f t="shared" si="82"/>
        <v>#REF!</v>
      </c>
      <c r="X115" s="15" t="e">
        <f t="shared" si="82"/>
        <v>#REF!</v>
      </c>
      <c r="Y115" s="15" t="e">
        <f t="shared" si="82"/>
        <v>#REF!</v>
      </c>
      <c r="Z115" s="15" t="e">
        <f t="shared" si="82"/>
        <v>#REF!</v>
      </c>
      <c r="AA115" s="15" t="e">
        <f t="shared" si="82"/>
        <v>#REF!</v>
      </c>
      <c r="AB115" s="52"/>
      <c r="AC115" s="52"/>
      <c r="AD115" s="52"/>
    </row>
    <row r="116" spans="2:31" x14ac:dyDescent="0.25">
      <c r="C116" s="7" t="s">
        <v>157</v>
      </c>
      <c r="D116" s="16" t="e">
        <f>D113</f>
        <v>#REF!</v>
      </c>
      <c r="E116" s="8" t="e">
        <f t="shared" ref="E116:AA116" si="83">IF(E$4&lt;=$D$3,(E113+D116),0)</f>
        <v>#REF!</v>
      </c>
      <c r="F116" s="8" t="e">
        <f t="shared" si="83"/>
        <v>#REF!</v>
      </c>
      <c r="G116" s="8" t="e">
        <f t="shared" si="83"/>
        <v>#REF!</v>
      </c>
      <c r="H116" s="8" t="e">
        <f t="shared" si="83"/>
        <v>#REF!</v>
      </c>
      <c r="I116" s="8" t="e">
        <f t="shared" si="83"/>
        <v>#REF!</v>
      </c>
      <c r="J116" s="8" t="e">
        <f t="shared" si="83"/>
        <v>#REF!</v>
      </c>
      <c r="K116" s="8" t="e">
        <f t="shared" si="83"/>
        <v>#REF!</v>
      </c>
      <c r="L116" s="8" t="e">
        <f t="shared" si="83"/>
        <v>#REF!</v>
      </c>
      <c r="M116" s="8" t="e">
        <f t="shared" si="83"/>
        <v>#REF!</v>
      </c>
      <c r="N116" s="8" t="e">
        <f t="shared" si="83"/>
        <v>#REF!</v>
      </c>
      <c r="O116" s="8" t="e">
        <f t="shared" si="83"/>
        <v>#REF!</v>
      </c>
      <c r="P116" s="8" t="e">
        <f t="shared" si="83"/>
        <v>#REF!</v>
      </c>
      <c r="Q116" s="8" t="e">
        <f t="shared" si="83"/>
        <v>#REF!</v>
      </c>
      <c r="R116" s="8" t="e">
        <f t="shared" si="83"/>
        <v>#REF!</v>
      </c>
      <c r="S116" s="8" t="e">
        <f t="shared" si="83"/>
        <v>#REF!</v>
      </c>
      <c r="T116" s="8" t="e">
        <f t="shared" si="83"/>
        <v>#REF!</v>
      </c>
      <c r="U116" s="8" t="e">
        <f t="shared" si="83"/>
        <v>#REF!</v>
      </c>
      <c r="V116" s="8" t="e">
        <f t="shared" si="83"/>
        <v>#REF!</v>
      </c>
      <c r="W116" s="8" t="e">
        <f t="shared" si="83"/>
        <v>#REF!</v>
      </c>
      <c r="X116" s="8" t="e">
        <f t="shared" si="83"/>
        <v>#REF!</v>
      </c>
      <c r="Y116" s="8" t="e">
        <f t="shared" si="83"/>
        <v>#REF!</v>
      </c>
      <c r="Z116" s="8" t="e">
        <f t="shared" si="83"/>
        <v>#REF!</v>
      </c>
      <c r="AA116" s="8" t="e">
        <f t="shared" si="83"/>
        <v>#REF!</v>
      </c>
      <c r="AB116" s="52"/>
      <c r="AC116" s="52"/>
      <c r="AD116" s="52"/>
    </row>
    <row r="117" spans="2:31" x14ac:dyDescent="0.25">
      <c r="C117" s="7" t="s">
        <v>160</v>
      </c>
      <c r="D117" s="16">
        <f>D114</f>
        <v>17708.333333333332</v>
      </c>
      <c r="E117" s="16">
        <f t="shared" ref="E117:AA117" si="84">E114+D117</f>
        <v>35416.666666666664</v>
      </c>
      <c r="F117" s="16">
        <f t="shared" si="84"/>
        <v>53125</v>
      </c>
      <c r="G117" s="16">
        <f t="shared" si="84"/>
        <v>70833.333333333328</v>
      </c>
      <c r="H117" s="16">
        <f t="shared" si="84"/>
        <v>88541.666666666657</v>
      </c>
      <c r="I117" s="16">
        <f t="shared" si="84"/>
        <v>106249.99999999999</v>
      </c>
      <c r="J117" s="16">
        <f t="shared" si="84"/>
        <v>123958.33333333331</v>
      </c>
      <c r="K117" s="16">
        <f t="shared" si="84"/>
        <v>141666.66666666666</v>
      </c>
      <c r="L117" s="16">
        <f t="shared" si="84"/>
        <v>159375</v>
      </c>
      <c r="M117" s="16">
        <f t="shared" si="84"/>
        <v>177083.33333333334</v>
      </c>
      <c r="N117" s="16">
        <f t="shared" si="84"/>
        <v>194791.66666666669</v>
      </c>
      <c r="O117" s="16">
        <f t="shared" si="84"/>
        <v>212500.00000000003</v>
      </c>
      <c r="P117" s="16">
        <f t="shared" si="84"/>
        <v>230208.33333333337</v>
      </c>
      <c r="Q117" s="16">
        <f t="shared" si="84"/>
        <v>247916.66666666672</v>
      </c>
      <c r="R117" s="16">
        <f t="shared" si="84"/>
        <v>265625.00000000006</v>
      </c>
      <c r="S117" s="16">
        <f t="shared" si="84"/>
        <v>283333.33333333337</v>
      </c>
      <c r="T117" s="16">
        <f t="shared" si="84"/>
        <v>301041.66666666669</v>
      </c>
      <c r="U117" s="16">
        <f t="shared" si="84"/>
        <v>318750</v>
      </c>
      <c r="V117" s="16">
        <f t="shared" si="84"/>
        <v>336458.33333333331</v>
      </c>
      <c r="W117" s="16">
        <f t="shared" si="84"/>
        <v>354166.66666666663</v>
      </c>
      <c r="X117" s="16">
        <f t="shared" si="84"/>
        <v>371874.99999999994</v>
      </c>
      <c r="Y117" s="16">
        <f t="shared" si="84"/>
        <v>389583.33333333326</v>
      </c>
      <c r="Z117" s="16">
        <f t="shared" si="84"/>
        <v>407291.66666666657</v>
      </c>
      <c r="AA117" s="16">
        <f t="shared" si="84"/>
        <v>424999.99999999988</v>
      </c>
      <c r="AB117" s="52"/>
      <c r="AC117" s="52"/>
      <c r="AD117" s="52"/>
    </row>
    <row r="118" spans="2:31" x14ac:dyDescent="0.25">
      <c r="C118" s="7" t="s">
        <v>159</v>
      </c>
      <c r="D118" s="16" t="e">
        <f>D115</f>
        <v>#REF!</v>
      </c>
      <c r="E118" s="16" t="e">
        <f t="shared" ref="E118:AA118" si="85">E115+D118</f>
        <v>#REF!</v>
      </c>
      <c r="F118" s="16" t="e">
        <f t="shared" si="85"/>
        <v>#REF!</v>
      </c>
      <c r="G118" s="16" t="e">
        <f t="shared" si="85"/>
        <v>#REF!</v>
      </c>
      <c r="H118" s="16" t="e">
        <f t="shared" si="85"/>
        <v>#REF!</v>
      </c>
      <c r="I118" s="16" t="e">
        <f t="shared" si="85"/>
        <v>#REF!</v>
      </c>
      <c r="J118" s="16" t="e">
        <f t="shared" si="85"/>
        <v>#REF!</v>
      </c>
      <c r="K118" s="16" t="e">
        <f t="shared" si="85"/>
        <v>#REF!</v>
      </c>
      <c r="L118" s="16" t="e">
        <f t="shared" si="85"/>
        <v>#REF!</v>
      </c>
      <c r="M118" s="16" t="e">
        <f t="shared" si="85"/>
        <v>#REF!</v>
      </c>
      <c r="N118" s="16" t="e">
        <f t="shared" si="85"/>
        <v>#REF!</v>
      </c>
      <c r="O118" s="16" t="e">
        <f t="shared" si="85"/>
        <v>#REF!</v>
      </c>
      <c r="P118" s="16" t="e">
        <f t="shared" si="85"/>
        <v>#REF!</v>
      </c>
      <c r="Q118" s="16" t="e">
        <f t="shared" si="85"/>
        <v>#REF!</v>
      </c>
      <c r="R118" s="16" t="e">
        <f t="shared" si="85"/>
        <v>#REF!</v>
      </c>
      <c r="S118" s="16" t="e">
        <f t="shared" si="85"/>
        <v>#REF!</v>
      </c>
      <c r="T118" s="16" t="e">
        <f t="shared" si="85"/>
        <v>#REF!</v>
      </c>
      <c r="U118" s="16" t="e">
        <f t="shared" si="85"/>
        <v>#REF!</v>
      </c>
      <c r="V118" s="16" t="e">
        <f t="shared" si="85"/>
        <v>#REF!</v>
      </c>
      <c r="W118" s="16" t="e">
        <f t="shared" si="85"/>
        <v>#REF!</v>
      </c>
      <c r="X118" s="16" t="e">
        <f t="shared" si="85"/>
        <v>#REF!</v>
      </c>
      <c r="Y118" s="16" t="e">
        <f t="shared" si="85"/>
        <v>#REF!</v>
      </c>
      <c r="Z118" s="16" t="e">
        <f t="shared" si="85"/>
        <v>#REF!</v>
      </c>
      <c r="AA118" s="16" t="e">
        <f t="shared" si="85"/>
        <v>#REF!</v>
      </c>
      <c r="AB118" s="52"/>
      <c r="AC118" s="52"/>
      <c r="AD118" s="52"/>
    </row>
    <row r="119" spans="2:31" x14ac:dyDescent="0.25">
      <c r="B119" s="6" t="s">
        <v>126</v>
      </c>
      <c r="AB119" s="52"/>
      <c r="AC119" s="52"/>
      <c r="AD119" s="52"/>
    </row>
    <row r="120" spans="2:31" x14ac:dyDescent="0.25">
      <c r="C120" s="9" t="s">
        <v>0</v>
      </c>
      <c r="D120" s="38" t="e">
        <f>#REF!+#REF!</f>
        <v>#REF!</v>
      </c>
      <c r="E120" s="38" t="e">
        <f>#REF!+#REF!</f>
        <v>#REF!</v>
      </c>
      <c r="F120" s="38" t="e">
        <f>#REF!+#REF!</f>
        <v>#REF!</v>
      </c>
      <c r="G120" s="38" t="e">
        <f>#REF!+#REF!</f>
        <v>#REF!</v>
      </c>
      <c r="H120" s="38" t="e">
        <f>#REF!+#REF!</f>
        <v>#REF!</v>
      </c>
      <c r="I120" s="38" t="e">
        <f>#REF!+#REF!</f>
        <v>#REF!</v>
      </c>
      <c r="J120" s="38" t="e">
        <f>#REF!+#REF!</f>
        <v>#REF!</v>
      </c>
      <c r="K120" s="38" t="e">
        <f>#REF!+#REF!</f>
        <v>#REF!</v>
      </c>
      <c r="L120" s="38" t="e">
        <f>#REF!+#REF!</f>
        <v>#REF!</v>
      </c>
      <c r="M120" s="38" t="e">
        <f>#REF!+#REF!</f>
        <v>#REF!</v>
      </c>
      <c r="N120" s="38" t="e">
        <f>#REF!+#REF!</f>
        <v>#REF!</v>
      </c>
      <c r="O120" s="38" t="e">
        <f>#REF!+#REF!</f>
        <v>#REF!</v>
      </c>
      <c r="P120" s="38" t="e">
        <f>#REF!+#REF!</f>
        <v>#REF!</v>
      </c>
      <c r="Q120" s="38" t="e">
        <f>#REF!+#REF!</f>
        <v>#REF!</v>
      </c>
      <c r="R120" s="38" t="e">
        <f>#REF!+#REF!</f>
        <v>#REF!</v>
      </c>
      <c r="S120" s="38" t="e">
        <f>#REF!+#REF!</f>
        <v>#REF!</v>
      </c>
      <c r="T120" s="38" t="e">
        <f>#REF!+#REF!</f>
        <v>#REF!</v>
      </c>
      <c r="U120" s="38" t="e">
        <f>#REF!+#REF!</f>
        <v>#REF!</v>
      </c>
      <c r="V120" s="38" t="e">
        <f>#REF!+#REF!</f>
        <v>#REF!</v>
      </c>
      <c r="W120" s="38" t="e">
        <f>#REF!+#REF!</f>
        <v>#REF!</v>
      </c>
      <c r="X120" s="38" t="e">
        <f>#REF!+#REF!</f>
        <v>#REF!</v>
      </c>
      <c r="Y120" s="38" t="e">
        <f>#REF!+#REF!</f>
        <v>#REF!</v>
      </c>
      <c r="Z120" s="38" t="e">
        <f>#REF!+#REF!</f>
        <v>#REF!</v>
      </c>
      <c r="AA120" s="38" t="e">
        <f>#REF!+#REF!</f>
        <v>#REF!</v>
      </c>
      <c r="AB120" s="52" t="e">
        <f>SUM(D120:AA120)</f>
        <v>#REF!</v>
      </c>
      <c r="AC120" s="52" t="e">
        <f>SUM(P120:AA120)</f>
        <v>#REF!</v>
      </c>
      <c r="AD120" s="52"/>
    </row>
    <row r="121" spans="2:31" x14ac:dyDescent="0.25">
      <c r="C121" s="9" t="s">
        <v>87</v>
      </c>
      <c r="D121" s="38" t="e">
        <f>#REF!</f>
        <v>#REF!</v>
      </c>
      <c r="E121" s="15">
        <f t="shared" ref="E121:AA121" si="86">$AE121/24</f>
        <v>25000</v>
      </c>
      <c r="F121" s="15">
        <f t="shared" si="86"/>
        <v>25000</v>
      </c>
      <c r="G121" s="15">
        <f t="shared" si="86"/>
        <v>25000</v>
      </c>
      <c r="H121" s="15">
        <f t="shared" si="86"/>
        <v>25000</v>
      </c>
      <c r="I121" s="15">
        <f t="shared" si="86"/>
        <v>25000</v>
      </c>
      <c r="J121" s="15">
        <f t="shared" si="86"/>
        <v>25000</v>
      </c>
      <c r="K121" s="15">
        <f t="shared" si="86"/>
        <v>25000</v>
      </c>
      <c r="L121" s="15">
        <f t="shared" si="86"/>
        <v>25000</v>
      </c>
      <c r="M121" s="15">
        <f t="shared" si="86"/>
        <v>25000</v>
      </c>
      <c r="N121" s="15">
        <f t="shared" si="86"/>
        <v>25000</v>
      </c>
      <c r="O121" s="15">
        <f t="shared" si="86"/>
        <v>25000</v>
      </c>
      <c r="P121" s="38" t="e">
        <f>#REF!</f>
        <v>#REF!</v>
      </c>
      <c r="Q121" s="15">
        <f t="shared" si="86"/>
        <v>25000</v>
      </c>
      <c r="R121" s="15">
        <f t="shared" si="86"/>
        <v>25000</v>
      </c>
      <c r="S121" s="15">
        <f t="shared" si="86"/>
        <v>25000</v>
      </c>
      <c r="T121" s="15">
        <f t="shared" si="86"/>
        <v>25000</v>
      </c>
      <c r="U121" s="15">
        <f t="shared" si="86"/>
        <v>25000</v>
      </c>
      <c r="V121" s="15">
        <f t="shared" si="86"/>
        <v>25000</v>
      </c>
      <c r="W121" s="15">
        <f t="shared" si="86"/>
        <v>25000</v>
      </c>
      <c r="X121" s="15">
        <f t="shared" si="86"/>
        <v>25000</v>
      </c>
      <c r="Y121" s="15">
        <f t="shared" si="86"/>
        <v>25000</v>
      </c>
      <c r="Z121" s="15">
        <f t="shared" si="86"/>
        <v>25000</v>
      </c>
      <c r="AA121" s="15">
        <f t="shared" si="86"/>
        <v>25000</v>
      </c>
      <c r="AB121" s="52"/>
      <c r="AC121" s="52"/>
      <c r="AD121" s="52">
        <v>300000</v>
      </c>
      <c r="AE121" s="13">
        <v>600000</v>
      </c>
    </row>
    <row r="122" spans="2:31" x14ac:dyDescent="0.25">
      <c r="C122" s="9" t="s">
        <v>2</v>
      </c>
      <c r="D122" s="15" t="e">
        <f>IF(D$4&gt;=D$3,D120,D121)</f>
        <v>#REF!</v>
      </c>
      <c r="E122" s="15" t="e">
        <f>IF(E$4&gt;=E$3,E120,E121)</f>
        <v>#REF!</v>
      </c>
      <c r="F122" s="15" t="e">
        <f t="shared" ref="F122:O122" si="87">IF(F$4&gt;=F$3,F120,F121)</f>
        <v>#REF!</v>
      </c>
      <c r="G122" s="15" t="e">
        <f t="shared" si="87"/>
        <v>#REF!</v>
      </c>
      <c r="H122" s="15" t="e">
        <f t="shared" si="87"/>
        <v>#REF!</v>
      </c>
      <c r="I122" s="15" t="e">
        <f t="shared" si="87"/>
        <v>#REF!</v>
      </c>
      <c r="J122" s="15" t="e">
        <f t="shared" si="87"/>
        <v>#REF!</v>
      </c>
      <c r="K122" s="15" t="e">
        <f t="shared" si="87"/>
        <v>#REF!</v>
      </c>
      <c r="L122" s="15" t="e">
        <f t="shared" si="87"/>
        <v>#REF!</v>
      </c>
      <c r="M122" s="15" t="e">
        <f t="shared" si="87"/>
        <v>#REF!</v>
      </c>
      <c r="N122" s="15" t="e">
        <f t="shared" si="87"/>
        <v>#REF!</v>
      </c>
      <c r="O122" s="15" t="e">
        <f t="shared" si="87"/>
        <v>#REF!</v>
      </c>
      <c r="P122" s="38" t="e">
        <f>#REF!</f>
        <v>#REF!</v>
      </c>
      <c r="Q122" s="15" t="e">
        <f t="shared" ref="Q122:AA122" si="88">IF(Q$4&gt;=Q$3,Q120,Q121)</f>
        <v>#REF!</v>
      </c>
      <c r="R122" s="15" t="e">
        <f t="shared" si="88"/>
        <v>#REF!</v>
      </c>
      <c r="S122" s="15" t="e">
        <f t="shared" si="88"/>
        <v>#REF!</v>
      </c>
      <c r="T122" s="15" t="e">
        <f t="shared" si="88"/>
        <v>#REF!</v>
      </c>
      <c r="U122" s="15" t="e">
        <f t="shared" si="88"/>
        <v>#REF!</v>
      </c>
      <c r="V122" s="15" t="e">
        <f t="shared" si="88"/>
        <v>#REF!</v>
      </c>
      <c r="W122" s="15" t="e">
        <f t="shared" si="88"/>
        <v>#REF!</v>
      </c>
      <c r="X122" s="15" t="e">
        <f t="shared" si="88"/>
        <v>#REF!</v>
      </c>
      <c r="Y122" s="15" t="e">
        <f t="shared" si="88"/>
        <v>#REF!</v>
      </c>
      <c r="Z122" s="15" t="e">
        <f t="shared" si="88"/>
        <v>#REF!</v>
      </c>
      <c r="AA122" s="15" t="e">
        <f t="shared" si="88"/>
        <v>#REF!</v>
      </c>
      <c r="AB122" s="52"/>
      <c r="AC122" s="52"/>
      <c r="AD122" s="52"/>
    </row>
    <row r="123" spans="2:31" x14ac:dyDescent="0.25">
      <c r="C123" s="7" t="s">
        <v>157</v>
      </c>
      <c r="D123" s="16" t="e">
        <f t="shared" ref="D123:I123" si="89">D120</f>
        <v>#REF!</v>
      </c>
      <c r="E123" s="16" t="e">
        <f t="shared" si="89"/>
        <v>#REF!</v>
      </c>
      <c r="F123" s="16" t="e">
        <f t="shared" si="89"/>
        <v>#REF!</v>
      </c>
      <c r="G123" s="16" t="e">
        <f t="shared" si="89"/>
        <v>#REF!</v>
      </c>
      <c r="H123" s="16" t="e">
        <f t="shared" si="89"/>
        <v>#REF!</v>
      </c>
      <c r="I123" s="16" t="e">
        <f t="shared" si="89"/>
        <v>#REF!</v>
      </c>
      <c r="J123" s="114" t="e">
        <f>#REF!</f>
        <v>#REF!</v>
      </c>
      <c r="K123" s="114" t="e">
        <f>#REF!</f>
        <v>#REF!</v>
      </c>
      <c r="L123" s="114" t="e">
        <f>#REF!</f>
        <v>#REF!</v>
      </c>
      <c r="M123" s="114" t="e">
        <f>#REF!</f>
        <v>#REF!</v>
      </c>
      <c r="N123" s="114" t="e">
        <f>#REF!</f>
        <v>#REF!</v>
      </c>
      <c r="O123" s="114" t="e">
        <f>#REF!</f>
        <v>#REF!</v>
      </c>
      <c r="P123" s="114" t="e">
        <f>#REF!</f>
        <v>#REF!</v>
      </c>
      <c r="Q123" s="114" t="e">
        <f>#REF!</f>
        <v>#REF!</v>
      </c>
      <c r="R123" s="114" t="e">
        <f>#REF!</f>
        <v>#REF!</v>
      </c>
      <c r="S123" s="114" t="e">
        <f>#REF!</f>
        <v>#REF!</v>
      </c>
      <c r="T123" s="114" t="e">
        <f>#REF!</f>
        <v>#REF!</v>
      </c>
      <c r="U123" s="114" t="e">
        <f>#REF!</f>
        <v>#REF!</v>
      </c>
      <c r="V123" s="114" t="e">
        <f>#REF!</f>
        <v>#REF!</v>
      </c>
      <c r="W123" s="114" t="e">
        <f>#REF!</f>
        <v>#REF!</v>
      </c>
      <c r="X123" s="114" t="e">
        <f>#REF!</f>
        <v>#REF!</v>
      </c>
      <c r="Y123" s="114" t="e">
        <f>#REF!</f>
        <v>#REF!</v>
      </c>
      <c r="Z123" s="114" t="e">
        <f>#REF!</f>
        <v>#REF!</v>
      </c>
      <c r="AA123" s="114" t="e">
        <f>#REF!</f>
        <v>#REF!</v>
      </c>
      <c r="AB123" s="52"/>
      <c r="AC123" s="52"/>
      <c r="AD123" s="52"/>
    </row>
    <row r="124" spans="2:31" x14ac:dyDescent="0.25">
      <c r="C124" s="7" t="s">
        <v>160</v>
      </c>
      <c r="D124" s="16" t="e">
        <f>D121</f>
        <v>#REF!</v>
      </c>
      <c r="E124" s="114" t="e">
        <f>#REF!</f>
        <v>#REF!</v>
      </c>
      <c r="F124" s="114" t="e">
        <f>#REF!</f>
        <v>#REF!</v>
      </c>
      <c r="G124" s="114" t="e">
        <f>#REF!</f>
        <v>#REF!</v>
      </c>
      <c r="H124" s="114" t="e">
        <f>#REF!</f>
        <v>#REF!</v>
      </c>
      <c r="I124" s="114" t="e">
        <f>#REF!</f>
        <v>#REF!</v>
      </c>
      <c r="J124" s="114" t="e">
        <f>#REF!</f>
        <v>#REF!</v>
      </c>
      <c r="K124" s="114" t="e">
        <f>#REF!</f>
        <v>#REF!</v>
      </c>
      <c r="L124" s="114" t="e">
        <f>#REF!</f>
        <v>#REF!</v>
      </c>
      <c r="M124" s="114" t="e">
        <f>#REF!</f>
        <v>#REF!</v>
      </c>
      <c r="N124" s="114" t="e">
        <f>#REF!</f>
        <v>#REF!</v>
      </c>
      <c r="O124" s="114" t="e">
        <f>#REF!</f>
        <v>#REF!</v>
      </c>
      <c r="P124" s="114" t="e">
        <f>#REF!</f>
        <v>#REF!</v>
      </c>
      <c r="Q124" s="114" t="e">
        <f>#REF!</f>
        <v>#REF!</v>
      </c>
      <c r="R124" s="114" t="e">
        <f>#REF!</f>
        <v>#REF!</v>
      </c>
      <c r="S124" s="114" t="e">
        <f>#REF!</f>
        <v>#REF!</v>
      </c>
      <c r="T124" s="114" t="e">
        <f>#REF!</f>
        <v>#REF!</v>
      </c>
      <c r="U124" s="114" t="e">
        <f>#REF!</f>
        <v>#REF!</v>
      </c>
      <c r="V124" s="114" t="e">
        <f>#REF!</f>
        <v>#REF!</v>
      </c>
      <c r="W124" s="114" t="e">
        <f>#REF!</f>
        <v>#REF!</v>
      </c>
      <c r="X124" s="114" t="e">
        <f>#REF!</f>
        <v>#REF!</v>
      </c>
      <c r="Y124" s="114" t="e">
        <f>#REF!</f>
        <v>#REF!</v>
      </c>
      <c r="Z124" s="114" t="e">
        <f>#REF!</f>
        <v>#REF!</v>
      </c>
      <c r="AA124" s="114" t="e">
        <f>#REF!</f>
        <v>#REF!</v>
      </c>
      <c r="AB124" s="52"/>
      <c r="AC124" s="52"/>
      <c r="AD124" s="52"/>
    </row>
    <row r="125" spans="2:31" x14ac:dyDescent="0.25">
      <c r="C125" s="7" t="s">
        <v>159</v>
      </c>
      <c r="D125" s="16" t="e">
        <f>D122</f>
        <v>#REF!</v>
      </c>
      <c r="E125" s="16" t="e">
        <f t="shared" ref="E125:AA125" si="90">E122</f>
        <v>#REF!</v>
      </c>
      <c r="F125" s="16" t="e">
        <f t="shared" si="90"/>
        <v>#REF!</v>
      </c>
      <c r="G125" s="16" t="e">
        <f t="shared" si="90"/>
        <v>#REF!</v>
      </c>
      <c r="H125" s="16" t="e">
        <f t="shared" si="90"/>
        <v>#REF!</v>
      </c>
      <c r="I125" s="16" t="e">
        <f t="shared" si="90"/>
        <v>#REF!</v>
      </c>
      <c r="J125" s="16" t="e">
        <f t="shared" si="90"/>
        <v>#REF!</v>
      </c>
      <c r="K125" s="16" t="e">
        <f t="shared" si="90"/>
        <v>#REF!</v>
      </c>
      <c r="L125" s="16" t="e">
        <f t="shared" si="90"/>
        <v>#REF!</v>
      </c>
      <c r="M125" s="16" t="e">
        <f t="shared" si="90"/>
        <v>#REF!</v>
      </c>
      <c r="N125" s="16" t="e">
        <f t="shared" si="90"/>
        <v>#REF!</v>
      </c>
      <c r="O125" s="16" t="e">
        <f t="shared" si="90"/>
        <v>#REF!</v>
      </c>
      <c r="P125" s="16" t="e">
        <f t="shared" si="90"/>
        <v>#REF!</v>
      </c>
      <c r="Q125" s="16" t="e">
        <f t="shared" si="90"/>
        <v>#REF!</v>
      </c>
      <c r="R125" s="16" t="e">
        <f t="shared" si="90"/>
        <v>#REF!</v>
      </c>
      <c r="S125" s="16" t="e">
        <f t="shared" si="90"/>
        <v>#REF!</v>
      </c>
      <c r="T125" s="16" t="e">
        <f t="shared" si="90"/>
        <v>#REF!</v>
      </c>
      <c r="U125" s="16" t="e">
        <f t="shared" si="90"/>
        <v>#REF!</v>
      </c>
      <c r="V125" s="16" t="e">
        <f t="shared" si="90"/>
        <v>#REF!</v>
      </c>
      <c r="W125" s="16" t="e">
        <f t="shared" si="90"/>
        <v>#REF!</v>
      </c>
      <c r="X125" s="16" t="e">
        <f t="shared" si="90"/>
        <v>#REF!</v>
      </c>
      <c r="Y125" s="16" t="e">
        <f t="shared" si="90"/>
        <v>#REF!</v>
      </c>
      <c r="Z125" s="16" t="e">
        <f t="shared" si="90"/>
        <v>#REF!</v>
      </c>
      <c r="AA125" s="16" t="e">
        <f t="shared" si="90"/>
        <v>#REF!</v>
      </c>
      <c r="AB125" s="52"/>
      <c r="AC125" s="52"/>
      <c r="AD125" s="52"/>
    </row>
    <row r="126" spans="2:31" x14ac:dyDescent="0.25">
      <c r="B126" s="6" t="s">
        <v>144</v>
      </c>
      <c r="AB126" s="52"/>
      <c r="AC126" s="52"/>
      <c r="AD126" s="52"/>
    </row>
    <row r="127" spans="2:31" x14ac:dyDescent="0.25">
      <c r="C127" s="9" t="s">
        <v>0</v>
      </c>
      <c r="D127" s="38" t="e">
        <f>#REF!</f>
        <v>#REF!</v>
      </c>
      <c r="E127" s="38" t="e">
        <f>#REF!</f>
        <v>#REF!</v>
      </c>
      <c r="F127" s="38" t="e">
        <f>#REF!</f>
        <v>#REF!</v>
      </c>
      <c r="G127" s="38" t="e">
        <f>#REF!</f>
        <v>#REF!</v>
      </c>
      <c r="H127" s="38" t="e">
        <f>#REF!</f>
        <v>#REF!</v>
      </c>
      <c r="I127" s="38" t="e">
        <f>#REF!</f>
        <v>#REF!</v>
      </c>
      <c r="J127" s="38" t="e">
        <f>#REF!</f>
        <v>#REF!</v>
      </c>
      <c r="K127" s="38" t="e">
        <f>#REF!</f>
        <v>#REF!</v>
      </c>
      <c r="L127" s="38" t="e">
        <f>#REF!</f>
        <v>#REF!</v>
      </c>
      <c r="M127" s="38" t="e">
        <f>#REF!</f>
        <v>#REF!</v>
      </c>
      <c r="N127" s="38" t="e">
        <f>#REF!</f>
        <v>#REF!</v>
      </c>
      <c r="O127" s="38" t="e">
        <f>#REF!</f>
        <v>#REF!</v>
      </c>
      <c r="P127" s="38" t="e">
        <f>#REF!</f>
        <v>#REF!</v>
      </c>
      <c r="Q127" s="38" t="e">
        <f>#REF!</f>
        <v>#REF!</v>
      </c>
      <c r="R127" s="38" t="e">
        <f>#REF!</f>
        <v>#REF!</v>
      </c>
      <c r="S127" s="38" t="e">
        <f>#REF!</f>
        <v>#REF!</v>
      </c>
      <c r="T127" s="38" t="e">
        <f>#REF!</f>
        <v>#REF!</v>
      </c>
      <c r="U127" s="38" t="e">
        <f>#REF!</f>
        <v>#REF!</v>
      </c>
      <c r="V127" s="38" t="e">
        <f>#REF!</f>
        <v>#REF!</v>
      </c>
      <c r="W127" s="38" t="e">
        <f>#REF!</f>
        <v>#REF!</v>
      </c>
      <c r="X127" s="38" t="e">
        <f>#REF!</f>
        <v>#REF!</v>
      </c>
      <c r="Y127" s="38" t="e">
        <f>#REF!</f>
        <v>#REF!</v>
      </c>
      <c r="Z127" s="38" t="e">
        <f>#REF!</f>
        <v>#REF!</v>
      </c>
      <c r="AA127" s="38" t="e">
        <f>#REF!</f>
        <v>#REF!</v>
      </c>
      <c r="AB127" s="52" t="e">
        <f>SUM(D127:AA127)</f>
        <v>#REF!</v>
      </c>
      <c r="AC127" s="52" t="e">
        <f>SUM(P127:AA127)</f>
        <v>#REF!</v>
      </c>
      <c r="AD127" s="52"/>
    </row>
    <row r="128" spans="2:31" x14ac:dyDescent="0.25">
      <c r="C128" s="9" t="s">
        <v>87</v>
      </c>
      <c r="D128" s="38" t="e">
        <f>#REF!</f>
        <v>#REF!</v>
      </c>
      <c r="E128" s="15">
        <f t="shared" ref="E128:AA128" si="91">$AE128/24</f>
        <v>3125</v>
      </c>
      <c r="F128" s="15">
        <f t="shared" si="91"/>
        <v>3125</v>
      </c>
      <c r="G128" s="15">
        <f t="shared" si="91"/>
        <v>3125</v>
      </c>
      <c r="H128" s="15">
        <f t="shared" si="91"/>
        <v>3125</v>
      </c>
      <c r="I128" s="15">
        <f t="shared" si="91"/>
        <v>3125</v>
      </c>
      <c r="J128" s="15">
        <f t="shared" si="91"/>
        <v>3125</v>
      </c>
      <c r="K128" s="15">
        <f t="shared" si="91"/>
        <v>3125</v>
      </c>
      <c r="L128" s="15">
        <f t="shared" si="91"/>
        <v>3125</v>
      </c>
      <c r="M128" s="15">
        <f t="shared" si="91"/>
        <v>3125</v>
      </c>
      <c r="N128" s="15">
        <f t="shared" si="91"/>
        <v>3125</v>
      </c>
      <c r="O128" s="15">
        <f t="shared" si="91"/>
        <v>3125</v>
      </c>
      <c r="P128" s="38" t="e">
        <f>#REF!</f>
        <v>#REF!</v>
      </c>
      <c r="Q128" s="15">
        <f t="shared" si="91"/>
        <v>3125</v>
      </c>
      <c r="R128" s="15">
        <f t="shared" si="91"/>
        <v>3125</v>
      </c>
      <c r="S128" s="15">
        <f t="shared" si="91"/>
        <v>3125</v>
      </c>
      <c r="T128" s="15">
        <f t="shared" si="91"/>
        <v>3125</v>
      </c>
      <c r="U128" s="15">
        <f t="shared" si="91"/>
        <v>3125</v>
      </c>
      <c r="V128" s="15">
        <f t="shared" si="91"/>
        <v>3125</v>
      </c>
      <c r="W128" s="15">
        <f t="shared" si="91"/>
        <v>3125</v>
      </c>
      <c r="X128" s="15">
        <f t="shared" si="91"/>
        <v>3125</v>
      </c>
      <c r="Y128" s="15">
        <f t="shared" si="91"/>
        <v>3125</v>
      </c>
      <c r="Z128" s="15">
        <f t="shared" si="91"/>
        <v>3125</v>
      </c>
      <c r="AA128" s="15">
        <f t="shared" si="91"/>
        <v>3125</v>
      </c>
      <c r="AB128" s="52"/>
      <c r="AC128" s="52"/>
      <c r="AD128" s="52">
        <v>37500</v>
      </c>
      <c r="AE128" s="13">
        <v>75000</v>
      </c>
    </row>
    <row r="129" spans="1:32" x14ac:dyDescent="0.25">
      <c r="C129" s="9" t="s">
        <v>2</v>
      </c>
      <c r="D129" s="38" t="e">
        <f>#REF!</f>
        <v>#REF!</v>
      </c>
      <c r="E129" s="15" t="e">
        <f t="shared" ref="E129:O129" si="92">IF(E$4&gt;=E$3,E127,E128)</f>
        <v>#REF!</v>
      </c>
      <c r="F129" s="15" t="e">
        <f t="shared" si="92"/>
        <v>#REF!</v>
      </c>
      <c r="G129" s="15" t="e">
        <f t="shared" si="92"/>
        <v>#REF!</v>
      </c>
      <c r="H129" s="15" t="e">
        <f t="shared" si="92"/>
        <v>#REF!</v>
      </c>
      <c r="I129" s="15" t="e">
        <f t="shared" si="92"/>
        <v>#REF!</v>
      </c>
      <c r="J129" s="15" t="e">
        <f t="shared" si="92"/>
        <v>#REF!</v>
      </c>
      <c r="K129" s="15" t="e">
        <f t="shared" si="92"/>
        <v>#REF!</v>
      </c>
      <c r="L129" s="15" t="e">
        <f t="shared" si="92"/>
        <v>#REF!</v>
      </c>
      <c r="M129" s="15" t="e">
        <f t="shared" si="92"/>
        <v>#REF!</v>
      </c>
      <c r="N129" s="15" t="e">
        <f t="shared" si="92"/>
        <v>#REF!</v>
      </c>
      <c r="O129" s="15" t="e">
        <f t="shared" si="92"/>
        <v>#REF!</v>
      </c>
      <c r="P129" s="38" t="e">
        <f>#REF!</f>
        <v>#REF!</v>
      </c>
      <c r="Q129" s="15" t="e">
        <f t="shared" ref="Q129:AA129" si="93">IF(Q$4&gt;=Q$3,Q127,Q128)</f>
        <v>#REF!</v>
      </c>
      <c r="R129" s="15" t="e">
        <f t="shared" si="93"/>
        <v>#REF!</v>
      </c>
      <c r="S129" s="15" t="e">
        <f t="shared" si="93"/>
        <v>#REF!</v>
      </c>
      <c r="T129" s="15" t="e">
        <f t="shared" si="93"/>
        <v>#REF!</v>
      </c>
      <c r="U129" s="15" t="e">
        <f t="shared" si="93"/>
        <v>#REF!</v>
      </c>
      <c r="V129" s="15" t="e">
        <f t="shared" si="93"/>
        <v>#REF!</v>
      </c>
      <c r="W129" s="15" t="e">
        <f t="shared" si="93"/>
        <v>#REF!</v>
      </c>
      <c r="X129" s="15" t="e">
        <f t="shared" si="93"/>
        <v>#REF!</v>
      </c>
      <c r="Y129" s="15" t="e">
        <f t="shared" si="93"/>
        <v>#REF!</v>
      </c>
      <c r="Z129" s="15" t="e">
        <f t="shared" si="93"/>
        <v>#REF!</v>
      </c>
      <c r="AA129" s="15" t="e">
        <f t="shared" si="93"/>
        <v>#REF!</v>
      </c>
      <c r="AB129" s="52"/>
      <c r="AC129" s="52"/>
      <c r="AD129" s="52"/>
    </row>
    <row r="130" spans="1:32" x14ac:dyDescent="0.25">
      <c r="C130" s="7" t="s">
        <v>157</v>
      </c>
      <c r="D130" s="114" t="e">
        <f>#REF!</f>
        <v>#REF!</v>
      </c>
      <c r="E130" s="114" t="e">
        <f>#REF!</f>
        <v>#REF!</v>
      </c>
      <c r="F130" s="114" t="e">
        <f>#REF!</f>
        <v>#REF!</v>
      </c>
      <c r="G130" s="114" t="e">
        <f>#REF!</f>
        <v>#REF!</v>
      </c>
      <c r="H130" s="114" t="e">
        <f>#REF!</f>
        <v>#REF!</v>
      </c>
      <c r="I130" s="114" t="e">
        <f>#REF!</f>
        <v>#REF!</v>
      </c>
      <c r="J130" s="114" t="e">
        <f>#REF!</f>
        <v>#REF!</v>
      </c>
      <c r="K130" s="114" t="e">
        <f>#REF!</f>
        <v>#REF!</v>
      </c>
      <c r="L130" s="114" t="e">
        <f>#REF!</f>
        <v>#REF!</v>
      </c>
      <c r="M130" s="114" t="e">
        <f>#REF!</f>
        <v>#REF!</v>
      </c>
      <c r="N130" s="114" t="e">
        <f>#REF!</f>
        <v>#REF!</v>
      </c>
      <c r="O130" s="114" t="e">
        <f>#REF!</f>
        <v>#REF!</v>
      </c>
      <c r="P130" s="114" t="e">
        <f>#REF!</f>
        <v>#REF!</v>
      </c>
      <c r="Q130" s="114" t="e">
        <f>#REF!</f>
        <v>#REF!</v>
      </c>
      <c r="R130" s="114" t="e">
        <f>#REF!</f>
        <v>#REF!</v>
      </c>
      <c r="S130" s="114" t="e">
        <f>#REF!</f>
        <v>#REF!</v>
      </c>
      <c r="T130" s="114" t="e">
        <f>#REF!</f>
        <v>#REF!</v>
      </c>
      <c r="U130" s="114" t="e">
        <f>#REF!</f>
        <v>#REF!</v>
      </c>
      <c r="V130" s="114" t="e">
        <f>#REF!</f>
        <v>#REF!</v>
      </c>
      <c r="W130" s="114" t="e">
        <f>#REF!</f>
        <v>#REF!</v>
      </c>
      <c r="X130" s="114" t="e">
        <f>#REF!</f>
        <v>#REF!</v>
      </c>
      <c r="Y130" s="114" t="e">
        <f>#REF!</f>
        <v>#REF!</v>
      </c>
      <c r="Z130" s="114" t="e">
        <f>#REF!</f>
        <v>#REF!</v>
      </c>
      <c r="AA130" s="114" t="e">
        <f>#REF!</f>
        <v>#REF!</v>
      </c>
      <c r="AB130" s="52"/>
      <c r="AC130" s="52"/>
      <c r="AD130" s="52"/>
    </row>
    <row r="131" spans="1:32" x14ac:dyDescent="0.25">
      <c r="C131" s="7" t="s">
        <v>160</v>
      </c>
      <c r="D131" s="114" t="e">
        <f>#REF!</f>
        <v>#REF!</v>
      </c>
      <c r="E131" s="114" t="e">
        <f>#REF!</f>
        <v>#REF!</v>
      </c>
      <c r="F131" s="114" t="e">
        <f>#REF!</f>
        <v>#REF!</v>
      </c>
      <c r="G131" s="114" t="e">
        <f>#REF!</f>
        <v>#REF!</v>
      </c>
      <c r="H131" s="114" t="e">
        <f>#REF!</f>
        <v>#REF!</v>
      </c>
      <c r="I131" s="114" t="e">
        <f>#REF!</f>
        <v>#REF!</v>
      </c>
      <c r="J131" s="114" t="e">
        <f>#REF!</f>
        <v>#REF!</v>
      </c>
      <c r="K131" s="114" t="e">
        <f>#REF!</f>
        <v>#REF!</v>
      </c>
      <c r="L131" s="114" t="e">
        <f>#REF!</f>
        <v>#REF!</v>
      </c>
      <c r="M131" s="114" t="e">
        <f>#REF!</f>
        <v>#REF!</v>
      </c>
      <c r="N131" s="114" t="e">
        <f>#REF!</f>
        <v>#REF!</v>
      </c>
      <c r="O131" s="114" t="e">
        <f>#REF!</f>
        <v>#REF!</v>
      </c>
      <c r="P131" s="114" t="e">
        <f>#REF!</f>
        <v>#REF!</v>
      </c>
      <c r="Q131" s="114" t="e">
        <f>#REF!</f>
        <v>#REF!</v>
      </c>
      <c r="R131" s="114" t="e">
        <f>#REF!</f>
        <v>#REF!</v>
      </c>
      <c r="S131" s="114" t="e">
        <f>#REF!</f>
        <v>#REF!</v>
      </c>
      <c r="T131" s="114" t="e">
        <f>#REF!</f>
        <v>#REF!</v>
      </c>
      <c r="U131" s="114" t="e">
        <f>#REF!</f>
        <v>#REF!</v>
      </c>
      <c r="V131" s="114" t="e">
        <f>#REF!</f>
        <v>#REF!</v>
      </c>
      <c r="W131" s="114" t="e">
        <f>#REF!</f>
        <v>#REF!</v>
      </c>
      <c r="X131" s="114" t="e">
        <f>#REF!</f>
        <v>#REF!</v>
      </c>
      <c r="Y131" s="114" t="e">
        <f>#REF!</f>
        <v>#REF!</v>
      </c>
      <c r="Z131" s="114" t="e">
        <f>#REF!</f>
        <v>#REF!</v>
      </c>
      <c r="AA131" s="114" t="e">
        <f>#REF!</f>
        <v>#REF!</v>
      </c>
      <c r="AB131" s="52"/>
      <c r="AC131" s="52"/>
      <c r="AD131" s="52"/>
    </row>
    <row r="132" spans="1:32" x14ac:dyDescent="0.25">
      <c r="C132" s="7" t="s">
        <v>159</v>
      </c>
      <c r="D132" s="114" t="e">
        <f>#REF!</f>
        <v>#REF!</v>
      </c>
      <c r="E132" s="114" t="e">
        <f>#REF!</f>
        <v>#REF!</v>
      </c>
      <c r="F132" s="114" t="e">
        <f>#REF!</f>
        <v>#REF!</v>
      </c>
      <c r="G132" s="114" t="e">
        <f>#REF!</f>
        <v>#REF!</v>
      </c>
      <c r="H132" s="114" t="e">
        <f>#REF!</f>
        <v>#REF!</v>
      </c>
      <c r="I132" s="114" t="e">
        <f>#REF!</f>
        <v>#REF!</v>
      </c>
      <c r="J132" s="114" t="e">
        <f>#REF!</f>
        <v>#REF!</v>
      </c>
      <c r="K132" s="114" t="e">
        <f>#REF!</f>
        <v>#REF!</v>
      </c>
      <c r="L132" s="114" t="e">
        <f>#REF!</f>
        <v>#REF!</v>
      </c>
      <c r="M132" s="114" t="e">
        <f>#REF!</f>
        <v>#REF!</v>
      </c>
      <c r="N132" s="114" t="e">
        <f>#REF!</f>
        <v>#REF!</v>
      </c>
      <c r="O132" s="114" t="e">
        <f>#REF!</f>
        <v>#REF!</v>
      </c>
      <c r="P132" s="114" t="e">
        <f>#REF!</f>
        <v>#REF!</v>
      </c>
      <c r="Q132" s="114" t="e">
        <f>#REF!</f>
        <v>#REF!</v>
      </c>
      <c r="R132" s="114" t="e">
        <f>#REF!</f>
        <v>#REF!</v>
      </c>
      <c r="S132" s="114" t="e">
        <f>#REF!</f>
        <v>#REF!</v>
      </c>
      <c r="T132" s="114" t="e">
        <f>#REF!</f>
        <v>#REF!</v>
      </c>
      <c r="U132" s="114" t="e">
        <f>#REF!</f>
        <v>#REF!</v>
      </c>
      <c r="V132" s="114" t="e">
        <f>#REF!</f>
        <v>#REF!</v>
      </c>
      <c r="W132" s="114" t="e">
        <f>#REF!</f>
        <v>#REF!</v>
      </c>
      <c r="X132" s="114" t="e">
        <f>#REF!</f>
        <v>#REF!</v>
      </c>
      <c r="Y132" s="114" t="e">
        <f>#REF!</f>
        <v>#REF!</v>
      </c>
      <c r="Z132" s="114" t="e">
        <f>#REF!</f>
        <v>#REF!</v>
      </c>
      <c r="AA132" s="114" t="e">
        <f>#REF!</f>
        <v>#REF!</v>
      </c>
      <c r="AB132" s="52"/>
      <c r="AC132" s="52"/>
      <c r="AD132" s="52"/>
    </row>
    <row r="133" spans="1:32" x14ac:dyDescent="0.25">
      <c r="A133" s="3" t="s">
        <v>40</v>
      </c>
      <c r="B133" s="37" t="s">
        <v>170</v>
      </c>
      <c r="C133" s="5"/>
      <c r="AB133" s="52"/>
      <c r="AC133" s="52"/>
      <c r="AD133" s="52"/>
    </row>
    <row r="134" spans="1:32" x14ac:dyDescent="0.25">
      <c r="B134" s="37"/>
      <c r="C134" s="9" t="s">
        <v>0</v>
      </c>
      <c r="D134" s="41" t="e">
        <f>#REF!</f>
        <v>#REF!</v>
      </c>
      <c r="E134" s="41" t="e">
        <f>#REF!</f>
        <v>#REF!</v>
      </c>
      <c r="F134" s="41" t="e">
        <f>#REF!</f>
        <v>#REF!</v>
      </c>
      <c r="G134" s="41" t="e">
        <f>#REF!</f>
        <v>#REF!</v>
      </c>
      <c r="H134" s="41" t="e">
        <f>#REF!</f>
        <v>#REF!</v>
      </c>
      <c r="I134" s="41" t="e">
        <f>#REF!</f>
        <v>#REF!</v>
      </c>
      <c r="J134" s="41" t="e">
        <f>#REF!</f>
        <v>#REF!</v>
      </c>
      <c r="K134" s="41" t="e">
        <f>#REF!</f>
        <v>#REF!</v>
      </c>
      <c r="L134" s="41" t="e">
        <f>#REF!</f>
        <v>#REF!</v>
      </c>
      <c r="M134" s="41" t="e">
        <f>#REF!</f>
        <v>#REF!</v>
      </c>
      <c r="N134" s="41" t="e">
        <f>#REF!</f>
        <v>#REF!</v>
      </c>
      <c r="O134" s="41" t="e">
        <f>#REF!</f>
        <v>#REF!</v>
      </c>
      <c r="P134" s="41" t="e">
        <f>#REF!</f>
        <v>#REF!</v>
      </c>
      <c r="Q134" s="41" t="e">
        <f>#REF!</f>
        <v>#REF!</v>
      </c>
      <c r="R134" s="41" t="e">
        <f>#REF!</f>
        <v>#REF!</v>
      </c>
      <c r="S134" s="41" t="e">
        <f>#REF!</f>
        <v>#REF!</v>
      </c>
      <c r="T134" s="41" t="e">
        <f>#REF!</f>
        <v>#REF!</v>
      </c>
      <c r="U134" s="41" t="e">
        <f>#REF!</f>
        <v>#REF!</v>
      </c>
      <c r="V134" s="41" t="e">
        <f>#REF!</f>
        <v>#REF!</v>
      </c>
      <c r="W134" s="41" t="e">
        <f>#REF!</f>
        <v>#REF!</v>
      </c>
      <c r="X134" s="41" t="e">
        <f>#REF!</f>
        <v>#REF!</v>
      </c>
      <c r="Y134" s="41" t="e">
        <f>#REF!</f>
        <v>#REF!</v>
      </c>
      <c r="Z134" s="41" t="e">
        <f>#REF!</f>
        <v>#REF!</v>
      </c>
      <c r="AA134" s="41" t="e">
        <f>#REF!</f>
        <v>#REF!</v>
      </c>
      <c r="AB134" s="52" t="e">
        <f>SUM(D134:AA134)</f>
        <v>#REF!</v>
      </c>
      <c r="AC134" s="52"/>
      <c r="AD134" s="52"/>
    </row>
    <row r="135" spans="1:32" x14ac:dyDescent="0.25">
      <c r="C135" s="9" t="s">
        <v>87</v>
      </c>
      <c r="D135" s="95">
        <f t="shared" ref="D135:O135" si="94">$AD135/12</f>
        <v>0</v>
      </c>
      <c r="E135" s="95">
        <f t="shared" si="94"/>
        <v>0</v>
      </c>
      <c r="F135" s="95">
        <f t="shared" si="94"/>
        <v>0</v>
      </c>
      <c r="G135" s="95">
        <f t="shared" si="94"/>
        <v>0</v>
      </c>
      <c r="H135" s="95">
        <f t="shared" si="94"/>
        <v>0</v>
      </c>
      <c r="I135" s="95">
        <f t="shared" si="94"/>
        <v>0</v>
      </c>
      <c r="J135" s="95">
        <f t="shared" si="94"/>
        <v>0</v>
      </c>
      <c r="K135" s="95">
        <f t="shared" si="94"/>
        <v>0</v>
      </c>
      <c r="L135" s="95">
        <f t="shared" si="94"/>
        <v>0</v>
      </c>
      <c r="M135" s="95">
        <f t="shared" si="94"/>
        <v>0</v>
      </c>
      <c r="N135" s="95">
        <f t="shared" si="94"/>
        <v>0</v>
      </c>
      <c r="O135" s="95">
        <f t="shared" si="94"/>
        <v>0</v>
      </c>
      <c r="P135" s="95">
        <f t="shared" ref="P135:Z135" si="95">$AE135/24</f>
        <v>0</v>
      </c>
      <c r="Q135" s="95">
        <f t="shared" si="95"/>
        <v>0</v>
      </c>
      <c r="R135" s="95">
        <f t="shared" si="95"/>
        <v>0</v>
      </c>
      <c r="S135" s="95">
        <f t="shared" si="95"/>
        <v>0</v>
      </c>
      <c r="T135" s="95">
        <f t="shared" si="95"/>
        <v>0</v>
      </c>
      <c r="U135" s="95">
        <f t="shared" si="95"/>
        <v>0</v>
      </c>
      <c r="V135" s="95">
        <f t="shared" si="95"/>
        <v>0</v>
      </c>
      <c r="W135" s="95">
        <f t="shared" si="95"/>
        <v>0</v>
      </c>
      <c r="X135" s="95">
        <f t="shared" si="95"/>
        <v>0</v>
      </c>
      <c r="Y135" s="95">
        <f t="shared" si="95"/>
        <v>0</v>
      </c>
      <c r="Z135" s="95">
        <f t="shared" si="95"/>
        <v>0</v>
      </c>
      <c r="AA135" s="95">
        <f>$AE135/24</f>
        <v>0</v>
      </c>
      <c r="AB135" s="52"/>
      <c r="AC135" s="52"/>
      <c r="AD135" s="52">
        <v>0</v>
      </c>
      <c r="AE135" s="13">
        <v>0</v>
      </c>
    </row>
    <row r="136" spans="1:32" x14ac:dyDescent="0.25">
      <c r="B136" s="19"/>
      <c r="C136" s="7" t="s">
        <v>157</v>
      </c>
      <c r="D136" s="8" t="e">
        <f>D134</f>
        <v>#REF!</v>
      </c>
      <c r="E136" s="8" t="e">
        <f t="shared" ref="E136:AA136" si="96">IF(E$4&lt;=$D$3,(E134+D136),0)</f>
        <v>#REF!</v>
      </c>
      <c r="F136" s="8" t="e">
        <f t="shared" si="96"/>
        <v>#REF!</v>
      </c>
      <c r="G136" s="8" t="e">
        <f t="shared" si="96"/>
        <v>#REF!</v>
      </c>
      <c r="H136" s="8" t="e">
        <f t="shared" si="96"/>
        <v>#REF!</v>
      </c>
      <c r="I136" s="8" t="e">
        <f t="shared" si="96"/>
        <v>#REF!</v>
      </c>
      <c r="J136" s="8" t="e">
        <f t="shared" si="96"/>
        <v>#REF!</v>
      </c>
      <c r="K136" s="8" t="e">
        <f t="shared" si="96"/>
        <v>#REF!</v>
      </c>
      <c r="L136" s="8" t="e">
        <f t="shared" si="96"/>
        <v>#REF!</v>
      </c>
      <c r="M136" s="8" t="e">
        <f t="shared" si="96"/>
        <v>#REF!</v>
      </c>
      <c r="N136" s="8" t="e">
        <f t="shared" si="96"/>
        <v>#REF!</v>
      </c>
      <c r="O136" s="8" t="e">
        <f t="shared" si="96"/>
        <v>#REF!</v>
      </c>
      <c r="P136" s="8" t="e">
        <f t="shared" si="96"/>
        <v>#REF!</v>
      </c>
      <c r="Q136" s="8" t="e">
        <f t="shared" si="96"/>
        <v>#REF!</v>
      </c>
      <c r="R136" s="8" t="e">
        <f t="shared" si="96"/>
        <v>#REF!</v>
      </c>
      <c r="S136" s="8" t="e">
        <f t="shared" si="96"/>
        <v>#REF!</v>
      </c>
      <c r="T136" s="8" t="e">
        <f t="shared" si="96"/>
        <v>#REF!</v>
      </c>
      <c r="U136" s="8" t="e">
        <f t="shared" si="96"/>
        <v>#REF!</v>
      </c>
      <c r="V136" s="8" t="e">
        <f t="shared" si="96"/>
        <v>#REF!</v>
      </c>
      <c r="W136" s="8" t="e">
        <f t="shared" si="96"/>
        <v>#REF!</v>
      </c>
      <c r="X136" s="8" t="e">
        <f t="shared" si="96"/>
        <v>#REF!</v>
      </c>
      <c r="Y136" s="8" t="e">
        <f t="shared" si="96"/>
        <v>#REF!</v>
      </c>
      <c r="Z136" s="8" t="e">
        <f t="shared" si="96"/>
        <v>#REF!</v>
      </c>
      <c r="AA136" s="8" t="e">
        <f t="shared" si="96"/>
        <v>#REF!</v>
      </c>
      <c r="AB136" s="52"/>
      <c r="AC136" s="52"/>
      <c r="AD136" s="52"/>
    </row>
    <row r="137" spans="1:32" x14ac:dyDescent="0.25">
      <c r="A137" s="3" t="s">
        <v>25</v>
      </c>
      <c r="B137" s="6" t="s">
        <v>163</v>
      </c>
      <c r="AB137" s="52"/>
      <c r="AC137" s="52"/>
      <c r="AD137" s="52"/>
    </row>
    <row r="138" spans="1:32" x14ac:dyDescent="0.25">
      <c r="C138" s="9" t="s">
        <v>0</v>
      </c>
      <c r="D138" s="38" t="e">
        <f>#REF!</f>
        <v>#REF!</v>
      </c>
      <c r="E138" s="38" t="e">
        <f>#REF!</f>
        <v>#REF!</v>
      </c>
      <c r="F138" s="38" t="e">
        <f>#REF!</f>
        <v>#REF!</v>
      </c>
      <c r="G138" s="38" t="e">
        <f>#REF!</f>
        <v>#REF!</v>
      </c>
      <c r="H138" s="38" t="e">
        <f>#REF!</f>
        <v>#REF!</v>
      </c>
      <c r="I138" s="38" t="e">
        <f>#REF!</f>
        <v>#REF!</v>
      </c>
      <c r="J138" s="38" t="e">
        <f>#REF!</f>
        <v>#REF!</v>
      </c>
      <c r="K138" s="38" t="e">
        <f>#REF!</f>
        <v>#REF!</v>
      </c>
      <c r="L138" s="38" t="e">
        <f>#REF!</f>
        <v>#REF!</v>
      </c>
      <c r="M138" s="38" t="e">
        <f>#REF!</f>
        <v>#REF!</v>
      </c>
      <c r="N138" s="38" t="e">
        <f>#REF!</f>
        <v>#REF!</v>
      </c>
      <c r="O138" s="38" t="e">
        <f>#REF!</f>
        <v>#REF!</v>
      </c>
      <c r="P138" s="38" t="e">
        <f>#REF!</f>
        <v>#REF!</v>
      </c>
      <c r="Q138" s="38" t="e">
        <f>#REF!</f>
        <v>#REF!</v>
      </c>
      <c r="R138" s="38" t="e">
        <f>#REF!</f>
        <v>#REF!</v>
      </c>
      <c r="S138" s="38" t="e">
        <f>#REF!</f>
        <v>#REF!</v>
      </c>
      <c r="T138" s="38" t="e">
        <f>#REF!</f>
        <v>#REF!</v>
      </c>
      <c r="U138" s="38" t="e">
        <f>#REF!</f>
        <v>#REF!</v>
      </c>
      <c r="V138" s="38" t="e">
        <f>#REF!</f>
        <v>#REF!</v>
      </c>
      <c r="W138" s="38" t="e">
        <f>#REF!</f>
        <v>#REF!</v>
      </c>
      <c r="X138" s="38" t="e">
        <f>#REF!</f>
        <v>#REF!</v>
      </c>
      <c r="Y138" s="38" t="e">
        <f>#REF!</f>
        <v>#REF!</v>
      </c>
      <c r="Z138" s="38" t="e">
        <f>#REF!</f>
        <v>#REF!</v>
      </c>
      <c r="AA138" s="38" t="e">
        <f>#REF!</f>
        <v>#REF!</v>
      </c>
      <c r="AB138" s="52" t="e">
        <f>SUM(D138:AA138)</f>
        <v>#REF!</v>
      </c>
      <c r="AC138" s="52" t="e">
        <f>SUM(P138:AA138)</f>
        <v>#REF!</v>
      </c>
      <c r="AD138" s="52"/>
    </row>
    <row r="139" spans="1:32" x14ac:dyDescent="0.25">
      <c r="C139" s="9" t="s">
        <v>87</v>
      </c>
      <c r="D139" s="15">
        <f>$AE139/24</f>
        <v>25000</v>
      </c>
      <c r="E139" s="15">
        <f t="shared" ref="E139:AA139" si="97">$AE139/24</f>
        <v>25000</v>
      </c>
      <c r="F139" s="15">
        <f t="shared" si="97"/>
        <v>25000</v>
      </c>
      <c r="G139" s="15">
        <f t="shared" si="97"/>
        <v>25000</v>
      </c>
      <c r="H139" s="15">
        <f t="shared" si="97"/>
        <v>25000</v>
      </c>
      <c r="I139" s="15">
        <f t="shared" si="97"/>
        <v>25000</v>
      </c>
      <c r="J139" s="15">
        <f t="shared" si="97"/>
        <v>25000</v>
      </c>
      <c r="K139" s="15">
        <f t="shared" si="97"/>
        <v>25000</v>
      </c>
      <c r="L139" s="15">
        <f t="shared" si="97"/>
        <v>25000</v>
      </c>
      <c r="M139" s="15">
        <f t="shared" si="97"/>
        <v>25000</v>
      </c>
      <c r="N139" s="15">
        <f t="shared" si="97"/>
        <v>25000</v>
      </c>
      <c r="O139" s="15">
        <f t="shared" si="97"/>
        <v>25000</v>
      </c>
      <c r="P139" s="15">
        <f t="shared" si="97"/>
        <v>25000</v>
      </c>
      <c r="Q139" s="15">
        <f t="shared" si="97"/>
        <v>25000</v>
      </c>
      <c r="R139" s="15">
        <f t="shared" si="97"/>
        <v>25000</v>
      </c>
      <c r="S139" s="15">
        <f t="shared" si="97"/>
        <v>25000</v>
      </c>
      <c r="T139" s="15">
        <f t="shared" si="97"/>
        <v>25000</v>
      </c>
      <c r="U139" s="15">
        <f t="shared" si="97"/>
        <v>25000</v>
      </c>
      <c r="V139" s="15">
        <f t="shared" si="97"/>
        <v>25000</v>
      </c>
      <c r="W139" s="15">
        <f t="shared" si="97"/>
        <v>25000</v>
      </c>
      <c r="X139" s="15">
        <f t="shared" si="97"/>
        <v>25000</v>
      </c>
      <c r="Y139" s="15">
        <f t="shared" si="97"/>
        <v>25000</v>
      </c>
      <c r="Z139" s="15">
        <f t="shared" si="97"/>
        <v>25000</v>
      </c>
      <c r="AA139" s="15">
        <f t="shared" si="97"/>
        <v>25000</v>
      </c>
      <c r="AB139" s="52"/>
      <c r="AC139" s="52"/>
      <c r="AD139" s="52">
        <v>300000</v>
      </c>
      <c r="AE139" s="21">
        <v>600000</v>
      </c>
    </row>
    <row r="140" spans="1:32" x14ac:dyDescent="0.25">
      <c r="C140" s="9" t="s">
        <v>2</v>
      </c>
      <c r="D140" s="15" t="e">
        <f>IF(D$4&gt;=D$3,D138,D139)</f>
        <v>#REF!</v>
      </c>
      <c r="E140" s="15" t="e">
        <f t="shared" ref="E140:O140" si="98">IF(E$4&gt;=E$3,E138,E139)</f>
        <v>#REF!</v>
      </c>
      <c r="F140" s="15" t="e">
        <f t="shared" si="98"/>
        <v>#REF!</v>
      </c>
      <c r="G140" s="15" t="e">
        <f t="shared" si="98"/>
        <v>#REF!</v>
      </c>
      <c r="H140" s="15" t="e">
        <f t="shared" si="98"/>
        <v>#REF!</v>
      </c>
      <c r="I140" s="15" t="e">
        <f t="shared" si="98"/>
        <v>#REF!</v>
      </c>
      <c r="J140" s="15" t="e">
        <f t="shared" si="98"/>
        <v>#REF!</v>
      </c>
      <c r="K140" s="15" t="e">
        <f t="shared" si="98"/>
        <v>#REF!</v>
      </c>
      <c r="L140" s="15" t="e">
        <f t="shared" si="98"/>
        <v>#REF!</v>
      </c>
      <c r="M140" s="15" t="e">
        <f t="shared" si="98"/>
        <v>#REF!</v>
      </c>
      <c r="N140" s="15" t="e">
        <f t="shared" si="98"/>
        <v>#REF!</v>
      </c>
      <c r="O140" s="15" t="e">
        <f t="shared" si="98"/>
        <v>#REF!</v>
      </c>
      <c r="P140" s="15" t="e">
        <f t="shared" ref="P140:AA140" si="99">IF(P$4&gt;=P$3,P138,P139)</f>
        <v>#REF!</v>
      </c>
      <c r="Q140" s="15" t="e">
        <f t="shared" si="99"/>
        <v>#REF!</v>
      </c>
      <c r="R140" s="15" t="e">
        <f t="shared" si="99"/>
        <v>#REF!</v>
      </c>
      <c r="S140" s="15" t="e">
        <f t="shared" si="99"/>
        <v>#REF!</v>
      </c>
      <c r="T140" s="15" t="e">
        <f t="shared" si="99"/>
        <v>#REF!</v>
      </c>
      <c r="U140" s="15" t="e">
        <f t="shared" si="99"/>
        <v>#REF!</v>
      </c>
      <c r="V140" s="15" t="e">
        <f t="shared" si="99"/>
        <v>#REF!</v>
      </c>
      <c r="W140" s="15" t="e">
        <f t="shared" si="99"/>
        <v>#REF!</v>
      </c>
      <c r="X140" s="15" t="e">
        <f t="shared" si="99"/>
        <v>#REF!</v>
      </c>
      <c r="Y140" s="15" t="e">
        <f t="shared" si="99"/>
        <v>#REF!</v>
      </c>
      <c r="Z140" s="15" t="e">
        <f t="shared" si="99"/>
        <v>#REF!</v>
      </c>
      <c r="AA140" s="15" t="e">
        <f t="shared" si="99"/>
        <v>#REF!</v>
      </c>
      <c r="AB140" s="52"/>
      <c r="AC140" s="52"/>
      <c r="AD140" s="52"/>
    </row>
    <row r="141" spans="1:32" x14ac:dyDescent="0.25">
      <c r="C141" s="7" t="s">
        <v>157</v>
      </c>
      <c r="D141" s="16" t="e">
        <f>D138</f>
        <v>#REF!</v>
      </c>
      <c r="E141" s="8" t="e">
        <f>IF(E$4&lt;=$D$3,(E138+D141),0)</f>
        <v>#REF!</v>
      </c>
      <c r="F141" s="8" t="e">
        <f t="shared" ref="F141:AA141" si="100">IF(F$4&lt;=$D$3,(F138+E141),0)</f>
        <v>#REF!</v>
      </c>
      <c r="G141" s="8" t="e">
        <f t="shared" si="100"/>
        <v>#REF!</v>
      </c>
      <c r="H141" s="8" t="e">
        <f t="shared" si="100"/>
        <v>#REF!</v>
      </c>
      <c r="I141" s="8" t="e">
        <f t="shared" si="100"/>
        <v>#REF!</v>
      </c>
      <c r="J141" s="8" t="e">
        <f t="shared" si="100"/>
        <v>#REF!</v>
      </c>
      <c r="K141" s="8" t="e">
        <f t="shared" si="100"/>
        <v>#REF!</v>
      </c>
      <c r="L141" s="8" t="e">
        <f t="shared" si="100"/>
        <v>#REF!</v>
      </c>
      <c r="M141" s="8" t="e">
        <f t="shared" si="100"/>
        <v>#REF!</v>
      </c>
      <c r="N141" s="8" t="e">
        <f t="shared" si="100"/>
        <v>#REF!</v>
      </c>
      <c r="O141" s="8" t="e">
        <f t="shared" si="100"/>
        <v>#REF!</v>
      </c>
      <c r="P141" s="8" t="e">
        <f t="shared" si="100"/>
        <v>#REF!</v>
      </c>
      <c r="Q141" s="8" t="e">
        <f t="shared" si="100"/>
        <v>#REF!</v>
      </c>
      <c r="R141" s="8" t="e">
        <f t="shared" si="100"/>
        <v>#REF!</v>
      </c>
      <c r="S141" s="8" t="e">
        <f t="shared" si="100"/>
        <v>#REF!</v>
      </c>
      <c r="T141" s="8" t="e">
        <f t="shared" si="100"/>
        <v>#REF!</v>
      </c>
      <c r="U141" s="8" t="e">
        <f t="shared" si="100"/>
        <v>#REF!</v>
      </c>
      <c r="V141" s="8" t="e">
        <f t="shared" si="100"/>
        <v>#REF!</v>
      </c>
      <c r="W141" s="8" t="e">
        <f t="shared" si="100"/>
        <v>#REF!</v>
      </c>
      <c r="X141" s="8" t="e">
        <f t="shared" si="100"/>
        <v>#REF!</v>
      </c>
      <c r="Y141" s="8" t="e">
        <f t="shared" si="100"/>
        <v>#REF!</v>
      </c>
      <c r="Z141" s="8" t="e">
        <f t="shared" si="100"/>
        <v>#REF!</v>
      </c>
      <c r="AA141" s="8" t="e">
        <f t="shared" si="100"/>
        <v>#REF!</v>
      </c>
      <c r="AB141" s="52"/>
      <c r="AC141" s="52"/>
      <c r="AD141" s="52"/>
      <c r="AF141" s="3"/>
    </row>
    <row r="142" spans="1:32" x14ac:dyDescent="0.25">
      <c r="C142" s="7" t="s">
        <v>160</v>
      </c>
      <c r="D142" s="16">
        <f>D139</f>
        <v>25000</v>
      </c>
      <c r="E142" s="16">
        <f t="shared" ref="E142:AA142" si="101">E139+D142</f>
        <v>50000</v>
      </c>
      <c r="F142" s="16">
        <f t="shared" si="101"/>
        <v>75000</v>
      </c>
      <c r="G142" s="16">
        <f t="shared" si="101"/>
        <v>100000</v>
      </c>
      <c r="H142" s="16">
        <f t="shared" si="101"/>
        <v>125000</v>
      </c>
      <c r="I142" s="16">
        <f t="shared" si="101"/>
        <v>150000</v>
      </c>
      <c r="J142" s="16">
        <f t="shared" si="101"/>
        <v>175000</v>
      </c>
      <c r="K142" s="16">
        <f t="shared" si="101"/>
        <v>200000</v>
      </c>
      <c r="L142" s="16">
        <f t="shared" si="101"/>
        <v>225000</v>
      </c>
      <c r="M142" s="16">
        <f t="shared" si="101"/>
        <v>250000</v>
      </c>
      <c r="N142" s="16">
        <f t="shared" si="101"/>
        <v>275000</v>
      </c>
      <c r="O142" s="16">
        <f t="shared" si="101"/>
        <v>300000</v>
      </c>
      <c r="P142" s="16">
        <f t="shared" si="101"/>
        <v>325000</v>
      </c>
      <c r="Q142" s="16">
        <f t="shared" si="101"/>
        <v>350000</v>
      </c>
      <c r="R142" s="16">
        <f t="shared" si="101"/>
        <v>375000</v>
      </c>
      <c r="S142" s="16">
        <f t="shared" si="101"/>
        <v>400000</v>
      </c>
      <c r="T142" s="16">
        <f t="shared" si="101"/>
        <v>425000</v>
      </c>
      <c r="U142" s="16">
        <f t="shared" si="101"/>
        <v>450000</v>
      </c>
      <c r="V142" s="16">
        <f t="shared" si="101"/>
        <v>475000</v>
      </c>
      <c r="W142" s="16">
        <f t="shared" si="101"/>
        <v>500000</v>
      </c>
      <c r="X142" s="16">
        <f t="shared" si="101"/>
        <v>525000</v>
      </c>
      <c r="Y142" s="16">
        <f t="shared" si="101"/>
        <v>550000</v>
      </c>
      <c r="Z142" s="16">
        <f t="shared" si="101"/>
        <v>575000</v>
      </c>
      <c r="AA142" s="16">
        <f t="shared" si="101"/>
        <v>600000</v>
      </c>
      <c r="AB142" s="52"/>
      <c r="AC142" s="52"/>
      <c r="AD142" s="52"/>
      <c r="AF142" s="92"/>
    </row>
    <row r="143" spans="1:32" x14ac:dyDescent="0.25">
      <c r="C143" s="7" t="s">
        <v>159</v>
      </c>
      <c r="D143" s="16" t="e">
        <f>D140</f>
        <v>#REF!</v>
      </c>
      <c r="E143" s="16" t="e">
        <f t="shared" ref="E143:AA143" si="102">E140+D143</f>
        <v>#REF!</v>
      </c>
      <c r="F143" s="16" t="e">
        <f t="shared" si="102"/>
        <v>#REF!</v>
      </c>
      <c r="G143" s="16" t="e">
        <f t="shared" si="102"/>
        <v>#REF!</v>
      </c>
      <c r="H143" s="16" t="e">
        <f t="shared" si="102"/>
        <v>#REF!</v>
      </c>
      <c r="I143" s="16" t="e">
        <f t="shared" si="102"/>
        <v>#REF!</v>
      </c>
      <c r="J143" s="16" t="e">
        <f t="shared" si="102"/>
        <v>#REF!</v>
      </c>
      <c r="K143" s="16" t="e">
        <f t="shared" si="102"/>
        <v>#REF!</v>
      </c>
      <c r="L143" s="16" t="e">
        <f t="shared" si="102"/>
        <v>#REF!</v>
      </c>
      <c r="M143" s="16" t="e">
        <f t="shared" si="102"/>
        <v>#REF!</v>
      </c>
      <c r="N143" s="16" t="e">
        <f t="shared" si="102"/>
        <v>#REF!</v>
      </c>
      <c r="O143" s="16" t="e">
        <f t="shared" si="102"/>
        <v>#REF!</v>
      </c>
      <c r="P143" s="16" t="e">
        <f t="shared" si="102"/>
        <v>#REF!</v>
      </c>
      <c r="Q143" s="16" t="e">
        <f t="shared" si="102"/>
        <v>#REF!</v>
      </c>
      <c r="R143" s="16" t="e">
        <f t="shared" si="102"/>
        <v>#REF!</v>
      </c>
      <c r="S143" s="16" t="e">
        <f t="shared" si="102"/>
        <v>#REF!</v>
      </c>
      <c r="T143" s="16" t="e">
        <f t="shared" si="102"/>
        <v>#REF!</v>
      </c>
      <c r="U143" s="16" t="e">
        <f t="shared" si="102"/>
        <v>#REF!</v>
      </c>
      <c r="V143" s="16" t="e">
        <f t="shared" si="102"/>
        <v>#REF!</v>
      </c>
      <c r="W143" s="16" t="e">
        <f t="shared" si="102"/>
        <v>#REF!</v>
      </c>
      <c r="X143" s="16" t="e">
        <f t="shared" si="102"/>
        <v>#REF!</v>
      </c>
      <c r="Y143" s="16" t="e">
        <f t="shared" si="102"/>
        <v>#REF!</v>
      </c>
      <c r="Z143" s="16" t="e">
        <f t="shared" si="102"/>
        <v>#REF!</v>
      </c>
      <c r="AA143" s="16" t="e">
        <f t="shared" si="102"/>
        <v>#REF!</v>
      </c>
      <c r="AB143" s="52"/>
      <c r="AC143" s="52"/>
      <c r="AD143" s="52"/>
    </row>
    <row r="144" spans="1:32" s="17" customFormat="1" x14ac:dyDescent="0.25">
      <c r="A144" s="18"/>
      <c r="B144" s="19"/>
      <c r="C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103" t="e">
        <f>SUM(AB7:AB141)</f>
        <v>#REF!</v>
      </c>
      <c r="AC144" s="103" t="e">
        <f>SUM(AC7:AC141)</f>
        <v>#REF!</v>
      </c>
      <c r="AD144" s="103">
        <f>SUM(AD9:AD139)</f>
        <v>12658750</v>
      </c>
      <c r="AE144" s="116">
        <f>SUM(AE9:AE140)</f>
        <v>25868000</v>
      </c>
      <c r="AF144" s="19"/>
    </row>
    <row r="145" spans="1:32" x14ac:dyDescent="0.25">
      <c r="A145" s="3" t="s">
        <v>41</v>
      </c>
      <c r="B145" s="6" t="s">
        <v>57</v>
      </c>
      <c r="AB145" s="52"/>
      <c r="AC145" s="52"/>
      <c r="AD145" s="52"/>
      <c r="AF145" s="91"/>
    </row>
    <row r="146" spans="1:32" x14ac:dyDescent="0.25">
      <c r="C146" s="9" t="s">
        <v>0</v>
      </c>
      <c r="D146" s="38" t="e">
        <f t="shared" ref="D146:AA146" si="103">SUM(D138+D127+D120+D113+D106+D99+D92+D85+D78+D71+D64+D57+D50+D43+D36+D29+D8+D22+D15)</f>
        <v>#REF!</v>
      </c>
      <c r="E146" s="38" t="e">
        <f t="shared" si="103"/>
        <v>#REF!</v>
      </c>
      <c r="F146" s="38" t="e">
        <f t="shared" si="103"/>
        <v>#REF!</v>
      </c>
      <c r="G146" s="38" t="e">
        <f t="shared" si="103"/>
        <v>#REF!</v>
      </c>
      <c r="H146" s="38" t="e">
        <f t="shared" si="103"/>
        <v>#REF!</v>
      </c>
      <c r="I146" s="38" t="e">
        <f t="shared" si="103"/>
        <v>#REF!</v>
      </c>
      <c r="J146" s="38" t="e">
        <f t="shared" si="103"/>
        <v>#REF!</v>
      </c>
      <c r="K146" s="38" t="e">
        <f t="shared" si="103"/>
        <v>#REF!</v>
      </c>
      <c r="L146" s="38" t="e">
        <f t="shared" si="103"/>
        <v>#REF!</v>
      </c>
      <c r="M146" s="38" t="e">
        <f t="shared" si="103"/>
        <v>#REF!</v>
      </c>
      <c r="N146" s="38" t="e">
        <f t="shared" si="103"/>
        <v>#REF!</v>
      </c>
      <c r="O146" s="38" t="e">
        <f t="shared" si="103"/>
        <v>#REF!</v>
      </c>
      <c r="P146" s="38" t="e">
        <f t="shared" si="103"/>
        <v>#REF!</v>
      </c>
      <c r="Q146" s="38" t="e">
        <f t="shared" si="103"/>
        <v>#REF!</v>
      </c>
      <c r="R146" s="38" t="e">
        <f t="shared" si="103"/>
        <v>#REF!</v>
      </c>
      <c r="S146" s="38" t="e">
        <f t="shared" si="103"/>
        <v>#REF!</v>
      </c>
      <c r="T146" s="38" t="e">
        <f t="shared" si="103"/>
        <v>#REF!</v>
      </c>
      <c r="U146" s="38" t="e">
        <f t="shared" si="103"/>
        <v>#REF!</v>
      </c>
      <c r="V146" s="38" t="e">
        <f t="shared" si="103"/>
        <v>#REF!</v>
      </c>
      <c r="W146" s="38" t="e">
        <f t="shared" si="103"/>
        <v>#REF!</v>
      </c>
      <c r="X146" s="38" t="e">
        <f t="shared" si="103"/>
        <v>#REF!</v>
      </c>
      <c r="Y146" s="38" t="e">
        <f t="shared" si="103"/>
        <v>#REF!</v>
      </c>
      <c r="Z146" s="38" t="e">
        <f t="shared" si="103"/>
        <v>#REF!</v>
      </c>
      <c r="AA146" s="38" t="e">
        <f t="shared" si="103"/>
        <v>#REF!</v>
      </c>
      <c r="AB146" s="111" t="e">
        <f t="shared" ref="AB146:AB151" si="104">SUM(D146:AA146)</f>
        <v>#REF!</v>
      </c>
      <c r="AC146" s="52"/>
      <c r="AD146" s="52"/>
    </row>
    <row r="147" spans="1:32" x14ac:dyDescent="0.25">
      <c r="C147" s="9" t="s">
        <v>87</v>
      </c>
      <c r="D147" s="38" t="e">
        <f t="shared" ref="D147:AA147" si="105">SUM(D139+D128+D121+D114+D107+D100+D93+D86+D79+D72+D65+D58+D51+D44+D37+D30+D9+D23+D16)</f>
        <v>#REF!</v>
      </c>
      <c r="E147" s="38">
        <f t="shared" si="105"/>
        <v>1077833.3333333333</v>
      </c>
      <c r="F147" s="38">
        <f t="shared" si="105"/>
        <v>1077833.3333333333</v>
      </c>
      <c r="G147" s="38">
        <f t="shared" si="105"/>
        <v>1077833.3333333333</v>
      </c>
      <c r="H147" s="38">
        <f t="shared" si="105"/>
        <v>1077833.3333333333</v>
      </c>
      <c r="I147" s="38">
        <f t="shared" si="105"/>
        <v>1077833.3333333333</v>
      </c>
      <c r="J147" s="38">
        <f t="shared" si="105"/>
        <v>1077833.3333333333</v>
      </c>
      <c r="K147" s="38">
        <f t="shared" si="105"/>
        <v>1077833.3333333333</v>
      </c>
      <c r="L147" s="38">
        <f t="shared" si="105"/>
        <v>1077833.3333333333</v>
      </c>
      <c r="M147" s="38">
        <f t="shared" si="105"/>
        <v>1077833.3333333333</v>
      </c>
      <c r="N147" s="38">
        <f t="shared" si="105"/>
        <v>1077833.3333333333</v>
      </c>
      <c r="O147" s="38">
        <f t="shared" si="105"/>
        <v>1077833.3333333333</v>
      </c>
      <c r="P147" s="38" t="e">
        <f t="shared" si="105"/>
        <v>#REF!</v>
      </c>
      <c r="Q147" s="38">
        <f t="shared" si="105"/>
        <v>1077833.3333333333</v>
      </c>
      <c r="R147" s="38">
        <f t="shared" si="105"/>
        <v>1077833.3333333333</v>
      </c>
      <c r="S147" s="38">
        <f t="shared" si="105"/>
        <v>1077833.3333333333</v>
      </c>
      <c r="T147" s="38">
        <f t="shared" si="105"/>
        <v>1077833.3333333333</v>
      </c>
      <c r="U147" s="38">
        <f t="shared" si="105"/>
        <v>1077833.3333333333</v>
      </c>
      <c r="V147" s="38">
        <f t="shared" si="105"/>
        <v>1077833.3333333333</v>
      </c>
      <c r="W147" s="38">
        <f t="shared" si="105"/>
        <v>1077833.3333333333</v>
      </c>
      <c r="X147" s="38">
        <f t="shared" si="105"/>
        <v>1077833.3333333333</v>
      </c>
      <c r="Y147" s="38">
        <f t="shared" si="105"/>
        <v>1077833.3333333333</v>
      </c>
      <c r="Z147" s="38">
        <f t="shared" si="105"/>
        <v>1077833.3333333333</v>
      </c>
      <c r="AA147" s="38">
        <f t="shared" si="105"/>
        <v>1077833.3333333333</v>
      </c>
      <c r="AB147" s="52" t="e">
        <f t="shared" si="104"/>
        <v>#REF!</v>
      </c>
      <c r="AC147" s="52"/>
      <c r="AD147" s="52"/>
    </row>
    <row r="148" spans="1:32" x14ac:dyDescent="0.25">
      <c r="C148" s="9" t="s">
        <v>2</v>
      </c>
      <c r="D148" s="38" t="e">
        <f t="shared" ref="D148:O148" si="106">SUM(D140+D129+D122+D115+D108+D101+D94+D87+D80+D73+D66+D59+D52+D45+D38+D31+D10+D24+D17)</f>
        <v>#REF!</v>
      </c>
      <c r="E148" s="38" t="e">
        <f t="shared" si="106"/>
        <v>#REF!</v>
      </c>
      <c r="F148" s="38" t="e">
        <f t="shared" si="106"/>
        <v>#REF!</v>
      </c>
      <c r="G148" s="38" t="e">
        <f t="shared" si="106"/>
        <v>#REF!</v>
      </c>
      <c r="H148" s="38" t="e">
        <f t="shared" si="106"/>
        <v>#REF!</v>
      </c>
      <c r="I148" s="38" t="e">
        <f t="shared" si="106"/>
        <v>#REF!</v>
      </c>
      <c r="J148" s="38" t="e">
        <f t="shared" si="106"/>
        <v>#REF!</v>
      </c>
      <c r="K148" s="38" t="e">
        <f t="shared" si="106"/>
        <v>#REF!</v>
      </c>
      <c r="L148" s="38" t="e">
        <f t="shared" si="106"/>
        <v>#REF!</v>
      </c>
      <c r="M148" s="38" t="e">
        <f t="shared" si="106"/>
        <v>#REF!</v>
      </c>
      <c r="N148" s="38" t="e">
        <f t="shared" si="106"/>
        <v>#REF!</v>
      </c>
      <c r="O148" s="38" t="e">
        <f t="shared" si="106"/>
        <v>#REF!</v>
      </c>
      <c r="P148" s="38"/>
      <c r="Q148" s="38" t="e">
        <f t="shared" ref="Q148:AA148" si="107">SUM(Q140+Q129+Q122+Q115+Q108+Q101+Q94+Q87+Q80+Q73+Q66+Q59+Q52+Q45+Q38+Q31+Q10+Q24+Q17)</f>
        <v>#REF!</v>
      </c>
      <c r="R148" s="38" t="e">
        <f t="shared" si="107"/>
        <v>#REF!</v>
      </c>
      <c r="S148" s="38" t="e">
        <f t="shared" si="107"/>
        <v>#REF!</v>
      </c>
      <c r="T148" s="38" t="e">
        <f t="shared" si="107"/>
        <v>#REF!</v>
      </c>
      <c r="U148" s="38" t="e">
        <f t="shared" si="107"/>
        <v>#REF!</v>
      </c>
      <c r="V148" s="38" t="e">
        <f t="shared" si="107"/>
        <v>#REF!</v>
      </c>
      <c r="W148" s="38" t="e">
        <f t="shared" si="107"/>
        <v>#REF!</v>
      </c>
      <c r="X148" s="38" t="e">
        <f t="shared" si="107"/>
        <v>#REF!</v>
      </c>
      <c r="Y148" s="38" t="e">
        <f t="shared" si="107"/>
        <v>#REF!</v>
      </c>
      <c r="Z148" s="38" t="e">
        <f t="shared" si="107"/>
        <v>#REF!</v>
      </c>
      <c r="AA148" s="38" t="e">
        <f t="shared" si="107"/>
        <v>#REF!</v>
      </c>
      <c r="AB148" s="52" t="e">
        <f t="shared" si="104"/>
        <v>#REF!</v>
      </c>
      <c r="AC148" s="52"/>
      <c r="AD148" s="52"/>
    </row>
    <row r="149" spans="1:32" x14ac:dyDescent="0.25">
      <c r="C149" s="7" t="s">
        <v>157</v>
      </c>
      <c r="D149" s="38" t="e">
        <f t="shared" ref="D149:O149" si="108">SUM(D141+D130+D123+D116+D109+D102+D95+D88+D81+D74+D67+D60+D53+D46+D39+D32+D11+D25+D18)</f>
        <v>#REF!</v>
      </c>
      <c r="E149" s="38" t="e">
        <f t="shared" si="108"/>
        <v>#REF!</v>
      </c>
      <c r="F149" s="38" t="e">
        <f t="shared" si="108"/>
        <v>#REF!</v>
      </c>
      <c r="G149" s="38" t="e">
        <f t="shared" si="108"/>
        <v>#REF!</v>
      </c>
      <c r="H149" s="38" t="e">
        <f t="shared" si="108"/>
        <v>#REF!</v>
      </c>
      <c r="I149" s="38" t="e">
        <f t="shared" si="108"/>
        <v>#REF!</v>
      </c>
      <c r="J149" s="38" t="e">
        <f t="shared" si="108"/>
        <v>#REF!</v>
      </c>
      <c r="K149" s="38" t="e">
        <f t="shared" si="108"/>
        <v>#REF!</v>
      </c>
      <c r="L149" s="38" t="e">
        <f t="shared" si="108"/>
        <v>#REF!</v>
      </c>
      <c r="M149" s="38" t="e">
        <f t="shared" si="108"/>
        <v>#REF!</v>
      </c>
      <c r="N149" s="38" t="e">
        <f t="shared" si="108"/>
        <v>#REF!</v>
      </c>
      <c r="O149" s="38" t="e">
        <f t="shared" si="108"/>
        <v>#REF!</v>
      </c>
      <c r="P149" s="38" t="e">
        <f>SUM(P141+P130+P123+P116+P109+P102+P95+P88+P81+P74+P67+P60+P53+P46+P39+P32+P11+P25+P18)</f>
        <v>#REF!</v>
      </c>
      <c r="Q149" s="38" t="e">
        <f t="shared" ref="Q149:AA149" si="109">SUM(Q141+Q130+Q123+Q116+Q109+Q102+Q95+Q88+Q81+Q74+Q67+Q60+Q53+Q46+Q39+Q32+Q11+Q25+Q18)</f>
        <v>#REF!</v>
      </c>
      <c r="R149" s="38" t="e">
        <f t="shared" si="109"/>
        <v>#REF!</v>
      </c>
      <c r="S149" s="38" t="e">
        <f t="shared" si="109"/>
        <v>#REF!</v>
      </c>
      <c r="T149" s="38" t="e">
        <f t="shared" si="109"/>
        <v>#REF!</v>
      </c>
      <c r="U149" s="38" t="e">
        <f t="shared" si="109"/>
        <v>#REF!</v>
      </c>
      <c r="V149" s="38" t="e">
        <f t="shared" si="109"/>
        <v>#REF!</v>
      </c>
      <c r="W149" s="38" t="e">
        <f t="shared" si="109"/>
        <v>#REF!</v>
      </c>
      <c r="X149" s="38" t="e">
        <f t="shared" si="109"/>
        <v>#REF!</v>
      </c>
      <c r="Y149" s="38" t="e">
        <f t="shared" si="109"/>
        <v>#REF!</v>
      </c>
      <c r="Z149" s="38" t="e">
        <f t="shared" si="109"/>
        <v>#REF!</v>
      </c>
      <c r="AA149" s="38" t="e">
        <f t="shared" si="109"/>
        <v>#REF!</v>
      </c>
      <c r="AB149" s="52" t="e">
        <f t="shared" si="104"/>
        <v>#REF!</v>
      </c>
      <c r="AC149" s="52"/>
      <c r="AD149" s="52"/>
    </row>
    <row r="150" spans="1:32" x14ac:dyDescent="0.25">
      <c r="C150" s="7" t="s">
        <v>160</v>
      </c>
      <c r="D150" s="38" t="e">
        <f t="shared" ref="D150:O150" si="110">SUM(D142+D131+D124+D117+D110+D103+D96+D89+D82+D75+D68+D61+D54+D47+D40+D33+D12+D26+D19)</f>
        <v>#REF!</v>
      </c>
      <c r="E150" s="38" t="e">
        <f t="shared" si="110"/>
        <v>#REF!</v>
      </c>
      <c r="F150" s="38" t="e">
        <f t="shared" si="110"/>
        <v>#REF!</v>
      </c>
      <c r="G150" s="38" t="e">
        <f t="shared" si="110"/>
        <v>#REF!</v>
      </c>
      <c r="H150" s="38" t="e">
        <f t="shared" si="110"/>
        <v>#REF!</v>
      </c>
      <c r="I150" s="38" t="e">
        <f t="shared" si="110"/>
        <v>#REF!</v>
      </c>
      <c r="J150" s="38" t="e">
        <f t="shared" si="110"/>
        <v>#REF!</v>
      </c>
      <c r="K150" s="38" t="e">
        <f t="shared" si="110"/>
        <v>#REF!</v>
      </c>
      <c r="L150" s="38" t="e">
        <f t="shared" si="110"/>
        <v>#REF!</v>
      </c>
      <c r="M150" s="38" t="e">
        <f t="shared" si="110"/>
        <v>#REF!</v>
      </c>
      <c r="N150" s="38" t="e">
        <f t="shared" si="110"/>
        <v>#REF!</v>
      </c>
      <c r="O150" s="38" t="e">
        <f t="shared" si="110"/>
        <v>#REF!</v>
      </c>
      <c r="P150" s="38" t="e">
        <f>SUM(P142+P131+P124+P117+P110+P103+P96+P89+P82+P75+P68+P61+P54+P47+P40+P33+P12+P26+P19)</f>
        <v>#REF!</v>
      </c>
      <c r="Q150" s="38" t="e">
        <f t="shared" ref="Q150:AA150" si="111">SUM(Q142+Q131+Q124+Q117+Q110+Q103+Q96+Q89+Q82+Q75+Q68+Q61+Q54+Q47+Q40+Q33+Q12+Q26+Q19)</f>
        <v>#REF!</v>
      </c>
      <c r="R150" s="38" t="e">
        <f t="shared" si="111"/>
        <v>#REF!</v>
      </c>
      <c r="S150" s="38" t="e">
        <f t="shared" si="111"/>
        <v>#REF!</v>
      </c>
      <c r="T150" s="38" t="e">
        <f t="shared" si="111"/>
        <v>#REF!</v>
      </c>
      <c r="U150" s="38" t="e">
        <f t="shared" si="111"/>
        <v>#REF!</v>
      </c>
      <c r="V150" s="38" t="e">
        <f t="shared" si="111"/>
        <v>#REF!</v>
      </c>
      <c r="W150" s="38" t="e">
        <f t="shared" si="111"/>
        <v>#REF!</v>
      </c>
      <c r="X150" s="38" t="e">
        <f t="shared" si="111"/>
        <v>#REF!</v>
      </c>
      <c r="Y150" s="38" t="e">
        <f t="shared" si="111"/>
        <v>#REF!</v>
      </c>
      <c r="Z150" s="38" t="e">
        <f t="shared" si="111"/>
        <v>#REF!</v>
      </c>
      <c r="AA150" s="38" t="e">
        <f t="shared" si="111"/>
        <v>#REF!</v>
      </c>
      <c r="AB150" s="52" t="e">
        <f t="shared" si="104"/>
        <v>#REF!</v>
      </c>
      <c r="AC150" s="52"/>
      <c r="AD150" s="52"/>
    </row>
    <row r="151" spans="1:32" s="33" customFormat="1" x14ac:dyDescent="0.25">
      <c r="A151" s="3"/>
      <c r="B151" s="6"/>
      <c r="C151" s="7" t="s">
        <v>159</v>
      </c>
      <c r="D151" s="38" t="e">
        <f t="shared" ref="D151:O151" si="112">SUM(D143+D132+D125+D118+D111+D104+D97+D90+D83+D76+D69+D62+D55+D48+D41+D34+D13+D27+D20)</f>
        <v>#REF!</v>
      </c>
      <c r="E151" s="38" t="e">
        <f t="shared" si="112"/>
        <v>#REF!</v>
      </c>
      <c r="F151" s="38" t="e">
        <f t="shared" si="112"/>
        <v>#REF!</v>
      </c>
      <c r="G151" s="38" t="e">
        <f t="shared" si="112"/>
        <v>#REF!</v>
      </c>
      <c r="H151" s="38" t="e">
        <f t="shared" si="112"/>
        <v>#REF!</v>
      </c>
      <c r="I151" s="38" t="e">
        <f t="shared" si="112"/>
        <v>#REF!</v>
      </c>
      <c r="J151" s="38" t="e">
        <f t="shared" si="112"/>
        <v>#REF!</v>
      </c>
      <c r="K151" s="38" t="e">
        <f t="shared" si="112"/>
        <v>#REF!</v>
      </c>
      <c r="L151" s="38" t="e">
        <f t="shared" si="112"/>
        <v>#REF!</v>
      </c>
      <c r="M151" s="38" t="e">
        <f t="shared" si="112"/>
        <v>#REF!</v>
      </c>
      <c r="N151" s="38" t="e">
        <f t="shared" si="112"/>
        <v>#REF!</v>
      </c>
      <c r="O151" s="38" t="e">
        <f t="shared" si="112"/>
        <v>#REF!</v>
      </c>
      <c r="P151" s="38" t="e">
        <f>SUM(P143+P132+P125+P118+P111+P104+P97+P90+P83+P76+P69+P62+P55+P48+P41+P34+P13+P27+P20)</f>
        <v>#REF!</v>
      </c>
      <c r="Q151" s="38" t="e">
        <f t="shared" ref="Q151:Z151" si="113">SUM(Q143+Q132+Q125+Q118+Q111+Q104+Q97+Q90+Q83+Q76+Q69+Q62+Q55+Q48+Q41+Q34+Q13+Q27+Q20)</f>
        <v>#REF!</v>
      </c>
      <c r="R151" s="38" t="e">
        <f t="shared" si="113"/>
        <v>#REF!</v>
      </c>
      <c r="S151" s="38" t="e">
        <f t="shared" si="113"/>
        <v>#REF!</v>
      </c>
      <c r="T151" s="38" t="e">
        <f t="shared" si="113"/>
        <v>#REF!</v>
      </c>
      <c r="U151" s="38" t="e">
        <f t="shared" si="113"/>
        <v>#REF!</v>
      </c>
      <c r="V151" s="38" t="e">
        <f t="shared" si="113"/>
        <v>#REF!</v>
      </c>
      <c r="W151" s="38" t="e">
        <f t="shared" si="113"/>
        <v>#REF!</v>
      </c>
      <c r="X151" s="38" t="e">
        <f t="shared" si="113"/>
        <v>#REF!</v>
      </c>
      <c r="Y151" s="38" t="e">
        <f t="shared" si="113"/>
        <v>#REF!</v>
      </c>
      <c r="Z151" s="38" t="e">
        <f t="shared" si="113"/>
        <v>#REF!</v>
      </c>
      <c r="AA151" s="38" t="e">
        <f>SUM($AA$143+$AA$132+$AA$125+$AA$118+$AA$111+$AA$104+$AA$97+$AA$90+$AA$83+$AA$76+$AA$69+$AA$62+$AA$55+$AA$48+$AA$41+$AA$34+$AA$13+$AA$27+$AA$20)</f>
        <v>#REF!</v>
      </c>
      <c r="AB151" s="52" t="e">
        <f t="shared" si="104"/>
        <v>#REF!</v>
      </c>
      <c r="AC151" s="52"/>
      <c r="AD151" s="52"/>
      <c r="AE151" s="34"/>
    </row>
    <row r="154" spans="1:32" x14ac:dyDescent="0.25">
      <c r="C154" s="6" t="s">
        <v>44</v>
      </c>
      <c r="D154" s="29" t="e">
        <f>D146</f>
        <v>#REF!</v>
      </c>
      <c r="E154" s="29" t="e">
        <f t="shared" ref="E154:AA154" si="114">E146</f>
        <v>#REF!</v>
      </c>
      <c r="F154" s="29" t="e">
        <f t="shared" si="114"/>
        <v>#REF!</v>
      </c>
      <c r="G154" s="29" t="e">
        <f t="shared" si="114"/>
        <v>#REF!</v>
      </c>
      <c r="H154" s="29" t="e">
        <f t="shared" si="114"/>
        <v>#REF!</v>
      </c>
      <c r="I154" s="29" t="e">
        <f t="shared" si="114"/>
        <v>#REF!</v>
      </c>
      <c r="J154" s="29" t="e">
        <f t="shared" si="114"/>
        <v>#REF!</v>
      </c>
      <c r="K154" s="29" t="e">
        <f t="shared" si="114"/>
        <v>#REF!</v>
      </c>
      <c r="L154" s="29" t="e">
        <f t="shared" si="114"/>
        <v>#REF!</v>
      </c>
      <c r="M154" s="29" t="e">
        <f t="shared" si="114"/>
        <v>#REF!</v>
      </c>
      <c r="N154" s="29" t="e">
        <f t="shared" si="114"/>
        <v>#REF!</v>
      </c>
      <c r="O154" s="29" t="e">
        <f t="shared" si="114"/>
        <v>#REF!</v>
      </c>
      <c r="P154" s="29" t="e">
        <f t="shared" si="114"/>
        <v>#REF!</v>
      </c>
      <c r="Q154" s="29" t="e">
        <f t="shared" si="114"/>
        <v>#REF!</v>
      </c>
      <c r="R154" s="29" t="e">
        <f t="shared" si="114"/>
        <v>#REF!</v>
      </c>
      <c r="S154" s="29" t="e">
        <f t="shared" si="114"/>
        <v>#REF!</v>
      </c>
      <c r="T154" s="29" t="e">
        <f t="shared" si="114"/>
        <v>#REF!</v>
      </c>
      <c r="U154" s="29" t="e">
        <f t="shared" si="114"/>
        <v>#REF!</v>
      </c>
      <c r="V154" s="29" t="e">
        <f t="shared" si="114"/>
        <v>#REF!</v>
      </c>
      <c r="W154" s="29" t="e">
        <f t="shared" si="114"/>
        <v>#REF!</v>
      </c>
      <c r="X154" s="29" t="e">
        <f t="shared" si="114"/>
        <v>#REF!</v>
      </c>
      <c r="Y154" s="29" t="e">
        <f t="shared" si="114"/>
        <v>#REF!</v>
      </c>
      <c r="Z154" s="29" t="e">
        <f t="shared" si="114"/>
        <v>#REF!</v>
      </c>
      <c r="AA154" s="29" t="e">
        <f t="shared" si="114"/>
        <v>#REF!</v>
      </c>
      <c r="AB154" s="60" t="s">
        <v>127</v>
      </c>
      <c r="AC154" s="60"/>
      <c r="AD154" s="60"/>
    </row>
    <row r="155" spans="1:32" x14ac:dyDescent="0.25">
      <c r="C155" s="6" t="s">
        <v>31</v>
      </c>
      <c r="D155" s="48" t="e">
        <f>#REF!</f>
        <v>#REF!</v>
      </c>
      <c r="E155" s="48" t="e">
        <f>#REF!</f>
        <v>#REF!</v>
      </c>
      <c r="F155" s="48" t="e">
        <f>#REF!</f>
        <v>#REF!</v>
      </c>
      <c r="G155" s="48" t="e">
        <f>#REF!</f>
        <v>#REF!</v>
      </c>
      <c r="H155" s="48" t="e">
        <f>#REF!</f>
        <v>#REF!</v>
      </c>
      <c r="I155" s="48" t="e">
        <f>#REF!</f>
        <v>#REF!</v>
      </c>
      <c r="J155" s="48" t="e">
        <f>#REF!</f>
        <v>#REF!</v>
      </c>
      <c r="K155" s="48" t="e">
        <f>#REF!</f>
        <v>#REF!</v>
      </c>
      <c r="L155" s="48" t="e">
        <f>#REF!</f>
        <v>#REF!</v>
      </c>
      <c r="M155" s="48" t="e">
        <f>#REF!</f>
        <v>#REF!</v>
      </c>
      <c r="N155" s="48" t="e">
        <f>#REF!</f>
        <v>#REF!</v>
      </c>
      <c r="O155" s="48" t="e">
        <f>#REF!</f>
        <v>#REF!</v>
      </c>
      <c r="P155" s="48" t="e">
        <f>#REF!</f>
        <v>#REF!</v>
      </c>
      <c r="Q155" s="48" t="e">
        <f>#REF!</f>
        <v>#REF!</v>
      </c>
      <c r="R155" s="48" t="e">
        <f>#REF!</f>
        <v>#REF!</v>
      </c>
      <c r="S155" s="48" t="e">
        <f>#REF!</f>
        <v>#REF!</v>
      </c>
      <c r="T155" s="48" t="e">
        <f>#REF!</f>
        <v>#REF!</v>
      </c>
      <c r="U155" s="48" t="e">
        <f>#REF!</f>
        <v>#REF!</v>
      </c>
      <c r="V155" s="48" t="e">
        <f>#REF!</f>
        <v>#REF!</v>
      </c>
      <c r="W155" s="48" t="e">
        <f>#REF!</f>
        <v>#REF!</v>
      </c>
      <c r="X155" s="48" t="e">
        <f>#REF!</f>
        <v>#REF!</v>
      </c>
      <c r="Y155" s="48" t="e">
        <f>#REF!</f>
        <v>#REF!</v>
      </c>
      <c r="Z155" s="48" t="e">
        <f>#REF!</f>
        <v>#REF!</v>
      </c>
      <c r="AA155" s="48" t="e">
        <f>#REF!</f>
        <v>#REF!</v>
      </c>
      <c r="AB155" s="52" t="e">
        <f>SUM(D155:AA155)</f>
        <v>#REF!</v>
      </c>
      <c r="AC155" s="52"/>
      <c r="AD155" s="52"/>
    </row>
    <row r="156" spans="1:32" x14ac:dyDescent="0.25">
      <c r="C156" s="6" t="s">
        <v>32</v>
      </c>
      <c r="D156" s="48" t="e">
        <f>#REF!</f>
        <v>#REF!</v>
      </c>
      <c r="E156" s="48" t="e">
        <f>#REF!</f>
        <v>#REF!</v>
      </c>
      <c r="F156" s="48" t="e">
        <f>#REF!</f>
        <v>#REF!</v>
      </c>
      <c r="G156" s="48" t="e">
        <f>#REF!</f>
        <v>#REF!</v>
      </c>
      <c r="H156" s="48" t="e">
        <f>#REF!</f>
        <v>#REF!</v>
      </c>
      <c r="I156" s="48" t="e">
        <f>#REF!</f>
        <v>#REF!</v>
      </c>
      <c r="J156" s="48" t="e">
        <f>#REF!</f>
        <v>#REF!</v>
      </c>
      <c r="K156" s="48" t="e">
        <f>#REF!</f>
        <v>#REF!</v>
      </c>
      <c r="L156" s="48" t="e">
        <f>#REF!</f>
        <v>#REF!</v>
      </c>
      <c r="M156" s="48" t="e">
        <f>#REF!</f>
        <v>#REF!</v>
      </c>
      <c r="N156" s="48" t="e">
        <f>#REF!</f>
        <v>#REF!</v>
      </c>
      <c r="O156" s="48" t="e">
        <f>#REF!</f>
        <v>#REF!</v>
      </c>
      <c r="P156" s="48" t="e">
        <f>#REF!</f>
        <v>#REF!</v>
      </c>
      <c r="Q156" s="48" t="e">
        <f>#REF!</f>
        <v>#REF!</v>
      </c>
      <c r="R156" s="48" t="e">
        <f>#REF!</f>
        <v>#REF!</v>
      </c>
      <c r="S156" s="48" t="e">
        <f>#REF!</f>
        <v>#REF!</v>
      </c>
      <c r="T156" s="48" t="e">
        <f>#REF!</f>
        <v>#REF!</v>
      </c>
      <c r="U156" s="48" t="e">
        <f>#REF!</f>
        <v>#REF!</v>
      </c>
      <c r="V156" s="48" t="e">
        <f>#REF!</f>
        <v>#REF!</v>
      </c>
      <c r="W156" s="48" t="e">
        <f>#REF!</f>
        <v>#REF!</v>
      </c>
      <c r="X156" s="48" t="e">
        <f>#REF!</f>
        <v>#REF!</v>
      </c>
      <c r="Y156" s="48" t="e">
        <f>#REF!</f>
        <v>#REF!</v>
      </c>
      <c r="Z156" s="48" t="e">
        <f>#REF!</f>
        <v>#REF!</v>
      </c>
      <c r="AA156" s="48" t="e">
        <f>#REF!</f>
        <v>#REF!</v>
      </c>
      <c r="AB156" s="52" t="e">
        <f>SUM(D156:AA156)</f>
        <v>#REF!</v>
      </c>
      <c r="AC156" s="52"/>
      <c r="AD156" s="52"/>
    </row>
    <row r="157" spans="1:32" x14ac:dyDescent="0.25">
      <c r="C157" s="6" t="s">
        <v>28</v>
      </c>
      <c r="D157" s="30" t="e">
        <f>D154-D155-D156</f>
        <v>#REF!</v>
      </c>
      <c r="E157" s="30" t="e">
        <f t="shared" ref="E157:AA157" si="115">E154-E155-E156</f>
        <v>#REF!</v>
      </c>
      <c r="F157" s="30" t="e">
        <f t="shared" si="115"/>
        <v>#REF!</v>
      </c>
      <c r="G157" s="30" t="e">
        <f t="shared" si="115"/>
        <v>#REF!</v>
      </c>
      <c r="H157" s="30" t="e">
        <f t="shared" si="115"/>
        <v>#REF!</v>
      </c>
      <c r="I157" s="30" t="e">
        <f t="shared" si="115"/>
        <v>#REF!</v>
      </c>
      <c r="J157" s="30" t="e">
        <f t="shared" si="115"/>
        <v>#REF!</v>
      </c>
      <c r="K157" s="30" t="e">
        <f t="shared" si="115"/>
        <v>#REF!</v>
      </c>
      <c r="L157" s="30" t="e">
        <f t="shared" si="115"/>
        <v>#REF!</v>
      </c>
      <c r="M157" s="30" t="e">
        <f t="shared" si="115"/>
        <v>#REF!</v>
      </c>
      <c r="N157" s="30" t="e">
        <f t="shared" si="115"/>
        <v>#REF!</v>
      </c>
      <c r="O157" s="30" t="e">
        <f t="shared" si="115"/>
        <v>#REF!</v>
      </c>
      <c r="P157" s="30" t="e">
        <f t="shared" si="115"/>
        <v>#REF!</v>
      </c>
      <c r="Q157" s="30" t="e">
        <f t="shared" si="115"/>
        <v>#REF!</v>
      </c>
      <c r="R157" s="30" t="e">
        <f t="shared" si="115"/>
        <v>#REF!</v>
      </c>
      <c r="S157" s="30" t="e">
        <f t="shared" si="115"/>
        <v>#REF!</v>
      </c>
      <c r="T157" s="30" t="e">
        <f t="shared" si="115"/>
        <v>#REF!</v>
      </c>
      <c r="U157" s="30" t="e">
        <f t="shared" si="115"/>
        <v>#REF!</v>
      </c>
      <c r="V157" s="30" t="e">
        <f t="shared" si="115"/>
        <v>#REF!</v>
      </c>
      <c r="W157" s="30" t="e">
        <f t="shared" si="115"/>
        <v>#REF!</v>
      </c>
      <c r="X157" s="30" t="e">
        <f t="shared" si="115"/>
        <v>#REF!</v>
      </c>
      <c r="Y157" s="30" t="e">
        <f t="shared" si="115"/>
        <v>#REF!</v>
      </c>
      <c r="Z157" s="30" t="e">
        <f t="shared" si="115"/>
        <v>#REF!</v>
      </c>
      <c r="AA157" s="30" t="e">
        <f t="shared" si="115"/>
        <v>#REF!</v>
      </c>
      <c r="AB157" s="29" t="e">
        <f>SUM(D157:O157)</f>
        <v>#REF!</v>
      </c>
      <c r="AC157" s="29"/>
      <c r="AD157" s="29"/>
    </row>
    <row r="158" spans="1:32" ht="26.4" x14ac:dyDescent="0.25">
      <c r="A158" s="31"/>
      <c r="B158" s="32"/>
      <c r="C158" s="32" t="s">
        <v>49</v>
      </c>
      <c r="D158" s="36" t="e">
        <f>#REF!</f>
        <v>#REF!</v>
      </c>
      <c r="E158" s="36" t="e">
        <f>#REF!</f>
        <v>#REF!</v>
      </c>
      <c r="F158" s="36" t="e">
        <f>#REF!</f>
        <v>#REF!</v>
      </c>
      <c r="G158" s="36" t="e">
        <f>#REF!</f>
        <v>#REF!</v>
      </c>
      <c r="H158" s="36" t="e">
        <f>#REF!</f>
        <v>#REF!</v>
      </c>
      <c r="I158" s="36" t="e">
        <f>#REF!</f>
        <v>#REF!</v>
      </c>
      <c r="J158" s="36" t="e">
        <f>#REF!</f>
        <v>#REF!</v>
      </c>
      <c r="K158" s="36" t="e">
        <f>#REF!</f>
        <v>#REF!</v>
      </c>
      <c r="L158" s="36" t="e">
        <f>#REF!</f>
        <v>#REF!</v>
      </c>
      <c r="M158" s="36" t="e">
        <f>#REF!</f>
        <v>#REF!</v>
      </c>
      <c r="N158" s="36" t="e">
        <f>#REF!</f>
        <v>#REF!</v>
      </c>
      <c r="O158" s="36" t="e">
        <f>#REF!</f>
        <v>#REF!</v>
      </c>
      <c r="P158" s="36" t="e">
        <f>#REF!</f>
        <v>#REF!</v>
      </c>
      <c r="Q158" s="36" t="e">
        <f>#REF!</f>
        <v>#REF!</v>
      </c>
      <c r="R158" s="36" t="e">
        <f>#REF!</f>
        <v>#REF!</v>
      </c>
      <c r="S158" s="36" t="e">
        <f>#REF!</f>
        <v>#REF!</v>
      </c>
      <c r="T158" s="36" t="e">
        <f>#REF!</f>
        <v>#REF!</v>
      </c>
      <c r="U158" s="36" t="e">
        <f>#REF!</f>
        <v>#REF!</v>
      </c>
      <c r="V158" s="36" t="e">
        <f>#REF!</f>
        <v>#REF!</v>
      </c>
      <c r="W158" s="36" t="e">
        <f>#REF!</f>
        <v>#REF!</v>
      </c>
      <c r="X158" s="36" t="e">
        <f>#REF!</f>
        <v>#REF!</v>
      </c>
      <c r="Y158" s="36" t="e">
        <f>#REF!</f>
        <v>#REF!</v>
      </c>
      <c r="Z158" s="36" t="e">
        <f>#REF!</f>
        <v>#REF!</v>
      </c>
      <c r="AA158" s="36" t="e">
        <f>#REF!</f>
        <v>#REF!</v>
      </c>
      <c r="AB158" s="59"/>
      <c r="AC158" s="59"/>
      <c r="AD158" s="59"/>
    </row>
    <row r="159" spans="1:32" x14ac:dyDescent="0.25">
      <c r="AC159" s="29" t="e">
        <f>AB161-AC161</f>
        <v>#REF!</v>
      </c>
    </row>
    <row r="160" spans="1:32" s="17" customFormat="1" x14ac:dyDescent="0.25">
      <c r="A160" s="18"/>
      <c r="B160" s="19" t="s">
        <v>68</v>
      </c>
      <c r="C160" s="19"/>
      <c r="AE160" s="21"/>
      <c r="AF160" s="18"/>
    </row>
    <row r="161" spans="3:32" x14ac:dyDescent="0.25">
      <c r="C161" s="9" t="s">
        <v>0</v>
      </c>
      <c r="D161" s="38" t="e">
        <f>SUM(D120+D113+D106+D99+#REF!+D92+D85+D78+D71+D64+#REF!+D57+D50+D43+D29+D8+D22)</f>
        <v>#REF!</v>
      </c>
      <c r="E161" s="38" t="e">
        <f>SUM(E120+E113+E106+E99+#REF!+E92+E85+E78+E71+E64+#REF!+E57+E50+E43+E29+E8+E22)</f>
        <v>#REF!</v>
      </c>
      <c r="F161" s="38" t="e">
        <f>SUM(F120+F113+F106+F99+#REF!+F92+F85+F78+F71+F64+#REF!+F57+F50+F43+F29+F8+F22)</f>
        <v>#REF!</v>
      </c>
      <c r="G161" s="38" t="e">
        <f>SUM(G120+G113+G106+G99+#REF!+G92+G85+G78+G71+G64+#REF!+G57+G50+G43+G29+G8+G22)</f>
        <v>#REF!</v>
      </c>
      <c r="H161" s="38" t="e">
        <f>SUM(H120+H113+H106+H99+#REF!+H92+H85+H78+H71+H64+#REF!+H57+H50+H43+H29+H8+H22)</f>
        <v>#REF!</v>
      </c>
      <c r="I161" s="38" t="e">
        <f>SUM(I120+I113+I106+I99+#REF!+I92+I85+I78+I71+I64+#REF!+I57+I50+I43+I29+I8+I22)</f>
        <v>#REF!</v>
      </c>
      <c r="J161" s="38" t="e">
        <f>SUM(J120+J113+J106+J99+#REF!+J92+J85+J78+J71+J64+#REF!+J57+J50+J43+J29+J8+J22)</f>
        <v>#REF!</v>
      </c>
      <c r="K161" s="38" t="e">
        <f>SUM(K120+K113+K106+K99+#REF!+K92+K85+K78+K71+K64+#REF!+K57+K50+K43+K29+K8+K22)</f>
        <v>#REF!</v>
      </c>
      <c r="L161" s="38" t="e">
        <f>SUM(L120+L113+L106+L99+#REF!+L92+L85+L78+L71+L64+#REF!+L57+L50+L43+L29+L8+L22)</f>
        <v>#REF!</v>
      </c>
      <c r="M161" s="38" t="e">
        <f>SUM(M120+M113+M106+M99+#REF!+M92+M85+M78+M71+M64+#REF!+M57+M50+M43+M29+M8+M22)</f>
        <v>#REF!</v>
      </c>
      <c r="N161" s="38" t="e">
        <f>SUM(N120+N113+N106+N99+#REF!+N92+N85+N78+N71+N64+#REF!+N57+N50+N43+N29+N8+N22)</f>
        <v>#REF!</v>
      </c>
      <c r="O161" s="38" t="e">
        <f>SUM(O120+O113+O106+O99+#REF!+O92+O85+O78+O71+O64+#REF!+O57+O50+O43+O29+O8+O22)</f>
        <v>#REF!</v>
      </c>
      <c r="P161" s="38" t="e">
        <f>SUM(P120+P113+P106+P99+#REF!+P92+P85+P78+P71+P64+#REF!+P57+P50+P43+P29+P8+P22)</f>
        <v>#REF!</v>
      </c>
      <c r="Q161" s="38" t="e">
        <f>SUM(Q120+Q113+Q106+Q99+#REF!+Q92+Q85+Q78+Q71+Q64+#REF!+Q57+Q50+Q43+Q29+Q8+Q22)</f>
        <v>#REF!</v>
      </c>
      <c r="R161" s="38" t="e">
        <f>SUM(R120+R113+R106+R99+#REF!+R92+R85+R78+R71+R64+#REF!+R57+R50+R43+R29+R8+R22)</f>
        <v>#REF!</v>
      </c>
      <c r="S161" s="38" t="e">
        <f>SUM(S120+S113+S106+S99+#REF!+S92+S85+S78+S71+S64+#REF!+S57+S50+S43+S29+S8+S22)</f>
        <v>#REF!</v>
      </c>
      <c r="T161" s="38" t="e">
        <f>SUM(T120+T113+T106+T99+#REF!+T92+T85+T78+T71+T64+#REF!+T57+T50+T43+T29+T8+T22)</f>
        <v>#REF!</v>
      </c>
      <c r="U161" s="38" t="e">
        <f>SUM(U120+U113+U106+U99+#REF!+U92+U85+U78+U71+U64+#REF!+U57+U50+U43+U29+U8+U22)</f>
        <v>#REF!</v>
      </c>
      <c r="V161" s="38" t="e">
        <f>SUM(V120+V113+V106+V99+#REF!+V92+V85+V78+V71+V64+#REF!+V57+V50+V43+V29+V8+V22)</f>
        <v>#REF!</v>
      </c>
      <c r="W161" s="38" t="e">
        <f>SUM(W120+W113+W106+W99+#REF!+W92+W85+W78+W71+W64+#REF!+W57+W50+W43+W29+W8+W22)</f>
        <v>#REF!</v>
      </c>
      <c r="X161" s="38" t="e">
        <f>SUM(X120+X113+X106+X99+#REF!+X92+X85+X78+X71+X64+#REF!+X57+X50+X43+X29+X8+X22)</f>
        <v>#REF!</v>
      </c>
      <c r="Y161" s="38" t="e">
        <f>SUM(Y120+Y113+Y106+Y99+#REF!+Y92+Y85+Y78+Y71+Y64+#REF!+Y57+Y50+Y43+Y29+Y8+Y22)</f>
        <v>#REF!</v>
      </c>
      <c r="Z161" s="38" t="e">
        <f>SUM(Z120+Z113+Z106+Z99+#REF!+Z92+Z85+Z78+Z71+Z64+#REF!+Z57+Z50+Z43+Z29+Z8+Z22)</f>
        <v>#REF!</v>
      </c>
      <c r="AA161" s="38" t="e">
        <f>SUM(AA120+AA113+AA106+AA99+#REF!+AA92+AA85+AA78+AA71+AA64+#REF!+AA57+AA50+AA43+AA29+AA8+AA22)</f>
        <v>#REF!</v>
      </c>
      <c r="AB161" s="111" t="e">
        <f t="shared" ref="AB161:AB166" si="116">SUM(D161:AA161)</f>
        <v>#REF!</v>
      </c>
      <c r="AC161" s="111">
        <v>7101962</v>
      </c>
      <c r="AD161" s="99"/>
      <c r="AF161" s="29"/>
    </row>
    <row r="162" spans="3:32" x14ac:dyDescent="0.25">
      <c r="C162" s="9" t="s">
        <v>87</v>
      </c>
      <c r="D162" s="38" t="e">
        <f>SUM(D121+D114+D107+D100+#REF!+D93+D86+D79+D72+D65+#REF!+D58+D51+D44+D30+D9+D23)</f>
        <v>#REF!</v>
      </c>
      <c r="E162" s="38" t="e">
        <f>SUM(E121+E114+E107+E100+#REF!+E93+E86+E79+E72+E65+#REF!+E58+E51+E44+E30+E9+E23)</f>
        <v>#REF!</v>
      </c>
      <c r="F162" s="38" t="e">
        <f>SUM(F121+F114+F107+F100+#REF!+F93+F86+F79+F72+F65+#REF!+F58+F51+F44+F30+F9+F23)</f>
        <v>#REF!</v>
      </c>
      <c r="G162" s="38" t="e">
        <f>SUM(G121+G114+G107+G100+#REF!+G93+G86+G79+G72+G65+#REF!+G58+G51+G44+G30+G9+G23)</f>
        <v>#REF!</v>
      </c>
      <c r="H162" s="38" t="e">
        <f>SUM(H121+H114+H107+H100+#REF!+H93+H86+H79+H72+H65+#REF!+H58+H51+H44+H30+H9+H23)</f>
        <v>#REF!</v>
      </c>
      <c r="I162" s="38" t="e">
        <f>SUM(I121+I114+I107+I100+#REF!+I93+I86+I79+I72+I65+#REF!+I58+I51+I44+I30+I9+I23)</f>
        <v>#REF!</v>
      </c>
      <c r="J162" s="38" t="e">
        <f>SUM(J121+J114+J107+J100+#REF!+J93+J86+J79+J72+J65+#REF!+J58+J51+J44+J30+J9+J23)</f>
        <v>#REF!</v>
      </c>
      <c r="K162" s="38" t="e">
        <f>SUM(K121+K114+K107+K100+#REF!+K93+K86+K79+K72+K65+#REF!+K58+K51+K44+K30+K9+K23)</f>
        <v>#REF!</v>
      </c>
      <c r="L162" s="38" t="e">
        <f>SUM(L121+L114+L107+L100+#REF!+L93+L86+L79+L72+L65+#REF!+L58+L51+L44+L30+L9+L23)</f>
        <v>#REF!</v>
      </c>
      <c r="M162" s="38" t="e">
        <f>SUM(M121+M114+M107+M100+#REF!+M93+M86+M79+M72+M65+#REF!+M58+M51+M44+M30+M9+M23)</f>
        <v>#REF!</v>
      </c>
      <c r="N162" s="38" t="e">
        <f>SUM(N121+N114+N107+N100+#REF!+N93+N86+N79+N72+N65+#REF!+N58+N51+N44+N30+N9+N23)</f>
        <v>#REF!</v>
      </c>
      <c r="O162" s="38" t="e">
        <f>SUM(O121+O114+O107+O100+#REF!+O93+O86+O79+O72+O65+#REF!+O58+O51+O44+O30+O9+O23)</f>
        <v>#REF!</v>
      </c>
      <c r="P162" s="38" t="e">
        <f>SUM(P121+P114+P107+P100+#REF!+P93+P86+P79+P72+P65+#REF!+P58+P51+P44+P30+P9+P23)</f>
        <v>#REF!</v>
      </c>
      <c r="Q162" s="38" t="e">
        <f>SUM(Q121+Q114+Q107+Q100+#REF!+Q93+Q86+Q79+Q72+Q65+#REF!+Q58+Q51+Q44+Q30+Q9+Q23)</f>
        <v>#REF!</v>
      </c>
      <c r="R162" s="38" t="e">
        <f>SUM(R121+R114+R107+R100+#REF!+R93+R86+R79+R72+R65+#REF!+R58+R51+R44+R30+R9+R23)</f>
        <v>#REF!</v>
      </c>
      <c r="S162" s="38" t="e">
        <f>SUM(S121+S114+S107+S100+#REF!+S93+S86+S79+S72+S65+#REF!+S58+S51+S44+S30+S9+S23)</f>
        <v>#REF!</v>
      </c>
      <c r="T162" s="38" t="e">
        <f>SUM(T121+T114+T107+T100+#REF!+T93+T86+T79+T72+T65+#REF!+T58+T51+T44+T30+T9+T23)</f>
        <v>#REF!</v>
      </c>
      <c r="U162" s="38" t="e">
        <f>SUM(U121+U114+U107+U100+#REF!+U93+U86+U79+U72+U65+#REF!+U58+U51+U44+U30+U9+U23)</f>
        <v>#REF!</v>
      </c>
      <c r="V162" s="38" t="e">
        <f>SUM(V121+V114+V107+V100+#REF!+V93+V86+V79+V72+V65+#REF!+V58+V51+V44+V30+V9+V23)</f>
        <v>#REF!</v>
      </c>
      <c r="W162" s="38" t="e">
        <f>SUM(W121+W114+W107+W100+#REF!+W93+W86+W79+W72+W65+#REF!+W58+W51+W44+W30+W9+W23)</f>
        <v>#REF!</v>
      </c>
      <c r="X162" s="38" t="e">
        <f>SUM(X121+X114+X107+X100+#REF!+X93+X86+X79+X72+X65+#REF!+X58+X51+X44+X30+X9+X23)</f>
        <v>#REF!</v>
      </c>
      <c r="Y162" s="38" t="e">
        <f>SUM(Y121+Y114+Y107+Y100+#REF!+Y93+Y86+Y79+Y72+Y65+#REF!+Y58+Y51+Y44+Y30+Y9+Y23)</f>
        <v>#REF!</v>
      </c>
      <c r="Z162" s="38" t="e">
        <f>SUM(Z121+Z114+Z107+Z100+#REF!+Z93+Z86+Z79+Z72+Z65+#REF!+Z58+Z51+Z44+Z30+Z9+Z23)</f>
        <v>#REF!</v>
      </c>
      <c r="AA162" s="38" t="e">
        <f>SUM(AA121+AA114+AA107+AA100+#REF!+AA93+AA86+AA79+AA72+AA65+#REF!+AA58+AA51+AA44+AA30+AA9+AA23)</f>
        <v>#REF!</v>
      </c>
      <c r="AB162" s="52" t="e">
        <f t="shared" si="116"/>
        <v>#REF!</v>
      </c>
      <c r="AC162" s="52"/>
      <c r="AD162" s="52"/>
    </row>
    <row r="163" spans="3:32" x14ac:dyDescent="0.25">
      <c r="C163" s="9" t="s">
        <v>2</v>
      </c>
      <c r="D163" s="38" t="e">
        <f>SUM(D122+D115+D108+D101+#REF!+D94+D87+D80+D73+D66+#REF!+D59+D52+D45+D31+D10+D24)</f>
        <v>#REF!</v>
      </c>
      <c r="E163" s="38" t="e">
        <f>SUM(E122+E115+E108+E101+#REF!+E94+E87+E80+E73+E66+#REF!+E59+E52+E45+E31+E10+E24)</f>
        <v>#REF!</v>
      </c>
      <c r="F163" s="38" t="e">
        <f>SUM(F122+F115+F108+F101+#REF!+F94+F87+F80+F73+F66+#REF!+F59+F52+F45+F31+F10+F24)</f>
        <v>#REF!</v>
      </c>
      <c r="G163" s="38" t="e">
        <f>SUM(G122+G115+G108+G101+#REF!+G94+G87+G80+G73+G66+#REF!+G59+G52+G45+G31+G10+G24)</f>
        <v>#REF!</v>
      </c>
      <c r="H163" s="38" t="e">
        <f>SUM(H122+H115+H108+H101+#REF!+H94+H87+H80+H73+H66+#REF!+H59+H52+H45+H31+H10+H24)</f>
        <v>#REF!</v>
      </c>
      <c r="I163" s="38" t="e">
        <f>SUM(I122+I115+I108+I101+#REF!+I94+I87+I80+I73+I66+#REF!+I59+I52+I45+I31+I10+I24)</f>
        <v>#REF!</v>
      </c>
      <c r="J163" s="38" t="e">
        <f>SUM(J122+J115+J108+J101+#REF!+J94+J87+J80+J73+J66+#REF!+J59+J52+J45+J31+J10+J24)</f>
        <v>#REF!</v>
      </c>
      <c r="K163" s="38" t="e">
        <f>SUM(K122+K115+K108+K101+#REF!+K94+K87+K80+K73+K66+#REF!+K59+K52+K45+K31+K10+K24)</f>
        <v>#REF!</v>
      </c>
      <c r="L163" s="38" t="e">
        <f>SUM(L122+L115+L108+L101+#REF!+L94+L87+L80+L73+L66+#REF!+L59+L52+L45+L31+L10+L24)</f>
        <v>#REF!</v>
      </c>
      <c r="M163" s="38" t="e">
        <f>SUM(M122+M115+M108+M101+#REF!+M94+M87+M80+M73+M66+#REF!+M59+M52+M45+M31+M10+M24)</f>
        <v>#REF!</v>
      </c>
      <c r="N163" s="38" t="e">
        <f>SUM(N122+N115+N108+N101+#REF!+N94+N87+N80+N73+N66+#REF!+N59+N52+N45+N31+N10+N24)</f>
        <v>#REF!</v>
      </c>
      <c r="O163" s="38" t="e">
        <f>SUM(O122+O115+O108+O101+#REF!+O94+O87+O80+O73+O66+#REF!+O59+O52+O45+O31+O10+O24)</f>
        <v>#REF!</v>
      </c>
      <c r="P163" s="38" t="e">
        <f>SUM(P122+P115+P108+P101+#REF!+P94+P87+P80+P73+P66+#REF!+P59+P52+P45+P31+P10+P24)</f>
        <v>#REF!</v>
      </c>
      <c r="Q163" s="38" t="e">
        <f>SUM(Q122+Q115+Q108+Q101+#REF!+Q94+Q87+Q80+Q73+Q66+#REF!+Q59+Q52+Q45+Q31+Q10+Q24)</f>
        <v>#REF!</v>
      </c>
      <c r="R163" s="38" t="e">
        <f>SUM(R122+R115+R108+R101+#REF!+R94+R87+R80+R73+R66+#REF!+R59+R52+R45+R31+R10+R24)</f>
        <v>#REF!</v>
      </c>
      <c r="S163" s="38" t="e">
        <f>SUM(S122+S115+S108+S101+#REF!+S94+S87+S80+S73+S66+#REF!+S59+S52+S45+S31+S10+S24)</f>
        <v>#REF!</v>
      </c>
      <c r="T163" s="38" t="e">
        <f>SUM(T122+T115+T108+T101+#REF!+T94+T87+T80+T73+T66+#REF!+T59+T52+T45+T31+T10+T24)</f>
        <v>#REF!</v>
      </c>
      <c r="U163" s="38" t="e">
        <f>SUM(U122+U115+U108+U101+#REF!+U94+U87+U80+U73+U66+#REF!+U59+U52+U45+U31+U10+U24)</f>
        <v>#REF!</v>
      </c>
      <c r="V163" s="38" t="e">
        <f>SUM(V122+V115+V108+V101+#REF!+V94+V87+V80+V73+V66+#REF!+V59+V52+V45+V31+V10+V24)</f>
        <v>#REF!</v>
      </c>
      <c r="W163" s="38" t="e">
        <f>SUM(W122+W115+W108+W101+#REF!+W94+W87+W80+W73+W66+#REF!+W59+W52+W45+W31+W10+W24)</f>
        <v>#REF!</v>
      </c>
      <c r="X163" s="38" t="e">
        <f>SUM(X122+X115+X108+X101+#REF!+X94+X87+X80+X73+X66+#REF!+X59+X52+X45+X31+X10+X24)</f>
        <v>#REF!</v>
      </c>
      <c r="Y163" s="38" t="e">
        <f>SUM(Y122+Y115+Y108+Y101+#REF!+Y94+Y87+Y80+Y73+Y66+#REF!+Y59+Y52+Y45+Y31+Y10+Y24)</f>
        <v>#REF!</v>
      </c>
      <c r="Z163" s="38" t="e">
        <f>SUM(Z122+Z115+Z108+Z101+#REF!+Z94+Z87+Z80+Z73+Z66+#REF!+Z59+Z52+Z45+Z31+Z10+Z24)</f>
        <v>#REF!</v>
      </c>
      <c r="AA163" s="38" t="e">
        <f>SUM(AA122+AA115+AA108+AA101+#REF!+AA94+AA87+AA80+AA73+AA66+#REF!+AA59+AA52+AA45+AA31+AA10+AA24)</f>
        <v>#REF!</v>
      </c>
      <c r="AB163" s="52" t="e">
        <f t="shared" si="116"/>
        <v>#REF!</v>
      </c>
      <c r="AC163" s="52"/>
      <c r="AD163" s="52"/>
    </row>
    <row r="164" spans="3:32" x14ac:dyDescent="0.25">
      <c r="C164" s="7" t="s">
        <v>116</v>
      </c>
      <c r="D164" s="38" t="e">
        <f>SUM(D123+D116+D109+D102+#REF!+D95+D88+D81+D74+D67+#REF!+D60+D53+D46+D32+D11+D25)</f>
        <v>#REF!</v>
      </c>
      <c r="E164" s="38" t="e">
        <f>SUM(E123+E116+E109+E102+#REF!+E95+E88+E81+E74+E67+#REF!+E60+E53+E46+E32+E11+E25)</f>
        <v>#REF!</v>
      </c>
      <c r="F164" s="38" t="e">
        <f>SUM(F123+F116+F109+F102+#REF!+F95+F88+F81+F74+F67+#REF!+F60+F53+F46+F32+F11+F25)</f>
        <v>#REF!</v>
      </c>
      <c r="G164" s="38" t="e">
        <f>SUM(G123+G116+G109+G102+#REF!+G95+G88+G81+G74+G67+#REF!+G60+G53+G46+G32+G11+G25)</f>
        <v>#REF!</v>
      </c>
      <c r="H164" s="38" t="e">
        <f>SUM(H123+H116+H109+H102+#REF!+H95+H88+H81+H74+H67+#REF!+H60+H53+H46+H32+H11+H25)</f>
        <v>#REF!</v>
      </c>
      <c r="I164" s="38" t="e">
        <f>SUM(I123+I116+I109+I102+#REF!+I95+I88+I81+I74+I67+#REF!+I60+I53+I46+I32+I11+I25)</f>
        <v>#REF!</v>
      </c>
      <c r="J164" s="38" t="e">
        <f>SUM(J123+J116+J109+J102+#REF!+J95+J88+J81+J74+J67+#REF!+J60+J53+J46+J32+J11+J25)</f>
        <v>#REF!</v>
      </c>
      <c r="K164" s="38" t="e">
        <f>SUM(K123+K116+K109+K102+#REF!+K95+K88+K81+K74+K67+#REF!+K60+K53+K46+K32+K11+K25)</f>
        <v>#REF!</v>
      </c>
      <c r="L164" s="38" t="e">
        <f>SUM(L123+L116+L109+L102+#REF!+L95+L88+L81+L74+L67+#REF!+L60+L53+L46+L32+L11+L25)</f>
        <v>#REF!</v>
      </c>
      <c r="M164" s="38" t="e">
        <f>SUM(M123+M116+M109+M102+#REF!+M95+M88+M81+M74+M67+#REF!+M60+M53+M46+M32+M11+M25)</f>
        <v>#REF!</v>
      </c>
      <c r="N164" s="38" t="e">
        <f>SUM(N123+N116+N109+N102+#REF!+N95+N88+N81+N74+N67+#REF!+N60+N53+N46+N32+N11+N25)</f>
        <v>#REF!</v>
      </c>
      <c r="O164" s="38" t="e">
        <f>SUM(O123+O116+O109+O102+#REF!+O95+O88+O81+O74+O67+#REF!+O60+O53+O46+O32+O11+O25)</f>
        <v>#REF!</v>
      </c>
      <c r="P164" s="38" t="e">
        <f>SUM(P123+P116+P109+P102+#REF!+P95+P88+P81+P74+P67+#REF!+P60+P53+P46+P32+P11+P25)</f>
        <v>#REF!</v>
      </c>
      <c r="Q164" s="38" t="e">
        <f>SUM(Q123+Q116+Q109+Q102+#REF!+Q95+Q88+Q81+Q74+Q67+#REF!+Q60+Q53+Q46+Q32+Q11+Q25)</f>
        <v>#REF!</v>
      </c>
      <c r="R164" s="38" t="e">
        <f>SUM(R123+R116+R109+R102+#REF!+R95+R88+R81+R74+R67+#REF!+R60+R53+R46+R32+R11+R25)</f>
        <v>#REF!</v>
      </c>
      <c r="S164" s="38" t="e">
        <f>SUM(S123+S116+S109+S102+#REF!+S95+S88+S81+S74+S67+#REF!+S60+S53+S46+S32+S11+S25)</f>
        <v>#REF!</v>
      </c>
      <c r="T164" s="38" t="e">
        <f>SUM(T123+T116+T109+T102+#REF!+T95+T88+T81+T74+T67+#REF!+T60+T53+T46+T32+T11+T25)</f>
        <v>#REF!</v>
      </c>
      <c r="U164" s="38" t="e">
        <f>SUM(U123+U116+U109+U102+#REF!+U95+U88+U81+U74+U67+#REF!+U60+U53+U46+U32+U11+U25)</f>
        <v>#REF!</v>
      </c>
      <c r="V164" s="38" t="e">
        <f>SUM(V123+V116+V109+V102+#REF!+V95+V88+V81+V74+V67+#REF!+V60+V53+V46+V32+V11+V25)</f>
        <v>#REF!</v>
      </c>
      <c r="W164" s="38" t="e">
        <f>SUM(W123+W116+W109+W102+#REF!+W95+W88+W81+W74+W67+#REF!+W60+W53+W46+W32+W11+W25)</f>
        <v>#REF!</v>
      </c>
      <c r="X164" s="38" t="e">
        <f>SUM(X123+X116+X109+X102+#REF!+X95+X88+X81+X74+X67+#REF!+X60+X53+X46+X32+X11+X25)</f>
        <v>#REF!</v>
      </c>
      <c r="Y164" s="38" t="e">
        <f>SUM(Y123+Y116+Y109+Y102+#REF!+Y95+Y88+Y81+Y74+Y67+#REF!+Y60+Y53+Y46+Y32+Y11+Y25)</f>
        <v>#REF!</v>
      </c>
      <c r="Z164" s="38" t="e">
        <f>SUM(Z123+Z116+Z109+Z102+#REF!+Z95+Z88+Z81+Z74+Z67+#REF!+Z60+Z53+Z46+Z32+Z11+Z25)</f>
        <v>#REF!</v>
      </c>
      <c r="AA164" s="38" t="e">
        <f>SUM(AA123+AA116+AA109+AA102+#REF!+AA95+AA88+AA81+AA74+AA67+#REF!+AA60+AA53+AA46+AA32+AA11+AA25)</f>
        <v>#REF!</v>
      </c>
      <c r="AB164" s="52" t="e">
        <f t="shared" si="116"/>
        <v>#REF!</v>
      </c>
      <c r="AC164" s="52"/>
      <c r="AD164" s="52"/>
    </row>
    <row r="165" spans="3:32" x14ac:dyDescent="0.25">
      <c r="C165" s="7" t="s">
        <v>115</v>
      </c>
      <c r="D165" s="38" t="e">
        <f>SUM(D124+D117+D110+D103+#REF!+D96+D89+D82+D75+D68+#REF!+D61+D54+D47+D33+D12+D26)</f>
        <v>#REF!</v>
      </c>
      <c r="E165" s="38" t="e">
        <f>SUM(E124+E117+E110+E103+#REF!+E96+E89+E82+E75+E68+#REF!+E61+E54+E47+E33+E12+E26)</f>
        <v>#REF!</v>
      </c>
      <c r="F165" s="38" t="e">
        <f>SUM(F124+F117+F110+F103+#REF!+F96+F89+F82+F75+F68+#REF!+F61+F54+F47+F33+F12+F26)</f>
        <v>#REF!</v>
      </c>
      <c r="G165" s="38" t="e">
        <f>SUM(G124+G117+G110+G103+#REF!+G96+G89+G82+G75+G68+#REF!+G61+G54+G47+G33+G12+G26)</f>
        <v>#REF!</v>
      </c>
      <c r="H165" s="38" t="e">
        <f>SUM(H124+H117+H110+H103+#REF!+H96+H89+H82+H75+H68+#REF!+H61+H54+H47+H33+H12+H26)</f>
        <v>#REF!</v>
      </c>
      <c r="I165" s="38" t="e">
        <f>SUM(I124+I117+I110+I103+#REF!+I96+I89+I82+I75+I68+#REF!+I61+I54+I47+I33+I12+I26)</f>
        <v>#REF!</v>
      </c>
      <c r="J165" s="38" t="e">
        <f>SUM(J124+J117+J110+J103+#REF!+J96+J89+J82+J75+J68+#REF!+J61+J54+J47+J33+J12+J26)</f>
        <v>#REF!</v>
      </c>
      <c r="K165" s="38" t="e">
        <f>SUM(K124+K117+K110+K103+#REF!+K96+K89+K82+K75+K68+#REF!+K61+K54+K47+K33+K12+K26)</f>
        <v>#REF!</v>
      </c>
      <c r="L165" s="38" t="e">
        <f>SUM(L124+L117+L110+L103+#REF!+L96+L89+L82+L75+L68+#REF!+L61+L54+L47+L33+L12+L26)</f>
        <v>#REF!</v>
      </c>
      <c r="M165" s="38" t="e">
        <f>SUM(M124+M117+M110+M103+#REF!+M96+M89+M82+M75+M68+#REF!+M61+M54+M47+M33+M12+M26)</f>
        <v>#REF!</v>
      </c>
      <c r="N165" s="38" t="e">
        <f>SUM(N124+N117+N110+N103+#REF!+N96+N89+N82+N75+N68+#REF!+N61+N54+N47+N33+N12+N26)</f>
        <v>#REF!</v>
      </c>
      <c r="O165" s="38" t="e">
        <f>SUM(O124+O117+O110+O103+#REF!+O96+O89+O82+O75+O68+#REF!+O61+O54+O47+O33+O12+O26)</f>
        <v>#REF!</v>
      </c>
      <c r="P165" s="38" t="e">
        <f>SUM(P124+P117+P110+P103+#REF!+P96+P89+P82+P75+P68+#REF!+P61+P54+P47+P33+P12+P26)</f>
        <v>#REF!</v>
      </c>
      <c r="Q165" s="38" t="e">
        <f>SUM(Q124+Q117+Q110+Q103+#REF!+Q96+Q89+Q82+Q75+Q68+#REF!+Q61+Q54+Q47+Q33+Q12+Q26)</f>
        <v>#REF!</v>
      </c>
      <c r="R165" s="38" t="e">
        <f>SUM(R124+R117+R110+R103+#REF!+R96+R89+R82+R75+R68+#REF!+R61+R54+R47+R33+R12+R26)</f>
        <v>#REF!</v>
      </c>
      <c r="S165" s="38" t="e">
        <f>SUM(S124+S117+S110+S103+#REF!+S96+S89+S82+S75+S68+#REF!+S61+S54+S47+S33+S12+S26)</f>
        <v>#REF!</v>
      </c>
      <c r="T165" s="38" t="e">
        <f>SUM(T124+T117+T110+T103+#REF!+T96+T89+T82+T75+T68+#REF!+T61+T54+T47+T33+T12+T26)</f>
        <v>#REF!</v>
      </c>
      <c r="U165" s="38" t="e">
        <f>SUM(U124+U117+U110+U103+#REF!+U96+U89+U82+U75+U68+#REF!+U61+U54+U47+U33+U12+U26)</f>
        <v>#REF!</v>
      </c>
      <c r="V165" s="38" t="e">
        <f>SUM(V124+V117+V110+V103+#REF!+V96+V89+V82+V75+V68+#REF!+V61+V54+V47+V33+V12+V26)</f>
        <v>#REF!</v>
      </c>
      <c r="W165" s="38" t="e">
        <f>SUM(W124+W117+W110+W103+#REF!+W96+W89+W82+W75+W68+#REF!+W61+W54+W47+W33+W12+W26)</f>
        <v>#REF!</v>
      </c>
      <c r="X165" s="38" t="e">
        <f>SUM(X124+X117+X110+X103+#REF!+X96+X89+X82+X75+X68+#REF!+X61+X54+X47+X33+X12+X26)</f>
        <v>#REF!</v>
      </c>
      <c r="Y165" s="38" t="e">
        <f>SUM(Y124+Y117+Y110+Y103+#REF!+Y96+Y89+Y82+Y75+Y68+#REF!+Y61+Y54+Y47+Y33+Y12+Y26)</f>
        <v>#REF!</v>
      </c>
      <c r="Z165" s="38" t="e">
        <f>SUM(Z124+Z117+Z110+Z103+#REF!+Z96+Z89+Z82+Z75+Z68+#REF!+Z61+Z54+Z47+Z33+Z12+Z26)</f>
        <v>#REF!</v>
      </c>
      <c r="AA165" s="38" t="e">
        <f>SUM(AA124+AA117+AA110+AA103+#REF!+AA96+AA89+AA82+AA75+AA68+#REF!+AA61+AA54+AA47+AA33+AA12+AA26)</f>
        <v>#REF!</v>
      </c>
      <c r="AB165" s="52" t="e">
        <f t="shared" si="116"/>
        <v>#REF!</v>
      </c>
      <c r="AC165" s="52"/>
      <c r="AD165" s="52"/>
    </row>
    <row r="166" spans="3:32" x14ac:dyDescent="0.25">
      <c r="C166" s="7" t="s">
        <v>117</v>
      </c>
      <c r="D166" s="38" t="e">
        <f>SUM(D125+D118+D111+D104+#REF!+D97+D90+D83+D76+D69+#REF!+D62+D55+D48+D34+D13+D27)</f>
        <v>#REF!</v>
      </c>
      <c r="E166" s="38" t="e">
        <f>SUM(E125+E118+E111+E104+#REF!+E97+E90+E83+E76+E69+#REF!+E62+E55+E48+E34+E13+E27)</f>
        <v>#REF!</v>
      </c>
      <c r="F166" s="38" t="e">
        <f>SUM(F125+F118+F111+F104+#REF!+F97+F90+F83+F76+F69+#REF!+F62+F55+F48+F34+F13+F27)</f>
        <v>#REF!</v>
      </c>
      <c r="G166" s="38" t="e">
        <f>SUM(G125+G118+G111+G104+#REF!+G97+G90+G83+G76+G69+#REF!+G62+G55+G48+G34+G13+G27)</f>
        <v>#REF!</v>
      </c>
      <c r="H166" s="38" t="e">
        <f>SUM(H125+H118+H111+H104+#REF!+H97+H90+H83+H76+H69+#REF!+H62+H55+H48+H34+H13+H27)</f>
        <v>#REF!</v>
      </c>
      <c r="I166" s="38" t="e">
        <f>SUM(I125+I118+I111+I104+#REF!+I97+I90+I83+I76+I69+#REF!+I62+I55+I48+I34+I13+I27)</f>
        <v>#REF!</v>
      </c>
      <c r="J166" s="38" t="e">
        <f>SUM(J125+J118+J111+J104+#REF!+J97+J90+J83+J76+J69+#REF!+J62+J55+J48+J34+J13+J27)</f>
        <v>#REF!</v>
      </c>
      <c r="K166" s="38" t="e">
        <f>SUM(K125+K118+K111+K104+#REF!+K97+K90+K83+K76+K69+#REF!+K62+K55+K48+K34+K13+K27)</f>
        <v>#REF!</v>
      </c>
      <c r="L166" s="38" t="e">
        <f>SUM(L125+L118+L111+L104+#REF!+L97+L90+L83+L76+L69+#REF!+L62+L55+L48+L34+L13+L27)</f>
        <v>#REF!</v>
      </c>
      <c r="M166" s="38" t="e">
        <f>SUM(M125+M118+M111+M104+#REF!+M97+M90+M83+M76+M69+#REF!+M62+M55+M48+M34+M13+M27)</f>
        <v>#REF!</v>
      </c>
      <c r="N166" s="38" t="e">
        <f>SUM(N125+N118+N111+N104+#REF!+N97+N90+N83+N76+N69+#REF!+N62+N55+N48+N34+N13+N27)</f>
        <v>#REF!</v>
      </c>
      <c r="O166" s="38" t="e">
        <f>SUM(O125+O118+O111+O104+#REF!+O97+O90+O83+O76+O69+#REF!+O62+O55+O48+O34+O13+O27)</f>
        <v>#REF!</v>
      </c>
      <c r="P166" s="38" t="e">
        <f>SUM(P125+P118+P111+P104+#REF!+P97+P90+P83+P76+P69+#REF!+P62+P55+P48+P34+P13+P27)</f>
        <v>#REF!</v>
      </c>
      <c r="Q166" s="38" t="e">
        <f>SUM(Q125+Q118+Q111+Q104+#REF!+Q97+Q90+Q83+Q76+Q69+#REF!+Q62+Q55+Q48+Q34+Q13+Q27)</f>
        <v>#REF!</v>
      </c>
      <c r="R166" s="38" t="e">
        <f>SUM(R125+R118+R111+R104+#REF!+R97+R90+R83+R76+R69+#REF!+R62+R55+R48+R34+R13+R27)</f>
        <v>#REF!</v>
      </c>
      <c r="S166" s="38" t="e">
        <f>SUM(S125+S118+S111+S104+#REF!+S97+S90+S83+S76+S69+#REF!+S62+S55+S48+S34+S13+S27)</f>
        <v>#REF!</v>
      </c>
      <c r="T166" s="38" t="e">
        <f>SUM(T125+T118+T111+T104+#REF!+T97+T90+T83+T76+T69+#REF!+T62+T55+T48+T34+T13+T27)</f>
        <v>#REF!</v>
      </c>
      <c r="U166" s="38" t="e">
        <f>SUM(U125+U118+U111+U104+#REF!+U97+U90+U83+U76+U69+#REF!+U62+U55+U48+U34+U13+U27)</f>
        <v>#REF!</v>
      </c>
      <c r="V166" s="38" t="e">
        <f>SUM(V125+V118+V111+V104+#REF!+V97+V90+V83+V76+V69+#REF!+V62+V55+V48+V34+V13+V27)</f>
        <v>#REF!</v>
      </c>
      <c r="W166" s="38" t="e">
        <f>SUM(W125+W118+W111+W104+#REF!+W97+W90+W83+W76+W69+#REF!+W62+W55+W48+W34+W13+W27)</f>
        <v>#REF!</v>
      </c>
      <c r="X166" s="38" t="e">
        <f>SUM(X125+X118+X111+X104+#REF!+X97+X90+X83+X76+X69+#REF!+X62+X55+X48+X34+X13+X27)</f>
        <v>#REF!</v>
      </c>
      <c r="Y166" s="38" t="e">
        <f>SUM(Y125+Y118+Y111+Y104+#REF!+Y97+Y90+Y83+Y76+Y69+#REF!+Y62+Y55+Y48+Y34+Y13+Y27)</f>
        <v>#REF!</v>
      </c>
      <c r="Z166" s="38" t="e">
        <f>SUM(Z125+Z118+Z111+Z104+#REF!+Z97+Z90+Z83+Z76+Z69+#REF!+Z62+Z55+Z48+Z34+Z13+Z27)</f>
        <v>#REF!</v>
      </c>
      <c r="AA166" s="38" t="e">
        <f>SUM(AA125+AA118+AA111+AA104+#REF!+AA97+AA90+AA83+AA76+AA69+#REF!+AA62+AA55+AA48+AA34+AA13+AA27)</f>
        <v>#REF!</v>
      </c>
      <c r="AB166" s="52" t="e">
        <f t="shared" si="116"/>
        <v>#REF!</v>
      </c>
      <c r="AC166" s="52"/>
      <c r="AD166" s="52"/>
    </row>
  </sheetData>
  <customSheetViews>
    <customSheetView guid="{BD9E2363-BAFF-4761-954C-06F45812FF19}" scale="75" hiddenColumns="1" state="hidden" showRuler="0">
      <pane xSplit="3" ySplit="5" topLeftCell="D117" activePane="bottomRight" state="frozen"/>
      <selection pane="bottomRight" activeCell="AD210" sqref="AD210"/>
      <pageMargins left="0.75" right="0.75" top="1" bottom="1" header="0.5" footer="0.5"/>
      <pageSetup paperSize="5" scale="67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D117" activePane="bottomRight" state="frozen"/>
      <selection pane="bottomRight" activeCell="AD210" sqref="AD210"/>
      <pageMargins left="0.75" right="0.75" top="1" bottom="1" header="0.5" footer="0.5"/>
      <pageSetup paperSize="5" scale="67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67" fitToHeight="0" orientation="landscape" r:id="rId3"/>
  <headerFooter alignWithMargins="0">
    <oddHeader>&amp;R&amp;F, &amp;A</oddHead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E893"/>
  <sheetViews>
    <sheetView zoomScaleNormal="100" workbookViewId="0">
      <pane xSplit="3" ySplit="5" topLeftCell="AE131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11.33203125" style="3" bestFit="1" customWidth="1"/>
    <col min="2" max="2" width="2.44140625" style="6" customWidth="1"/>
    <col min="3" max="3" width="31.88671875" style="6" customWidth="1"/>
    <col min="4" max="4" width="12" customWidth="1"/>
    <col min="5" max="26" width="12" hidden="1" customWidth="1"/>
    <col min="27" max="27" width="12" customWidth="1"/>
    <col min="28" max="30" width="14" style="69" customWidth="1"/>
    <col min="31" max="31" width="14.88671875" style="69" customWidth="1"/>
    <col min="32" max="32" width="21.33203125" style="69" customWidth="1"/>
    <col min="33" max="33" width="12.88671875" bestFit="1" customWidth="1"/>
  </cols>
  <sheetData>
    <row r="1" spans="1:83" ht="15.6" x14ac:dyDescent="0.3">
      <c r="A1" s="22" t="s">
        <v>84</v>
      </c>
      <c r="AB1" s="63"/>
      <c r="AC1" s="63"/>
      <c r="AD1" s="63"/>
      <c r="AE1" s="70"/>
    </row>
    <row r="2" spans="1:83" x14ac:dyDescent="0.25">
      <c r="A2" s="23" t="s">
        <v>156</v>
      </c>
      <c r="AB2" s="63"/>
      <c r="AC2" s="63"/>
      <c r="AD2" s="63"/>
      <c r="AE2" s="70"/>
    </row>
    <row r="3" spans="1:83" x14ac:dyDescent="0.25">
      <c r="C3" s="6" t="s">
        <v>45</v>
      </c>
      <c r="D3" s="3" t="e">
        <f>#REF!</f>
        <v>#REF!</v>
      </c>
      <c r="AB3" s="63"/>
      <c r="AC3" s="63"/>
      <c r="AD3" s="63"/>
      <c r="AE3" s="70"/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64"/>
      <c r="AC4" s="64"/>
      <c r="AD4" s="64"/>
      <c r="AE4" s="71"/>
      <c r="AF4" s="77"/>
    </row>
    <row r="5" spans="1:83" s="3" customFormat="1" x14ac:dyDescent="0.25">
      <c r="D5" s="4">
        <v>39449</v>
      </c>
      <c r="E5" s="4">
        <v>39480</v>
      </c>
      <c r="F5" s="4">
        <v>39509</v>
      </c>
      <c r="G5" s="4">
        <v>39540</v>
      </c>
      <c r="H5" s="4">
        <v>39570</v>
      </c>
      <c r="I5" s="4">
        <v>39601</v>
      </c>
      <c r="J5" s="4">
        <v>39631</v>
      </c>
      <c r="K5" s="4">
        <v>39662</v>
      </c>
      <c r="L5" s="4">
        <v>39693</v>
      </c>
      <c r="M5" s="4">
        <v>39723</v>
      </c>
      <c r="N5" s="4">
        <v>39754</v>
      </c>
      <c r="O5" s="4">
        <v>39784</v>
      </c>
      <c r="P5" s="4">
        <v>39815</v>
      </c>
      <c r="Q5" s="4">
        <v>39846</v>
      </c>
      <c r="R5" s="4">
        <v>39874</v>
      </c>
      <c r="S5" s="4">
        <v>39905</v>
      </c>
      <c r="T5" s="4">
        <v>39935</v>
      </c>
      <c r="U5" s="4">
        <v>39966</v>
      </c>
      <c r="V5" s="4">
        <v>39996</v>
      </c>
      <c r="W5" s="4">
        <v>40027</v>
      </c>
      <c r="X5" s="4">
        <v>40058</v>
      </c>
      <c r="Y5" s="4">
        <v>40088</v>
      </c>
      <c r="Z5" s="4">
        <v>40119</v>
      </c>
      <c r="AA5" s="4">
        <v>40149</v>
      </c>
      <c r="AB5" s="65"/>
      <c r="AC5" s="65"/>
      <c r="AD5" s="65"/>
      <c r="AE5" s="72"/>
      <c r="AF5" s="78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13" customFormat="1" x14ac:dyDescent="0.25">
      <c r="A6" s="3" t="s">
        <v>4</v>
      </c>
      <c r="B6" s="6" t="s">
        <v>137</v>
      </c>
      <c r="C6" s="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 s="101" t="s">
        <v>165</v>
      </c>
      <c r="AC6" s="101" t="s">
        <v>164</v>
      </c>
      <c r="AD6" s="101" t="s">
        <v>146</v>
      </c>
      <c r="AE6" s="5" t="s">
        <v>148</v>
      </c>
      <c r="AF6" s="79"/>
      <c r="AG6" s="5"/>
      <c r="AI6" s="18"/>
      <c r="AJ6" s="19"/>
      <c r="AK6" s="19"/>
      <c r="AL6" s="21"/>
      <c r="AM6" s="21"/>
      <c r="AN6" s="21"/>
    </row>
    <row r="7" spans="1:83" s="13" customFormat="1" x14ac:dyDescent="0.25">
      <c r="A7" s="3"/>
      <c r="B7" s="6"/>
      <c r="C7" s="9" t="s">
        <v>0</v>
      </c>
      <c r="D7" s="74" t="e">
        <f>#REF!</f>
        <v>#REF!</v>
      </c>
      <c r="E7" s="74" t="e">
        <f>#REF!</f>
        <v>#REF!</v>
      </c>
      <c r="F7" s="74" t="e">
        <f>#REF!</f>
        <v>#REF!</v>
      </c>
      <c r="G7" s="74" t="e">
        <f>#REF!</f>
        <v>#REF!</v>
      </c>
      <c r="H7" s="74" t="e">
        <f>#REF!</f>
        <v>#REF!</v>
      </c>
      <c r="I7" s="74" t="e">
        <f>#REF!</f>
        <v>#REF!</v>
      </c>
      <c r="J7" s="74" t="e">
        <f>#REF!</f>
        <v>#REF!</v>
      </c>
      <c r="K7" s="74" t="e">
        <f>#REF!</f>
        <v>#REF!</v>
      </c>
      <c r="L7" s="74" t="e">
        <f>#REF!</f>
        <v>#REF!</v>
      </c>
      <c r="M7" s="74" t="e">
        <f>#REF!</f>
        <v>#REF!</v>
      </c>
      <c r="N7" s="74" t="e">
        <f>#REF!</f>
        <v>#REF!</v>
      </c>
      <c r="O7" s="74" t="e">
        <f>#REF!</f>
        <v>#REF!</v>
      </c>
      <c r="P7" s="74" t="e">
        <f>#REF!</f>
        <v>#REF!</v>
      </c>
      <c r="Q7" s="74" t="e">
        <f>#REF!</f>
        <v>#REF!</v>
      </c>
      <c r="R7" s="74" t="e">
        <f>#REF!</f>
        <v>#REF!</v>
      </c>
      <c r="S7" s="74" t="e">
        <f>#REF!</f>
        <v>#REF!</v>
      </c>
      <c r="T7" s="74" t="e">
        <f>#REF!</f>
        <v>#REF!</v>
      </c>
      <c r="U7" s="74" t="e">
        <f>#REF!</f>
        <v>#REF!</v>
      </c>
      <c r="V7" s="74" t="e">
        <f>#REF!</f>
        <v>#REF!</v>
      </c>
      <c r="W7" s="74" t="e">
        <f>#REF!</f>
        <v>#REF!</v>
      </c>
      <c r="X7" s="74" t="e">
        <f>#REF!</f>
        <v>#REF!</v>
      </c>
      <c r="Y7" s="74" t="e">
        <f>#REF!</f>
        <v>#REF!</v>
      </c>
      <c r="Z7" s="74" t="e">
        <f>#REF!</f>
        <v>#REF!</v>
      </c>
      <c r="AA7" s="74" t="e">
        <f>#REF!</f>
        <v>#REF!</v>
      </c>
      <c r="AB7" s="66" t="e">
        <f>SUM(D7:AA7)</f>
        <v>#REF!</v>
      </c>
      <c r="AC7" s="66" t="e">
        <f>SUM(P7:AA7)</f>
        <v>#REF!</v>
      </c>
      <c r="AD7" s="66"/>
      <c r="AE7" s="70"/>
      <c r="AF7" s="79"/>
      <c r="AG7" s="79"/>
      <c r="AI7" s="18"/>
      <c r="AJ7" s="19"/>
      <c r="AK7" s="20"/>
      <c r="AL7" s="21"/>
      <c r="AM7" s="21"/>
      <c r="AN7" s="21"/>
    </row>
    <row r="8" spans="1:83" s="13" customFormat="1" x14ac:dyDescent="0.25">
      <c r="A8" s="3"/>
      <c r="B8" s="6"/>
      <c r="C8" s="9" t="s">
        <v>1</v>
      </c>
      <c r="D8" s="75">
        <f t="shared" ref="D8:O8" si="0">$AE8/24</f>
        <v>7088750</v>
      </c>
      <c r="E8" s="75">
        <f t="shared" si="0"/>
        <v>7088750</v>
      </c>
      <c r="F8" s="75">
        <f t="shared" si="0"/>
        <v>7088750</v>
      </c>
      <c r="G8" s="75">
        <f t="shared" si="0"/>
        <v>7088750</v>
      </c>
      <c r="H8" s="75">
        <f t="shared" si="0"/>
        <v>7088750</v>
      </c>
      <c r="I8" s="75">
        <f t="shared" si="0"/>
        <v>7088750</v>
      </c>
      <c r="J8" s="75">
        <f t="shared" si="0"/>
        <v>7088750</v>
      </c>
      <c r="K8" s="75">
        <f t="shared" si="0"/>
        <v>7088750</v>
      </c>
      <c r="L8" s="75">
        <f t="shared" si="0"/>
        <v>7088750</v>
      </c>
      <c r="M8" s="75">
        <f t="shared" si="0"/>
        <v>7088750</v>
      </c>
      <c r="N8" s="75">
        <f t="shared" si="0"/>
        <v>7088750</v>
      </c>
      <c r="O8" s="75">
        <f t="shared" si="0"/>
        <v>7088750</v>
      </c>
      <c r="P8" s="75">
        <f>$AE8/24</f>
        <v>7088750</v>
      </c>
      <c r="Q8" s="75">
        <f t="shared" ref="Q8:AA8" si="1">$AE8/24</f>
        <v>7088750</v>
      </c>
      <c r="R8" s="75">
        <f t="shared" si="1"/>
        <v>7088750</v>
      </c>
      <c r="S8" s="75">
        <f t="shared" si="1"/>
        <v>7088750</v>
      </c>
      <c r="T8" s="75">
        <f t="shared" si="1"/>
        <v>7088750</v>
      </c>
      <c r="U8" s="75">
        <f t="shared" si="1"/>
        <v>7088750</v>
      </c>
      <c r="V8" s="75">
        <f t="shared" si="1"/>
        <v>7088750</v>
      </c>
      <c r="W8" s="75">
        <f t="shared" si="1"/>
        <v>7088750</v>
      </c>
      <c r="X8" s="75">
        <f t="shared" si="1"/>
        <v>7088750</v>
      </c>
      <c r="Y8" s="75">
        <f t="shared" si="1"/>
        <v>7088750</v>
      </c>
      <c r="Z8" s="75">
        <f t="shared" si="1"/>
        <v>7088750</v>
      </c>
      <c r="AA8" s="75">
        <f t="shared" si="1"/>
        <v>7088750</v>
      </c>
      <c r="AB8" s="66"/>
      <c r="AC8" s="66"/>
      <c r="AD8" s="66">
        <v>74857000</v>
      </c>
      <c r="AE8" s="70">
        <v>170130000</v>
      </c>
      <c r="AF8" s="79"/>
      <c r="AG8" s="79"/>
      <c r="AI8" s="18"/>
      <c r="AJ8" s="19"/>
      <c r="AK8" s="20"/>
      <c r="AL8" s="21"/>
      <c r="AM8" s="21"/>
      <c r="AN8" s="21"/>
    </row>
    <row r="9" spans="1:83" s="13" customFormat="1" x14ac:dyDescent="0.25">
      <c r="A9" s="3"/>
      <c r="B9" s="6"/>
      <c r="C9" s="9" t="s">
        <v>2</v>
      </c>
      <c r="D9" s="75" t="e">
        <f>IF(D$4&lt;=$D$3,D7,D8)</f>
        <v>#REF!</v>
      </c>
      <c r="E9" s="75" t="e">
        <f t="shared" ref="E9:K9" si="2">IF(E$4&lt;=$D$3,E7,E8)</f>
        <v>#REF!</v>
      </c>
      <c r="F9" s="75" t="e">
        <f t="shared" si="2"/>
        <v>#REF!</v>
      </c>
      <c r="G9" s="75" t="e">
        <f t="shared" si="2"/>
        <v>#REF!</v>
      </c>
      <c r="H9" s="75" t="e">
        <f t="shared" si="2"/>
        <v>#REF!</v>
      </c>
      <c r="I9" s="75" t="e">
        <f t="shared" si="2"/>
        <v>#REF!</v>
      </c>
      <c r="J9" s="75" t="e">
        <f t="shared" si="2"/>
        <v>#REF!</v>
      </c>
      <c r="K9" s="75" t="e">
        <f t="shared" si="2"/>
        <v>#REF!</v>
      </c>
      <c r="L9" s="75" t="e">
        <f>IF(L$4&lt;=$D$3,L7,L8)</f>
        <v>#REF!</v>
      </c>
      <c r="M9" s="75" t="e">
        <f>IF(M$4&lt;=$D$3,M7,M8)</f>
        <v>#REF!</v>
      </c>
      <c r="N9" s="75" t="e">
        <f>IF(N$4&lt;=$D$3,N7,N8)</f>
        <v>#REF!</v>
      </c>
      <c r="O9" s="75" t="e">
        <f>IF(O$4&lt;=$D$3,O7,O8)</f>
        <v>#REF!</v>
      </c>
      <c r="P9" s="75" t="e">
        <f t="shared" ref="P9:AA9" si="3">IF(P$4&lt;=$D$3,P7,P8)</f>
        <v>#REF!</v>
      </c>
      <c r="Q9" s="75" t="e">
        <f t="shared" si="3"/>
        <v>#REF!</v>
      </c>
      <c r="R9" s="75" t="e">
        <f t="shared" si="3"/>
        <v>#REF!</v>
      </c>
      <c r="S9" s="75" t="e">
        <f t="shared" si="3"/>
        <v>#REF!</v>
      </c>
      <c r="T9" s="75" t="e">
        <f t="shared" si="3"/>
        <v>#REF!</v>
      </c>
      <c r="U9" s="75" t="e">
        <f t="shared" si="3"/>
        <v>#REF!</v>
      </c>
      <c r="V9" s="75" t="e">
        <f t="shared" si="3"/>
        <v>#REF!</v>
      </c>
      <c r="W9" s="75" t="e">
        <f t="shared" si="3"/>
        <v>#REF!</v>
      </c>
      <c r="X9" s="75" t="e">
        <f t="shared" si="3"/>
        <v>#REF!</v>
      </c>
      <c r="Y9" s="75" t="e">
        <f t="shared" si="3"/>
        <v>#REF!</v>
      </c>
      <c r="Z9" s="75" t="e">
        <f t="shared" si="3"/>
        <v>#REF!</v>
      </c>
      <c r="AA9" s="75" t="e">
        <f t="shared" si="3"/>
        <v>#REF!</v>
      </c>
      <c r="AB9" s="66"/>
      <c r="AC9" s="66"/>
      <c r="AD9" s="66"/>
      <c r="AE9" s="70"/>
      <c r="AF9" s="79"/>
      <c r="AG9" s="79"/>
      <c r="AI9" s="18"/>
      <c r="AJ9" s="19"/>
      <c r="AK9" s="20"/>
      <c r="AL9" s="21"/>
      <c r="AM9" s="21"/>
      <c r="AN9" s="21"/>
    </row>
    <row r="10" spans="1:83" s="13" customFormat="1" x14ac:dyDescent="0.25">
      <c r="A10" s="3"/>
      <c r="B10" s="6"/>
      <c r="C10" s="7" t="s">
        <v>157</v>
      </c>
      <c r="D10" s="76" t="e">
        <f>D7</f>
        <v>#REF!</v>
      </c>
      <c r="E10" s="76" t="e">
        <f>IF(E$4&lt;=$D$3,(E7+D10),0)</f>
        <v>#REF!</v>
      </c>
      <c r="F10" s="76" t="e">
        <f t="shared" ref="F10:AA10" si="4">IF(F$4&lt;=$D$3,(F7+E10),0)</f>
        <v>#REF!</v>
      </c>
      <c r="G10" s="76" t="e">
        <f t="shared" si="4"/>
        <v>#REF!</v>
      </c>
      <c r="H10" s="76" t="e">
        <f t="shared" si="4"/>
        <v>#REF!</v>
      </c>
      <c r="I10" s="76" t="e">
        <f t="shared" si="4"/>
        <v>#REF!</v>
      </c>
      <c r="J10" s="76" t="e">
        <f t="shared" si="4"/>
        <v>#REF!</v>
      </c>
      <c r="K10" s="76" t="e">
        <f t="shared" si="4"/>
        <v>#REF!</v>
      </c>
      <c r="L10" s="76" t="e">
        <f t="shared" si="4"/>
        <v>#REF!</v>
      </c>
      <c r="M10" s="76" t="e">
        <f t="shared" si="4"/>
        <v>#REF!</v>
      </c>
      <c r="N10" s="76" t="e">
        <f t="shared" si="4"/>
        <v>#REF!</v>
      </c>
      <c r="O10" s="76" t="e">
        <f t="shared" si="4"/>
        <v>#REF!</v>
      </c>
      <c r="P10" s="76" t="e">
        <f t="shared" si="4"/>
        <v>#REF!</v>
      </c>
      <c r="Q10" s="76" t="e">
        <f t="shared" si="4"/>
        <v>#REF!</v>
      </c>
      <c r="R10" s="76" t="e">
        <f t="shared" si="4"/>
        <v>#REF!</v>
      </c>
      <c r="S10" s="76" t="e">
        <f t="shared" si="4"/>
        <v>#REF!</v>
      </c>
      <c r="T10" s="76" t="e">
        <f t="shared" si="4"/>
        <v>#REF!</v>
      </c>
      <c r="U10" s="76" t="e">
        <f t="shared" si="4"/>
        <v>#REF!</v>
      </c>
      <c r="V10" s="76" t="e">
        <f t="shared" si="4"/>
        <v>#REF!</v>
      </c>
      <c r="W10" s="76" t="e">
        <f t="shared" si="4"/>
        <v>#REF!</v>
      </c>
      <c r="X10" s="76" t="e">
        <f t="shared" si="4"/>
        <v>#REF!</v>
      </c>
      <c r="Y10" s="76" t="e">
        <f t="shared" si="4"/>
        <v>#REF!</v>
      </c>
      <c r="Z10" s="76" t="e">
        <f t="shared" si="4"/>
        <v>#REF!</v>
      </c>
      <c r="AA10" s="76" t="e">
        <f t="shared" si="4"/>
        <v>#REF!</v>
      </c>
      <c r="AB10" s="66"/>
      <c r="AC10" s="66"/>
      <c r="AD10" s="66"/>
      <c r="AE10" s="70"/>
      <c r="AF10" s="79"/>
      <c r="AG10" s="79"/>
      <c r="AI10" s="18"/>
      <c r="AJ10" s="19"/>
      <c r="AK10" s="20"/>
      <c r="AL10" s="21"/>
      <c r="AM10" s="21"/>
      <c r="AN10" s="21"/>
    </row>
    <row r="11" spans="1:83" s="13" customFormat="1" x14ac:dyDescent="0.25">
      <c r="A11" s="3"/>
      <c r="B11" s="6"/>
      <c r="C11" s="7" t="s">
        <v>158</v>
      </c>
      <c r="D11" s="76">
        <f>D8</f>
        <v>7088750</v>
      </c>
      <c r="E11" s="76">
        <f>E8+D11</f>
        <v>14177500</v>
      </c>
      <c r="F11" s="76">
        <f t="shared" ref="F11:M12" si="5">F8+E11</f>
        <v>21266250</v>
      </c>
      <c r="G11" s="76">
        <f t="shared" si="5"/>
        <v>28355000</v>
      </c>
      <c r="H11" s="76">
        <f t="shared" si="5"/>
        <v>35443750</v>
      </c>
      <c r="I11" s="76">
        <f>I8+H11</f>
        <v>42532500</v>
      </c>
      <c r="J11" s="76">
        <f t="shared" si="5"/>
        <v>49621250</v>
      </c>
      <c r="K11" s="76">
        <f t="shared" si="5"/>
        <v>56710000</v>
      </c>
      <c r="L11" s="76">
        <f t="shared" si="5"/>
        <v>63798750</v>
      </c>
      <c r="M11" s="76">
        <f>M8+L11</f>
        <v>70887500</v>
      </c>
      <c r="N11" s="76">
        <f>N8+M11</f>
        <v>77976250</v>
      </c>
      <c r="O11" s="76">
        <f>O8+N11</f>
        <v>85065000</v>
      </c>
      <c r="P11" s="76">
        <f t="shared" ref="P11:AA11" si="6">P8+O11</f>
        <v>92153750</v>
      </c>
      <c r="Q11" s="76">
        <f t="shared" si="6"/>
        <v>99242500</v>
      </c>
      <c r="R11" s="76">
        <f t="shared" si="6"/>
        <v>106331250</v>
      </c>
      <c r="S11" s="76">
        <f t="shared" si="6"/>
        <v>113420000</v>
      </c>
      <c r="T11" s="76">
        <f t="shared" si="6"/>
        <v>120508750</v>
      </c>
      <c r="U11" s="76">
        <f t="shared" si="6"/>
        <v>127597500</v>
      </c>
      <c r="V11" s="76">
        <f t="shared" si="6"/>
        <v>134686250</v>
      </c>
      <c r="W11" s="76">
        <f t="shared" si="6"/>
        <v>141775000</v>
      </c>
      <c r="X11" s="76">
        <f t="shared" si="6"/>
        <v>148863750</v>
      </c>
      <c r="Y11" s="76">
        <f t="shared" si="6"/>
        <v>155952500</v>
      </c>
      <c r="Z11" s="76">
        <f t="shared" si="6"/>
        <v>163041250</v>
      </c>
      <c r="AA11" s="76">
        <f t="shared" si="6"/>
        <v>170130000</v>
      </c>
      <c r="AB11" s="66"/>
      <c r="AC11" s="66"/>
      <c r="AD11" s="66"/>
      <c r="AE11" s="70"/>
      <c r="AF11" s="79"/>
      <c r="AG11" s="79"/>
      <c r="AI11" s="18"/>
      <c r="AJ11" s="19"/>
      <c r="AK11" s="20"/>
      <c r="AL11" s="21"/>
      <c r="AM11" s="21"/>
      <c r="AN11" s="21"/>
    </row>
    <row r="12" spans="1:83" s="13" customFormat="1" x14ac:dyDescent="0.25">
      <c r="A12" s="3"/>
      <c r="B12" s="6"/>
      <c r="C12" s="7" t="s">
        <v>159</v>
      </c>
      <c r="D12" s="76" t="e">
        <f>D9</f>
        <v>#REF!</v>
      </c>
      <c r="E12" s="76" t="e">
        <f>E9+D12</f>
        <v>#REF!</v>
      </c>
      <c r="F12" s="76" t="e">
        <f t="shared" si="5"/>
        <v>#REF!</v>
      </c>
      <c r="G12" s="76" t="e">
        <f t="shared" si="5"/>
        <v>#REF!</v>
      </c>
      <c r="H12" s="76" t="e">
        <f t="shared" si="5"/>
        <v>#REF!</v>
      </c>
      <c r="I12" s="76" t="e">
        <f t="shared" si="5"/>
        <v>#REF!</v>
      </c>
      <c r="J12" s="76" t="e">
        <f t="shared" si="5"/>
        <v>#REF!</v>
      </c>
      <c r="K12" s="76" t="e">
        <f t="shared" si="5"/>
        <v>#REF!</v>
      </c>
      <c r="L12" s="76" t="e">
        <f t="shared" si="5"/>
        <v>#REF!</v>
      </c>
      <c r="M12" s="76" t="e">
        <f t="shared" si="5"/>
        <v>#REF!</v>
      </c>
      <c r="N12" s="76" t="e">
        <f>N9+M12</f>
        <v>#REF!</v>
      </c>
      <c r="O12" s="76" t="e">
        <f>O9+N12</f>
        <v>#REF!</v>
      </c>
      <c r="P12" s="76" t="e">
        <f t="shared" ref="P12:AA12" si="7">P9+O12</f>
        <v>#REF!</v>
      </c>
      <c r="Q12" s="76" t="e">
        <f t="shared" si="7"/>
        <v>#REF!</v>
      </c>
      <c r="R12" s="76" t="e">
        <f t="shared" si="7"/>
        <v>#REF!</v>
      </c>
      <c r="S12" s="76" t="e">
        <f t="shared" si="7"/>
        <v>#REF!</v>
      </c>
      <c r="T12" s="76" t="e">
        <f t="shared" si="7"/>
        <v>#REF!</v>
      </c>
      <c r="U12" s="76" t="e">
        <f t="shared" si="7"/>
        <v>#REF!</v>
      </c>
      <c r="V12" s="76" t="e">
        <f t="shared" si="7"/>
        <v>#REF!</v>
      </c>
      <c r="W12" s="76" t="e">
        <f t="shared" si="7"/>
        <v>#REF!</v>
      </c>
      <c r="X12" s="76" t="e">
        <f t="shared" si="7"/>
        <v>#REF!</v>
      </c>
      <c r="Y12" s="76" t="e">
        <f t="shared" si="7"/>
        <v>#REF!</v>
      </c>
      <c r="Z12" s="76" t="e">
        <f t="shared" si="7"/>
        <v>#REF!</v>
      </c>
      <c r="AA12" s="76" t="e">
        <f t="shared" si="7"/>
        <v>#REF!</v>
      </c>
      <c r="AB12" s="66"/>
      <c r="AC12" s="66"/>
      <c r="AD12" s="66"/>
      <c r="AE12" s="70"/>
      <c r="AF12" s="79"/>
      <c r="AG12" s="79"/>
      <c r="AI12" s="18"/>
      <c r="AJ12" s="19"/>
      <c r="AK12" s="20"/>
      <c r="AL12" s="21"/>
      <c r="AM12" s="21"/>
      <c r="AN12" s="21"/>
    </row>
    <row r="13" spans="1:83" s="13" customFormat="1" x14ac:dyDescent="0.25">
      <c r="A13" s="3" t="s">
        <v>113</v>
      </c>
      <c r="B13" s="6" t="s">
        <v>149</v>
      </c>
      <c r="C13" s="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6"/>
      <c r="AC13" s="66"/>
      <c r="AD13" s="66"/>
      <c r="AE13" s="70"/>
      <c r="AF13" s="79"/>
      <c r="AG13" s="79"/>
      <c r="AI13" s="18"/>
      <c r="AJ13" s="19"/>
      <c r="AK13" s="19"/>
      <c r="AL13" s="21"/>
      <c r="AM13" s="21"/>
    </row>
    <row r="14" spans="1:83" s="13" customFormat="1" x14ac:dyDescent="0.25">
      <c r="A14" s="3"/>
      <c r="B14" s="6"/>
      <c r="C14" s="9" t="s">
        <v>0</v>
      </c>
      <c r="D14" s="74" t="e">
        <f>#REF!</f>
        <v>#REF!</v>
      </c>
      <c r="E14" s="74" t="e">
        <f>#REF!</f>
        <v>#REF!</v>
      </c>
      <c r="F14" s="74" t="e">
        <f>#REF!</f>
        <v>#REF!</v>
      </c>
      <c r="G14" s="74" t="e">
        <f>#REF!</f>
        <v>#REF!</v>
      </c>
      <c r="H14" s="74" t="e">
        <f>#REF!</f>
        <v>#REF!</v>
      </c>
      <c r="I14" s="74" t="e">
        <f>#REF!</f>
        <v>#REF!</v>
      </c>
      <c r="J14" s="74" t="e">
        <f>#REF!</f>
        <v>#REF!</v>
      </c>
      <c r="K14" s="74" t="e">
        <f>#REF!</f>
        <v>#REF!</v>
      </c>
      <c r="L14" s="74" t="e">
        <f>#REF!</f>
        <v>#REF!</v>
      </c>
      <c r="M14" s="74" t="e">
        <f>#REF!</f>
        <v>#REF!</v>
      </c>
      <c r="N14" s="74" t="e">
        <f>#REF!</f>
        <v>#REF!</v>
      </c>
      <c r="O14" s="74" t="e">
        <f>#REF!</f>
        <v>#REF!</v>
      </c>
      <c r="P14" s="74" t="e">
        <f>#REF!</f>
        <v>#REF!</v>
      </c>
      <c r="Q14" s="74" t="e">
        <f>#REF!</f>
        <v>#REF!</v>
      </c>
      <c r="R14" s="74" t="e">
        <f>#REF!</f>
        <v>#REF!</v>
      </c>
      <c r="S14" s="74" t="e">
        <f>#REF!</f>
        <v>#REF!</v>
      </c>
      <c r="T14" s="74" t="e">
        <f>#REF!</f>
        <v>#REF!</v>
      </c>
      <c r="U14" s="74" t="e">
        <f>#REF!</f>
        <v>#REF!</v>
      </c>
      <c r="V14" s="74" t="e">
        <f>#REF!</f>
        <v>#REF!</v>
      </c>
      <c r="W14" s="74" t="e">
        <f>#REF!</f>
        <v>#REF!</v>
      </c>
      <c r="X14" s="74" t="e">
        <f>#REF!</f>
        <v>#REF!</v>
      </c>
      <c r="Y14" s="74" t="e">
        <f>#REF!</f>
        <v>#REF!</v>
      </c>
      <c r="Z14" s="74" t="e">
        <f>#REF!</f>
        <v>#REF!</v>
      </c>
      <c r="AA14" s="74" t="e">
        <f>#REF!</f>
        <v>#REF!</v>
      </c>
      <c r="AB14" s="66" t="e">
        <f>SUM(D14:AA14)</f>
        <v>#REF!</v>
      </c>
      <c r="AC14" s="66" t="e">
        <f>SUM(P14:AA14)</f>
        <v>#REF!</v>
      </c>
      <c r="AD14" s="66"/>
      <c r="AE14" s="70"/>
      <c r="AF14" s="79"/>
      <c r="AG14" s="79"/>
      <c r="AI14" s="18"/>
      <c r="AJ14" s="19"/>
      <c r="AK14" s="20"/>
      <c r="AL14" s="21"/>
      <c r="AM14" s="21"/>
    </row>
    <row r="15" spans="1:83" s="13" customFormat="1" x14ac:dyDescent="0.25">
      <c r="A15" s="3"/>
      <c r="B15" s="6"/>
      <c r="C15" s="9" t="s">
        <v>87</v>
      </c>
      <c r="D15" s="75">
        <f t="shared" ref="D15:Q15" si="8">$AE15/24</f>
        <v>897750</v>
      </c>
      <c r="E15" s="75">
        <f t="shared" si="8"/>
        <v>897750</v>
      </c>
      <c r="F15" s="75">
        <f t="shared" si="8"/>
        <v>897750</v>
      </c>
      <c r="G15" s="75">
        <f t="shared" si="8"/>
        <v>897750</v>
      </c>
      <c r="H15" s="75">
        <f t="shared" si="8"/>
        <v>897750</v>
      </c>
      <c r="I15" s="75">
        <f t="shared" si="8"/>
        <v>897750</v>
      </c>
      <c r="J15" s="75">
        <f t="shared" si="8"/>
        <v>897750</v>
      </c>
      <c r="K15" s="75">
        <f t="shared" si="8"/>
        <v>897750</v>
      </c>
      <c r="L15" s="75">
        <f t="shared" si="8"/>
        <v>897750</v>
      </c>
      <c r="M15" s="75">
        <f t="shared" si="8"/>
        <v>897750</v>
      </c>
      <c r="N15" s="75">
        <f t="shared" si="8"/>
        <v>897750</v>
      </c>
      <c r="O15" s="75">
        <f t="shared" si="8"/>
        <v>897750</v>
      </c>
      <c r="P15" s="75">
        <f t="shared" si="8"/>
        <v>897750</v>
      </c>
      <c r="Q15" s="75">
        <f t="shared" si="8"/>
        <v>897750</v>
      </c>
      <c r="R15" s="75">
        <f t="shared" ref="R15:AA15" si="9">$AE15/24</f>
        <v>897750</v>
      </c>
      <c r="S15" s="75">
        <f t="shared" si="9"/>
        <v>897750</v>
      </c>
      <c r="T15" s="75">
        <f t="shared" si="9"/>
        <v>897750</v>
      </c>
      <c r="U15" s="75">
        <f t="shared" si="9"/>
        <v>897750</v>
      </c>
      <c r="V15" s="75">
        <f t="shared" si="9"/>
        <v>897750</v>
      </c>
      <c r="W15" s="75">
        <f t="shared" si="9"/>
        <v>897750</v>
      </c>
      <c r="X15" s="75">
        <f t="shared" si="9"/>
        <v>897750</v>
      </c>
      <c r="Y15" s="75">
        <f t="shared" si="9"/>
        <v>897750</v>
      </c>
      <c r="Z15" s="75">
        <f t="shared" si="9"/>
        <v>897750</v>
      </c>
      <c r="AA15" s="75">
        <f t="shared" si="9"/>
        <v>897750</v>
      </c>
      <c r="AB15" s="66"/>
      <c r="AC15" s="66"/>
      <c r="AD15" s="66">
        <v>9480000</v>
      </c>
      <c r="AE15" s="70">
        <v>21546000</v>
      </c>
      <c r="AF15" s="79"/>
      <c r="AG15" s="79"/>
      <c r="AI15" s="18"/>
      <c r="AJ15" s="19"/>
      <c r="AK15" s="20"/>
      <c r="AL15" s="21"/>
      <c r="AM15" s="21"/>
    </row>
    <row r="16" spans="1:83" s="13" customFormat="1" x14ac:dyDescent="0.25">
      <c r="A16" s="3"/>
      <c r="B16" s="6"/>
      <c r="C16" s="9" t="s">
        <v>2</v>
      </c>
      <c r="D16" s="75" t="e">
        <f>IF(D$4&lt;=$D$3,D14,D15)</f>
        <v>#REF!</v>
      </c>
      <c r="E16" s="75" t="e">
        <f t="shared" ref="E16:O16" si="10">IF(E$4&lt;=$D$3,E14,E15)</f>
        <v>#REF!</v>
      </c>
      <c r="F16" s="75" t="e">
        <f t="shared" si="10"/>
        <v>#REF!</v>
      </c>
      <c r="G16" s="75" t="e">
        <f t="shared" si="10"/>
        <v>#REF!</v>
      </c>
      <c r="H16" s="75" t="e">
        <f t="shared" si="10"/>
        <v>#REF!</v>
      </c>
      <c r="I16" s="75" t="e">
        <f t="shared" si="10"/>
        <v>#REF!</v>
      </c>
      <c r="J16" s="75" t="e">
        <f t="shared" si="10"/>
        <v>#REF!</v>
      </c>
      <c r="K16" s="75" t="e">
        <f t="shared" si="10"/>
        <v>#REF!</v>
      </c>
      <c r="L16" s="75" t="e">
        <f t="shared" si="10"/>
        <v>#REF!</v>
      </c>
      <c r="M16" s="75" t="e">
        <f t="shared" si="10"/>
        <v>#REF!</v>
      </c>
      <c r="N16" s="75" t="e">
        <f t="shared" si="10"/>
        <v>#REF!</v>
      </c>
      <c r="O16" s="75" t="e">
        <f t="shared" si="10"/>
        <v>#REF!</v>
      </c>
      <c r="P16" s="75" t="e">
        <f t="shared" ref="P16:AA16" si="11">IF(P$4&lt;=$D$3,P14,P15)</f>
        <v>#REF!</v>
      </c>
      <c r="Q16" s="75" t="e">
        <f t="shared" si="11"/>
        <v>#REF!</v>
      </c>
      <c r="R16" s="75" t="e">
        <f t="shared" si="11"/>
        <v>#REF!</v>
      </c>
      <c r="S16" s="75" t="e">
        <f t="shared" si="11"/>
        <v>#REF!</v>
      </c>
      <c r="T16" s="75" t="e">
        <f t="shared" si="11"/>
        <v>#REF!</v>
      </c>
      <c r="U16" s="75" t="e">
        <f t="shared" si="11"/>
        <v>#REF!</v>
      </c>
      <c r="V16" s="75" t="e">
        <f t="shared" si="11"/>
        <v>#REF!</v>
      </c>
      <c r="W16" s="75" t="e">
        <f t="shared" si="11"/>
        <v>#REF!</v>
      </c>
      <c r="X16" s="75" t="e">
        <f t="shared" si="11"/>
        <v>#REF!</v>
      </c>
      <c r="Y16" s="75" t="e">
        <f t="shared" si="11"/>
        <v>#REF!</v>
      </c>
      <c r="Z16" s="75" t="e">
        <f t="shared" si="11"/>
        <v>#REF!</v>
      </c>
      <c r="AA16" s="75" t="e">
        <f t="shared" si="11"/>
        <v>#REF!</v>
      </c>
      <c r="AB16" s="66"/>
      <c r="AC16" s="66"/>
      <c r="AD16" s="66"/>
      <c r="AE16" s="70"/>
      <c r="AF16" s="79"/>
      <c r="AI16" s="18"/>
      <c r="AJ16" s="19"/>
      <c r="AK16" s="20"/>
      <c r="AL16" s="21"/>
      <c r="AM16" s="21"/>
    </row>
    <row r="17" spans="1:39" s="13" customFormat="1" x14ac:dyDescent="0.25">
      <c r="A17" s="3"/>
      <c r="B17" s="6"/>
      <c r="C17" s="7" t="s">
        <v>157</v>
      </c>
      <c r="D17" s="76" t="e">
        <f>D14</f>
        <v>#REF!</v>
      </c>
      <c r="E17" s="76" t="e">
        <f>IF(E$4&lt;=$D$3,(E14+D17),0)</f>
        <v>#REF!</v>
      </c>
      <c r="F17" s="76" t="e">
        <f t="shared" ref="F17:AA17" si="12">IF(F$4&lt;=$D$3,(F14+E17),0)</f>
        <v>#REF!</v>
      </c>
      <c r="G17" s="76" t="e">
        <f t="shared" si="12"/>
        <v>#REF!</v>
      </c>
      <c r="H17" s="76" t="e">
        <f t="shared" si="12"/>
        <v>#REF!</v>
      </c>
      <c r="I17" s="76" t="e">
        <f t="shared" si="12"/>
        <v>#REF!</v>
      </c>
      <c r="J17" s="76" t="e">
        <f t="shared" si="12"/>
        <v>#REF!</v>
      </c>
      <c r="K17" s="76" t="e">
        <f t="shared" si="12"/>
        <v>#REF!</v>
      </c>
      <c r="L17" s="76" t="e">
        <f t="shared" si="12"/>
        <v>#REF!</v>
      </c>
      <c r="M17" s="76" t="e">
        <f t="shared" si="12"/>
        <v>#REF!</v>
      </c>
      <c r="N17" s="76" t="e">
        <f t="shared" si="12"/>
        <v>#REF!</v>
      </c>
      <c r="O17" s="76" t="e">
        <f t="shared" si="12"/>
        <v>#REF!</v>
      </c>
      <c r="P17" s="76" t="e">
        <f t="shared" si="12"/>
        <v>#REF!</v>
      </c>
      <c r="Q17" s="76" t="e">
        <f t="shared" si="12"/>
        <v>#REF!</v>
      </c>
      <c r="R17" s="76" t="e">
        <f t="shared" si="12"/>
        <v>#REF!</v>
      </c>
      <c r="S17" s="76" t="e">
        <f t="shared" si="12"/>
        <v>#REF!</v>
      </c>
      <c r="T17" s="76" t="e">
        <f t="shared" si="12"/>
        <v>#REF!</v>
      </c>
      <c r="U17" s="76" t="e">
        <f t="shared" si="12"/>
        <v>#REF!</v>
      </c>
      <c r="V17" s="76" t="e">
        <f t="shared" si="12"/>
        <v>#REF!</v>
      </c>
      <c r="W17" s="76" t="e">
        <f t="shared" si="12"/>
        <v>#REF!</v>
      </c>
      <c r="X17" s="76" t="e">
        <f t="shared" si="12"/>
        <v>#REF!</v>
      </c>
      <c r="Y17" s="76" t="e">
        <f t="shared" si="12"/>
        <v>#REF!</v>
      </c>
      <c r="Z17" s="76" t="e">
        <f t="shared" si="12"/>
        <v>#REF!</v>
      </c>
      <c r="AA17" s="76" t="e">
        <f t="shared" si="12"/>
        <v>#REF!</v>
      </c>
      <c r="AB17" s="66"/>
      <c r="AC17" s="66"/>
      <c r="AD17" s="66"/>
      <c r="AE17" s="70"/>
      <c r="AF17" s="79"/>
      <c r="AI17" s="18"/>
      <c r="AJ17" s="19"/>
      <c r="AK17" s="20"/>
      <c r="AL17" s="21"/>
      <c r="AM17" s="21"/>
    </row>
    <row r="18" spans="1:39" s="13" customFormat="1" x14ac:dyDescent="0.25">
      <c r="A18" s="3"/>
      <c r="B18" s="6"/>
      <c r="C18" s="7" t="s">
        <v>158</v>
      </c>
      <c r="D18" s="76">
        <f>D15</f>
        <v>897750</v>
      </c>
      <c r="E18" s="76">
        <f>E15+D18</f>
        <v>1795500</v>
      </c>
      <c r="F18" s="76">
        <f t="shared" ref="F18:U19" si="13">F15+E18</f>
        <v>2693250</v>
      </c>
      <c r="G18" s="76">
        <f t="shared" si="13"/>
        <v>3591000</v>
      </c>
      <c r="H18" s="76">
        <f t="shared" si="13"/>
        <v>4488750</v>
      </c>
      <c r="I18" s="76">
        <f t="shared" si="13"/>
        <v>5386500</v>
      </c>
      <c r="J18" s="76">
        <f t="shared" si="13"/>
        <v>6284250</v>
      </c>
      <c r="K18" s="76">
        <f t="shared" si="13"/>
        <v>7182000</v>
      </c>
      <c r="L18" s="76">
        <f t="shared" si="13"/>
        <v>8079750</v>
      </c>
      <c r="M18" s="76">
        <f t="shared" si="13"/>
        <v>8977500</v>
      </c>
      <c r="N18" s="76">
        <f t="shared" si="13"/>
        <v>9875250</v>
      </c>
      <c r="O18" s="76">
        <f t="shared" si="13"/>
        <v>10773000</v>
      </c>
      <c r="P18" s="76">
        <f t="shared" si="13"/>
        <v>11670750</v>
      </c>
      <c r="Q18" s="76">
        <f t="shared" si="13"/>
        <v>12568500</v>
      </c>
      <c r="R18" s="76">
        <f t="shared" si="13"/>
        <v>13466250</v>
      </c>
      <c r="S18" s="76">
        <f t="shared" si="13"/>
        <v>14364000</v>
      </c>
      <c r="T18" s="76">
        <f t="shared" si="13"/>
        <v>15261750</v>
      </c>
      <c r="U18" s="76">
        <f t="shared" si="13"/>
        <v>16159500</v>
      </c>
      <c r="V18" s="76">
        <f t="shared" ref="V18:AA18" si="14">V15+U18</f>
        <v>17057250</v>
      </c>
      <c r="W18" s="76">
        <f t="shared" si="14"/>
        <v>17955000</v>
      </c>
      <c r="X18" s="76">
        <f t="shared" si="14"/>
        <v>18852750</v>
      </c>
      <c r="Y18" s="76">
        <f t="shared" si="14"/>
        <v>19750500</v>
      </c>
      <c r="Z18" s="76">
        <f t="shared" si="14"/>
        <v>20648250</v>
      </c>
      <c r="AA18" s="76">
        <f t="shared" si="14"/>
        <v>21546000</v>
      </c>
      <c r="AB18" s="66"/>
      <c r="AC18" s="66"/>
      <c r="AD18" s="66"/>
      <c r="AE18" s="70"/>
      <c r="AF18" s="79"/>
      <c r="AI18" s="18"/>
      <c r="AJ18" s="19"/>
      <c r="AK18" s="20"/>
      <c r="AL18" s="21"/>
      <c r="AM18" s="21"/>
    </row>
    <row r="19" spans="1:39" s="13" customFormat="1" x14ac:dyDescent="0.25">
      <c r="A19" s="3"/>
      <c r="B19" s="6"/>
      <c r="C19" s="7" t="s">
        <v>159</v>
      </c>
      <c r="D19" s="76" t="e">
        <f>D16</f>
        <v>#REF!</v>
      </c>
      <c r="E19" s="76" t="e">
        <f>E16+D19</f>
        <v>#REF!</v>
      </c>
      <c r="F19" s="76" t="e">
        <f t="shared" si="13"/>
        <v>#REF!</v>
      </c>
      <c r="G19" s="76" t="e">
        <f t="shared" si="13"/>
        <v>#REF!</v>
      </c>
      <c r="H19" s="76" t="e">
        <f t="shared" si="13"/>
        <v>#REF!</v>
      </c>
      <c r="I19" s="76" t="e">
        <f t="shared" si="13"/>
        <v>#REF!</v>
      </c>
      <c r="J19" s="76" t="e">
        <f t="shared" si="13"/>
        <v>#REF!</v>
      </c>
      <c r="K19" s="76" t="e">
        <f t="shared" si="13"/>
        <v>#REF!</v>
      </c>
      <c r="L19" s="76" t="e">
        <f t="shared" si="13"/>
        <v>#REF!</v>
      </c>
      <c r="M19" s="76" t="e">
        <f t="shared" si="13"/>
        <v>#REF!</v>
      </c>
      <c r="N19" s="76" t="e">
        <f t="shared" si="13"/>
        <v>#REF!</v>
      </c>
      <c r="O19" s="76" t="e">
        <f t="shared" si="13"/>
        <v>#REF!</v>
      </c>
      <c r="P19" s="76" t="e">
        <f t="shared" si="13"/>
        <v>#REF!</v>
      </c>
      <c r="Q19" s="76" t="e">
        <f t="shared" si="13"/>
        <v>#REF!</v>
      </c>
      <c r="R19" s="76" t="e">
        <f t="shared" si="13"/>
        <v>#REF!</v>
      </c>
      <c r="S19" s="76" t="e">
        <f t="shared" si="13"/>
        <v>#REF!</v>
      </c>
      <c r="T19" s="76" t="e">
        <f t="shared" si="13"/>
        <v>#REF!</v>
      </c>
      <c r="U19" s="76" t="e">
        <f t="shared" si="13"/>
        <v>#REF!</v>
      </c>
      <c r="V19" s="76" t="e">
        <f t="shared" ref="V19:AA19" si="15">V16+U19</f>
        <v>#REF!</v>
      </c>
      <c r="W19" s="76" t="e">
        <f t="shared" si="15"/>
        <v>#REF!</v>
      </c>
      <c r="X19" s="76" t="e">
        <f t="shared" si="15"/>
        <v>#REF!</v>
      </c>
      <c r="Y19" s="76" t="e">
        <f t="shared" si="15"/>
        <v>#REF!</v>
      </c>
      <c r="Z19" s="76" t="e">
        <f t="shared" si="15"/>
        <v>#REF!</v>
      </c>
      <c r="AA19" s="76" t="e">
        <f t="shared" si="15"/>
        <v>#REF!</v>
      </c>
      <c r="AB19" s="66"/>
      <c r="AC19" s="66"/>
      <c r="AD19" s="66"/>
      <c r="AE19" s="70"/>
      <c r="AF19" s="79"/>
      <c r="AI19" s="18"/>
      <c r="AJ19" s="19"/>
      <c r="AK19" s="20"/>
      <c r="AL19" s="21"/>
      <c r="AM19" s="21"/>
    </row>
    <row r="20" spans="1:39" x14ac:dyDescent="0.25">
      <c r="A20" s="3" t="s">
        <v>112</v>
      </c>
      <c r="B20" s="6" t="s">
        <v>134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6"/>
      <c r="AC20" s="66"/>
      <c r="AD20" s="66"/>
      <c r="AE20" s="70"/>
      <c r="AI20" s="18"/>
      <c r="AJ20" s="19"/>
      <c r="AK20" s="19"/>
      <c r="AL20" s="17"/>
      <c r="AM20" s="17"/>
    </row>
    <row r="21" spans="1:39" x14ac:dyDescent="0.25">
      <c r="C21" s="9" t="s">
        <v>0</v>
      </c>
      <c r="D21" s="74" t="e">
        <f>#REF!</f>
        <v>#REF!</v>
      </c>
      <c r="E21" s="74" t="e">
        <f>#REF!</f>
        <v>#REF!</v>
      </c>
      <c r="F21" s="74" t="e">
        <f>#REF!</f>
        <v>#REF!</v>
      </c>
      <c r="G21" s="74" t="e">
        <f>#REF!</f>
        <v>#REF!</v>
      </c>
      <c r="H21" s="74" t="e">
        <f>#REF!</f>
        <v>#REF!</v>
      </c>
      <c r="I21" s="74" t="e">
        <f>#REF!</f>
        <v>#REF!</v>
      </c>
      <c r="J21" s="74" t="e">
        <f>#REF!</f>
        <v>#REF!</v>
      </c>
      <c r="K21" s="74" t="e">
        <f>#REF!</f>
        <v>#REF!</v>
      </c>
      <c r="L21" s="74" t="e">
        <f>#REF!</f>
        <v>#REF!</v>
      </c>
      <c r="M21" s="74" t="e">
        <f>#REF!</f>
        <v>#REF!</v>
      </c>
      <c r="N21" s="74" t="e">
        <f>#REF!</f>
        <v>#REF!</v>
      </c>
      <c r="O21" s="74" t="e">
        <f>#REF!</f>
        <v>#REF!</v>
      </c>
      <c r="P21" s="74" t="e">
        <f>#REF!</f>
        <v>#REF!</v>
      </c>
      <c r="Q21" s="74" t="e">
        <f>#REF!</f>
        <v>#REF!</v>
      </c>
      <c r="R21" s="74" t="e">
        <f>#REF!</f>
        <v>#REF!</v>
      </c>
      <c r="S21" s="74" t="e">
        <f>#REF!</f>
        <v>#REF!</v>
      </c>
      <c r="T21" s="74" t="e">
        <f>#REF!</f>
        <v>#REF!</v>
      </c>
      <c r="U21" s="74" t="e">
        <f>#REF!</f>
        <v>#REF!</v>
      </c>
      <c r="V21" s="74" t="e">
        <f>#REF!</f>
        <v>#REF!</v>
      </c>
      <c r="W21" s="74" t="e">
        <f>#REF!</f>
        <v>#REF!</v>
      </c>
      <c r="X21" s="74" t="e">
        <f>#REF!</f>
        <v>#REF!</v>
      </c>
      <c r="Y21" s="74" t="e">
        <f>#REF!</f>
        <v>#REF!</v>
      </c>
      <c r="Z21" s="74" t="e">
        <f>#REF!</f>
        <v>#REF!</v>
      </c>
      <c r="AA21" s="74" t="e">
        <f>#REF!</f>
        <v>#REF!</v>
      </c>
      <c r="AB21" s="66" t="e">
        <f>SUM(D21:AA21)</f>
        <v>#REF!</v>
      </c>
      <c r="AC21" s="66" t="e">
        <f>SUM(P21:AA21)</f>
        <v>#REF!</v>
      </c>
      <c r="AD21" s="66"/>
      <c r="AE21" s="70"/>
      <c r="AG21" s="79"/>
      <c r="AI21" s="18"/>
      <c r="AJ21" s="19"/>
      <c r="AK21" s="20"/>
      <c r="AL21" s="17"/>
      <c r="AM21" s="17"/>
    </row>
    <row r="22" spans="1:39" x14ac:dyDescent="0.25">
      <c r="C22" s="9" t="s">
        <v>87</v>
      </c>
      <c r="D22" s="75">
        <f>$AE22/24</f>
        <v>231541.66666666666</v>
      </c>
      <c r="E22" s="75">
        <f t="shared" ref="E22:AA22" si="16">$AE22/24</f>
        <v>231541.66666666666</v>
      </c>
      <c r="F22" s="75">
        <f t="shared" si="16"/>
        <v>231541.66666666666</v>
      </c>
      <c r="G22" s="75">
        <f t="shared" si="16"/>
        <v>231541.66666666666</v>
      </c>
      <c r="H22" s="75">
        <f t="shared" si="16"/>
        <v>231541.66666666666</v>
      </c>
      <c r="I22" s="75">
        <f t="shared" si="16"/>
        <v>231541.66666666666</v>
      </c>
      <c r="J22" s="75">
        <f t="shared" si="16"/>
        <v>231541.66666666666</v>
      </c>
      <c r="K22" s="75">
        <f t="shared" si="16"/>
        <v>231541.66666666666</v>
      </c>
      <c r="L22" s="75">
        <f t="shared" si="16"/>
        <v>231541.66666666666</v>
      </c>
      <c r="M22" s="75">
        <f t="shared" si="16"/>
        <v>231541.66666666666</v>
      </c>
      <c r="N22" s="75">
        <f t="shared" si="16"/>
        <v>231541.66666666666</v>
      </c>
      <c r="O22" s="75">
        <f t="shared" si="16"/>
        <v>231541.66666666666</v>
      </c>
      <c r="P22" s="75">
        <f t="shared" si="16"/>
        <v>231541.66666666666</v>
      </c>
      <c r="Q22" s="75">
        <f t="shared" si="16"/>
        <v>231541.66666666666</v>
      </c>
      <c r="R22" s="75">
        <f t="shared" si="16"/>
        <v>231541.66666666666</v>
      </c>
      <c r="S22" s="75">
        <f t="shared" si="16"/>
        <v>231541.66666666666</v>
      </c>
      <c r="T22" s="75">
        <f t="shared" si="16"/>
        <v>231541.66666666666</v>
      </c>
      <c r="U22" s="75">
        <f t="shared" si="16"/>
        <v>231541.66666666666</v>
      </c>
      <c r="V22" s="75">
        <f t="shared" si="16"/>
        <v>231541.66666666666</v>
      </c>
      <c r="W22" s="75">
        <f t="shared" si="16"/>
        <v>231541.66666666666</v>
      </c>
      <c r="X22" s="75">
        <f t="shared" si="16"/>
        <v>231541.66666666666</v>
      </c>
      <c r="Y22" s="75">
        <f t="shared" si="16"/>
        <v>231541.66666666666</v>
      </c>
      <c r="Z22" s="75">
        <f t="shared" si="16"/>
        <v>231541.66666666666</v>
      </c>
      <c r="AA22" s="75">
        <f t="shared" si="16"/>
        <v>231541.66666666666</v>
      </c>
      <c r="AB22" s="66"/>
      <c r="AC22" s="66"/>
      <c r="AD22" s="66">
        <v>2445000</v>
      </c>
      <c r="AE22" s="70">
        <v>5557000</v>
      </c>
      <c r="AI22" s="18"/>
      <c r="AJ22" s="19"/>
      <c r="AK22" s="20"/>
      <c r="AL22" s="17"/>
      <c r="AM22" s="17"/>
    </row>
    <row r="23" spans="1:39" x14ac:dyDescent="0.25">
      <c r="C23" s="9" t="s">
        <v>2</v>
      </c>
      <c r="D23" s="75" t="e">
        <f>IF(D$4&lt;=$D$3,D21,D22)</f>
        <v>#REF!</v>
      </c>
      <c r="E23" s="75" t="e">
        <f t="shared" ref="E23:O23" si="17">IF(E$4&lt;=$D$3,E21,E22)</f>
        <v>#REF!</v>
      </c>
      <c r="F23" s="75" t="e">
        <f t="shared" si="17"/>
        <v>#REF!</v>
      </c>
      <c r="G23" s="75" t="e">
        <f t="shared" si="17"/>
        <v>#REF!</v>
      </c>
      <c r="H23" s="75" t="e">
        <f t="shared" si="17"/>
        <v>#REF!</v>
      </c>
      <c r="I23" s="75" t="e">
        <f t="shared" si="17"/>
        <v>#REF!</v>
      </c>
      <c r="J23" s="75" t="e">
        <f t="shared" si="17"/>
        <v>#REF!</v>
      </c>
      <c r="K23" s="75" t="e">
        <f t="shared" si="17"/>
        <v>#REF!</v>
      </c>
      <c r="L23" s="75" t="e">
        <f t="shared" si="17"/>
        <v>#REF!</v>
      </c>
      <c r="M23" s="75" t="e">
        <f t="shared" si="17"/>
        <v>#REF!</v>
      </c>
      <c r="N23" s="75" t="e">
        <f t="shared" si="17"/>
        <v>#REF!</v>
      </c>
      <c r="O23" s="75" t="e">
        <f t="shared" si="17"/>
        <v>#REF!</v>
      </c>
      <c r="P23" s="75" t="e">
        <f t="shared" ref="P23:AA23" si="18">IF(P$4&lt;=$D$3,P21,P22)</f>
        <v>#REF!</v>
      </c>
      <c r="Q23" s="75" t="e">
        <f t="shared" si="18"/>
        <v>#REF!</v>
      </c>
      <c r="R23" s="75" t="e">
        <f t="shared" si="18"/>
        <v>#REF!</v>
      </c>
      <c r="S23" s="75" t="e">
        <f t="shared" si="18"/>
        <v>#REF!</v>
      </c>
      <c r="T23" s="75" t="e">
        <f t="shared" si="18"/>
        <v>#REF!</v>
      </c>
      <c r="U23" s="75" t="e">
        <f t="shared" si="18"/>
        <v>#REF!</v>
      </c>
      <c r="V23" s="75" t="e">
        <f t="shared" si="18"/>
        <v>#REF!</v>
      </c>
      <c r="W23" s="75" t="e">
        <f t="shared" si="18"/>
        <v>#REF!</v>
      </c>
      <c r="X23" s="75" t="e">
        <f t="shared" si="18"/>
        <v>#REF!</v>
      </c>
      <c r="Y23" s="75" t="e">
        <f t="shared" si="18"/>
        <v>#REF!</v>
      </c>
      <c r="Z23" s="75" t="e">
        <f t="shared" si="18"/>
        <v>#REF!</v>
      </c>
      <c r="AA23" s="75" t="e">
        <f t="shared" si="18"/>
        <v>#REF!</v>
      </c>
      <c r="AB23" s="66"/>
      <c r="AC23" s="66"/>
      <c r="AD23" s="66"/>
      <c r="AE23" s="70"/>
      <c r="AI23" s="18"/>
      <c r="AJ23" s="19"/>
      <c r="AK23" s="20"/>
      <c r="AL23" s="17"/>
      <c r="AM23" s="17"/>
    </row>
    <row r="24" spans="1:39" x14ac:dyDescent="0.25">
      <c r="C24" s="7" t="s">
        <v>157</v>
      </c>
      <c r="D24" s="76" t="e">
        <f>D21</f>
        <v>#REF!</v>
      </c>
      <c r="E24" s="76" t="e">
        <f>IF(E$4&lt;=$D$3,(E21+D24),0)</f>
        <v>#REF!</v>
      </c>
      <c r="F24" s="76" t="e">
        <f t="shared" ref="F24:AA24" si="19">IF(F$4&lt;=$D$3,(F21+E24),0)</f>
        <v>#REF!</v>
      </c>
      <c r="G24" s="76" t="e">
        <f t="shared" si="19"/>
        <v>#REF!</v>
      </c>
      <c r="H24" s="76" t="e">
        <f t="shared" si="19"/>
        <v>#REF!</v>
      </c>
      <c r="I24" s="76" t="e">
        <f t="shared" si="19"/>
        <v>#REF!</v>
      </c>
      <c r="J24" s="76" t="e">
        <f t="shared" si="19"/>
        <v>#REF!</v>
      </c>
      <c r="K24" s="76" t="e">
        <f t="shared" si="19"/>
        <v>#REF!</v>
      </c>
      <c r="L24" s="76" t="e">
        <f t="shared" si="19"/>
        <v>#REF!</v>
      </c>
      <c r="M24" s="76" t="e">
        <f t="shared" si="19"/>
        <v>#REF!</v>
      </c>
      <c r="N24" s="76" t="e">
        <f t="shared" si="19"/>
        <v>#REF!</v>
      </c>
      <c r="O24" s="76" t="e">
        <f t="shared" si="19"/>
        <v>#REF!</v>
      </c>
      <c r="P24" s="76" t="e">
        <f t="shared" si="19"/>
        <v>#REF!</v>
      </c>
      <c r="Q24" s="76" t="e">
        <f t="shared" si="19"/>
        <v>#REF!</v>
      </c>
      <c r="R24" s="76" t="e">
        <f t="shared" si="19"/>
        <v>#REF!</v>
      </c>
      <c r="S24" s="76" t="e">
        <f t="shared" si="19"/>
        <v>#REF!</v>
      </c>
      <c r="T24" s="76" t="e">
        <f t="shared" si="19"/>
        <v>#REF!</v>
      </c>
      <c r="U24" s="76" t="e">
        <f t="shared" si="19"/>
        <v>#REF!</v>
      </c>
      <c r="V24" s="76" t="e">
        <f t="shared" si="19"/>
        <v>#REF!</v>
      </c>
      <c r="W24" s="76" t="e">
        <f t="shared" si="19"/>
        <v>#REF!</v>
      </c>
      <c r="X24" s="76" t="e">
        <f t="shared" si="19"/>
        <v>#REF!</v>
      </c>
      <c r="Y24" s="76" t="e">
        <f t="shared" si="19"/>
        <v>#REF!</v>
      </c>
      <c r="Z24" s="76" t="e">
        <f t="shared" si="19"/>
        <v>#REF!</v>
      </c>
      <c r="AA24" s="76" t="e">
        <f t="shared" si="19"/>
        <v>#REF!</v>
      </c>
      <c r="AB24" s="66"/>
      <c r="AC24" s="66"/>
      <c r="AD24" s="66"/>
      <c r="AE24" s="70"/>
      <c r="AI24" s="18"/>
      <c r="AJ24" s="19"/>
      <c r="AK24" s="20"/>
      <c r="AL24" s="17"/>
      <c r="AM24" s="17"/>
    </row>
    <row r="25" spans="1:39" x14ac:dyDescent="0.25">
      <c r="C25" s="7" t="s">
        <v>158</v>
      </c>
      <c r="D25" s="76">
        <f>D22</f>
        <v>231541.66666666666</v>
      </c>
      <c r="E25" s="76">
        <f>E22+D25</f>
        <v>463083.33333333331</v>
      </c>
      <c r="F25" s="76">
        <f t="shared" ref="F25:AA25" si="20">F22+E25</f>
        <v>694625</v>
      </c>
      <c r="G25" s="76">
        <f t="shared" si="20"/>
        <v>926166.66666666663</v>
      </c>
      <c r="H25" s="76">
        <f t="shared" si="20"/>
        <v>1157708.3333333333</v>
      </c>
      <c r="I25" s="76">
        <f t="shared" si="20"/>
        <v>1389250</v>
      </c>
      <c r="J25" s="76">
        <f t="shared" si="20"/>
        <v>1620791.6666666667</v>
      </c>
      <c r="K25" s="76">
        <f t="shared" si="20"/>
        <v>1852333.3333333335</v>
      </c>
      <c r="L25" s="76">
        <f t="shared" si="20"/>
        <v>2083875.0000000002</v>
      </c>
      <c r="M25" s="76">
        <f t="shared" si="20"/>
        <v>2315416.666666667</v>
      </c>
      <c r="N25" s="76">
        <f t="shared" si="20"/>
        <v>2546958.3333333335</v>
      </c>
      <c r="O25" s="76">
        <f t="shared" si="20"/>
        <v>2778500</v>
      </c>
      <c r="P25" s="76">
        <f t="shared" si="20"/>
        <v>3010041.6666666665</v>
      </c>
      <c r="Q25" s="76">
        <f t="shared" si="20"/>
        <v>3241583.333333333</v>
      </c>
      <c r="R25" s="76">
        <f t="shared" si="20"/>
        <v>3473124.9999999995</v>
      </c>
      <c r="S25" s="76">
        <f t="shared" si="20"/>
        <v>3704666.666666666</v>
      </c>
      <c r="T25" s="76">
        <f t="shared" si="20"/>
        <v>3936208.3333333326</v>
      </c>
      <c r="U25" s="76">
        <f t="shared" si="20"/>
        <v>4167749.9999999991</v>
      </c>
      <c r="V25" s="76">
        <f t="shared" si="20"/>
        <v>4399291.666666666</v>
      </c>
      <c r="W25" s="76">
        <f t="shared" si="20"/>
        <v>4630833.333333333</v>
      </c>
      <c r="X25" s="76">
        <f t="shared" si="20"/>
        <v>4862375</v>
      </c>
      <c r="Y25" s="76">
        <f t="shared" si="20"/>
        <v>5093916.666666667</v>
      </c>
      <c r="Z25" s="76">
        <f t="shared" si="20"/>
        <v>5325458.333333334</v>
      </c>
      <c r="AA25" s="76">
        <f t="shared" si="20"/>
        <v>5557000.0000000009</v>
      </c>
      <c r="AB25" s="66"/>
      <c r="AC25" s="66"/>
      <c r="AD25" s="66"/>
      <c r="AE25" s="70"/>
      <c r="AI25" s="18"/>
      <c r="AJ25" s="19"/>
      <c r="AK25" s="20"/>
      <c r="AL25" s="17"/>
      <c r="AM25" s="17"/>
    </row>
    <row r="26" spans="1:39" x14ac:dyDescent="0.25">
      <c r="C26" s="7" t="s">
        <v>159</v>
      </c>
      <c r="D26" s="76" t="e">
        <f>D23</f>
        <v>#REF!</v>
      </c>
      <c r="E26" s="76" t="e">
        <f>E23+D26</f>
        <v>#REF!</v>
      </c>
      <c r="F26" s="76" t="e">
        <f t="shared" ref="F26:AA26" si="21">F23+E26</f>
        <v>#REF!</v>
      </c>
      <c r="G26" s="76" t="e">
        <f t="shared" si="21"/>
        <v>#REF!</v>
      </c>
      <c r="H26" s="76" t="e">
        <f t="shared" si="21"/>
        <v>#REF!</v>
      </c>
      <c r="I26" s="76" t="e">
        <f t="shared" si="21"/>
        <v>#REF!</v>
      </c>
      <c r="J26" s="76" t="e">
        <f t="shared" si="21"/>
        <v>#REF!</v>
      </c>
      <c r="K26" s="76" t="e">
        <f t="shared" si="21"/>
        <v>#REF!</v>
      </c>
      <c r="L26" s="76" t="e">
        <f t="shared" si="21"/>
        <v>#REF!</v>
      </c>
      <c r="M26" s="76" t="e">
        <f t="shared" si="21"/>
        <v>#REF!</v>
      </c>
      <c r="N26" s="76" t="e">
        <f t="shared" si="21"/>
        <v>#REF!</v>
      </c>
      <c r="O26" s="76" t="e">
        <f t="shared" si="21"/>
        <v>#REF!</v>
      </c>
      <c r="P26" s="76" t="e">
        <f t="shared" si="21"/>
        <v>#REF!</v>
      </c>
      <c r="Q26" s="76" t="e">
        <f t="shared" si="21"/>
        <v>#REF!</v>
      </c>
      <c r="R26" s="76" t="e">
        <f t="shared" si="21"/>
        <v>#REF!</v>
      </c>
      <c r="S26" s="76" t="e">
        <f t="shared" si="21"/>
        <v>#REF!</v>
      </c>
      <c r="T26" s="76" t="e">
        <f t="shared" si="21"/>
        <v>#REF!</v>
      </c>
      <c r="U26" s="76" t="e">
        <f t="shared" si="21"/>
        <v>#REF!</v>
      </c>
      <c r="V26" s="76" t="e">
        <f t="shared" si="21"/>
        <v>#REF!</v>
      </c>
      <c r="W26" s="76" t="e">
        <f t="shared" si="21"/>
        <v>#REF!</v>
      </c>
      <c r="X26" s="76" t="e">
        <f t="shared" si="21"/>
        <v>#REF!</v>
      </c>
      <c r="Y26" s="76" t="e">
        <f t="shared" si="21"/>
        <v>#REF!</v>
      </c>
      <c r="Z26" s="76" t="e">
        <f t="shared" si="21"/>
        <v>#REF!</v>
      </c>
      <c r="AA26" s="76" t="e">
        <f t="shared" si="21"/>
        <v>#REF!</v>
      </c>
      <c r="AB26" s="66"/>
      <c r="AC26" s="66"/>
      <c r="AD26" s="66"/>
      <c r="AE26" s="70"/>
      <c r="AI26" s="18"/>
      <c r="AJ26" s="19"/>
      <c r="AK26" s="20"/>
      <c r="AL26" s="17"/>
      <c r="AM26" s="17"/>
    </row>
    <row r="27" spans="1:39" x14ac:dyDescent="0.25">
      <c r="A27" s="3" t="s">
        <v>8</v>
      </c>
      <c r="B27" s="6" t="s">
        <v>73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6"/>
      <c r="AC27" s="66"/>
      <c r="AD27" s="66"/>
      <c r="AE27" s="70"/>
      <c r="AI27" s="18"/>
      <c r="AJ27" s="19"/>
      <c r="AK27" s="19"/>
      <c r="AL27" s="17"/>
      <c r="AM27" s="17"/>
    </row>
    <row r="28" spans="1:39" x14ac:dyDescent="0.25">
      <c r="C28" s="9" t="s">
        <v>0</v>
      </c>
      <c r="D28" s="74">
        <v>0</v>
      </c>
      <c r="E28" s="74" t="e">
        <f>#REF!</f>
        <v>#REF!</v>
      </c>
      <c r="F28" s="74" t="e">
        <f>#REF!</f>
        <v>#REF!</v>
      </c>
      <c r="G28" s="74" t="e">
        <f>#REF!</f>
        <v>#REF!</v>
      </c>
      <c r="H28" s="74" t="e">
        <f>#REF!</f>
        <v>#REF!</v>
      </c>
      <c r="I28" s="74" t="e">
        <f>#REF!</f>
        <v>#REF!</v>
      </c>
      <c r="J28" s="74" t="e">
        <f>#REF!</f>
        <v>#REF!</v>
      </c>
      <c r="K28" s="74" t="e">
        <f>#REF!</f>
        <v>#REF!</v>
      </c>
      <c r="L28" s="74" t="e">
        <f>#REF!</f>
        <v>#REF!</v>
      </c>
      <c r="M28" s="74" t="e">
        <f>#REF!</f>
        <v>#REF!</v>
      </c>
      <c r="N28" s="74" t="e">
        <f>#REF!</f>
        <v>#REF!</v>
      </c>
      <c r="O28" s="74" t="e">
        <f>#REF!</f>
        <v>#REF!</v>
      </c>
      <c r="P28" s="74" t="e">
        <f>#REF!</f>
        <v>#REF!</v>
      </c>
      <c r="Q28" s="74" t="e">
        <f>#REF!</f>
        <v>#REF!</v>
      </c>
      <c r="R28" s="74" t="e">
        <f>#REF!</f>
        <v>#REF!</v>
      </c>
      <c r="S28" s="74" t="e">
        <f>#REF!</f>
        <v>#REF!</v>
      </c>
      <c r="T28" s="74" t="e">
        <f>#REF!</f>
        <v>#REF!</v>
      </c>
      <c r="U28" s="74" t="e">
        <f>#REF!</f>
        <v>#REF!</v>
      </c>
      <c r="V28" s="74" t="e">
        <f>#REF!</f>
        <v>#REF!</v>
      </c>
      <c r="W28" s="74" t="e">
        <f>#REF!</f>
        <v>#REF!</v>
      </c>
      <c r="X28" s="74" t="e">
        <f>#REF!</f>
        <v>#REF!</v>
      </c>
      <c r="Y28" s="74" t="e">
        <f>#REF!</f>
        <v>#REF!</v>
      </c>
      <c r="Z28" s="74" t="e">
        <f>#REF!</f>
        <v>#REF!</v>
      </c>
      <c r="AA28" s="74">
        <v>0</v>
      </c>
      <c r="AB28" s="66" t="e">
        <f>SUM(D28:AA28)</f>
        <v>#REF!</v>
      </c>
      <c r="AC28" s="66" t="e">
        <f>SUM(P28:AA28)</f>
        <v>#REF!</v>
      </c>
      <c r="AD28" s="66"/>
      <c r="AE28" s="70"/>
      <c r="AG28" s="79"/>
      <c r="AI28" s="18"/>
      <c r="AJ28" s="19"/>
      <c r="AK28" s="20"/>
      <c r="AL28" s="17"/>
      <c r="AM28" s="17"/>
    </row>
    <row r="29" spans="1:39" x14ac:dyDescent="0.25">
      <c r="C29" s="9" t="s">
        <v>87</v>
      </c>
      <c r="D29" s="75">
        <f>$AE29/24</f>
        <v>0</v>
      </c>
      <c r="E29" s="75">
        <f t="shared" ref="E29:AA29" si="22">$AE29/24</f>
        <v>0</v>
      </c>
      <c r="F29" s="75">
        <f t="shared" si="22"/>
        <v>0</v>
      </c>
      <c r="G29" s="75">
        <f t="shared" si="22"/>
        <v>0</v>
      </c>
      <c r="H29" s="75">
        <f t="shared" si="22"/>
        <v>0</v>
      </c>
      <c r="I29" s="75">
        <f t="shared" si="22"/>
        <v>0</v>
      </c>
      <c r="J29" s="75">
        <f t="shared" si="22"/>
        <v>0</v>
      </c>
      <c r="K29" s="75">
        <f t="shared" si="22"/>
        <v>0</v>
      </c>
      <c r="L29" s="75">
        <f t="shared" si="22"/>
        <v>0</v>
      </c>
      <c r="M29" s="75">
        <f t="shared" si="22"/>
        <v>0</v>
      </c>
      <c r="N29" s="75">
        <f t="shared" si="22"/>
        <v>0</v>
      </c>
      <c r="O29" s="75">
        <f t="shared" si="22"/>
        <v>0</v>
      </c>
      <c r="P29" s="75">
        <f t="shared" si="22"/>
        <v>0</v>
      </c>
      <c r="Q29" s="75">
        <f t="shared" si="22"/>
        <v>0</v>
      </c>
      <c r="R29" s="75">
        <f t="shared" si="22"/>
        <v>0</v>
      </c>
      <c r="S29" s="75">
        <f t="shared" si="22"/>
        <v>0</v>
      </c>
      <c r="T29" s="75">
        <f t="shared" si="22"/>
        <v>0</v>
      </c>
      <c r="U29" s="75">
        <f t="shared" si="22"/>
        <v>0</v>
      </c>
      <c r="V29" s="75">
        <f t="shared" si="22"/>
        <v>0</v>
      </c>
      <c r="W29" s="75">
        <f t="shared" si="22"/>
        <v>0</v>
      </c>
      <c r="X29" s="75">
        <f t="shared" si="22"/>
        <v>0</v>
      </c>
      <c r="Y29" s="75">
        <f t="shared" si="22"/>
        <v>0</v>
      </c>
      <c r="Z29" s="75">
        <f t="shared" si="22"/>
        <v>0</v>
      </c>
      <c r="AA29" s="75">
        <f t="shared" si="22"/>
        <v>0</v>
      </c>
      <c r="AB29" s="66"/>
      <c r="AC29" s="66"/>
      <c r="AD29" s="66">
        <v>0</v>
      </c>
      <c r="AE29" s="70">
        <v>0</v>
      </c>
      <c r="AF29" s="63"/>
      <c r="AI29" s="18"/>
      <c r="AJ29" s="19"/>
      <c r="AK29" s="20"/>
      <c r="AL29" s="17"/>
      <c r="AM29" s="17"/>
    </row>
    <row r="30" spans="1:39" x14ac:dyDescent="0.25">
      <c r="C30" s="9" t="s">
        <v>2</v>
      </c>
      <c r="D30" s="75" t="e">
        <f>IF(D$4&lt;=$D$3,D28,D29)</f>
        <v>#REF!</v>
      </c>
      <c r="E30" s="75" t="e">
        <f t="shared" ref="E30:O30" si="23">IF(E$4&lt;=$D$3,E28,E29)</f>
        <v>#REF!</v>
      </c>
      <c r="F30" s="75" t="e">
        <f t="shared" si="23"/>
        <v>#REF!</v>
      </c>
      <c r="G30" s="75" t="e">
        <f t="shared" si="23"/>
        <v>#REF!</v>
      </c>
      <c r="H30" s="75" t="e">
        <f t="shared" si="23"/>
        <v>#REF!</v>
      </c>
      <c r="I30" s="75" t="e">
        <f t="shared" si="23"/>
        <v>#REF!</v>
      </c>
      <c r="J30" s="75" t="e">
        <f t="shared" si="23"/>
        <v>#REF!</v>
      </c>
      <c r="K30" s="75" t="e">
        <f t="shared" si="23"/>
        <v>#REF!</v>
      </c>
      <c r="L30" s="75" t="e">
        <f t="shared" si="23"/>
        <v>#REF!</v>
      </c>
      <c r="M30" s="75" t="e">
        <f t="shared" si="23"/>
        <v>#REF!</v>
      </c>
      <c r="N30" s="75" t="e">
        <f t="shared" si="23"/>
        <v>#REF!</v>
      </c>
      <c r="O30" s="75" t="e">
        <f t="shared" si="23"/>
        <v>#REF!</v>
      </c>
      <c r="P30" s="75" t="e">
        <f t="shared" ref="P30:AA30" si="24">IF(P$4&lt;=$D$3,P28,P29)</f>
        <v>#REF!</v>
      </c>
      <c r="Q30" s="75" t="e">
        <f t="shared" si="24"/>
        <v>#REF!</v>
      </c>
      <c r="R30" s="75" t="e">
        <f t="shared" si="24"/>
        <v>#REF!</v>
      </c>
      <c r="S30" s="75" t="e">
        <f t="shared" si="24"/>
        <v>#REF!</v>
      </c>
      <c r="T30" s="75" t="e">
        <f t="shared" si="24"/>
        <v>#REF!</v>
      </c>
      <c r="U30" s="75" t="e">
        <f t="shared" si="24"/>
        <v>#REF!</v>
      </c>
      <c r="V30" s="75" t="e">
        <f t="shared" si="24"/>
        <v>#REF!</v>
      </c>
      <c r="W30" s="75" t="e">
        <f t="shared" si="24"/>
        <v>#REF!</v>
      </c>
      <c r="X30" s="75" t="e">
        <f t="shared" si="24"/>
        <v>#REF!</v>
      </c>
      <c r="Y30" s="75" t="e">
        <f t="shared" si="24"/>
        <v>#REF!</v>
      </c>
      <c r="Z30" s="75" t="e">
        <f t="shared" si="24"/>
        <v>#REF!</v>
      </c>
      <c r="AA30" s="75" t="e">
        <f t="shared" si="24"/>
        <v>#REF!</v>
      </c>
      <c r="AB30" s="66"/>
      <c r="AC30" s="66"/>
      <c r="AD30" s="66"/>
      <c r="AE30" s="70"/>
      <c r="AI30" s="18"/>
      <c r="AJ30" s="19"/>
      <c r="AK30" s="20"/>
      <c r="AL30" s="17"/>
      <c r="AM30" s="17"/>
    </row>
    <row r="31" spans="1:39" x14ac:dyDescent="0.25">
      <c r="C31" s="7" t="s">
        <v>157</v>
      </c>
      <c r="D31" s="76">
        <f>D28</f>
        <v>0</v>
      </c>
      <c r="E31" s="76" t="e">
        <f>IF(E$4&lt;=$D$3,(E28+D31),0)</f>
        <v>#REF!</v>
      </c>
      <c r="F31" s="76" t="e">
        <f t="shared" ref="F31:AA31" si="25">IF(F$4&lt;=$D$3,(F28+E31),0)</f>
        <v>#REF!</v>
      </c>
      <c r="G31" s="76" t="e">
        <f t="shared" si="25"/>
        <v>#REF!</v>
      </c>
      <c r="H31" s="76" t="e">
        <f t="shared" si="25"/>
        <v>#REF!</v>
      </c>
      <c r="I31" s="76" t="e">
        <f t="shared" si="25"/>
        <v>#REF!</v>
      </c>
      <c r="J31" s="76" t="e">
        <f t="shared" si="25"/>
        <v>#REF!</v>
      </c>
      <c r="K31" s="76" t="e">
        <f t="shared" si="25"/>
        <v>#REF!</v>
      </c>
      <c r="L31" s="76" t="e">
        <f t="shared" si="25"/>
        <v>#REF!</v>
      </c>
      <c r="M31" s="76" t="e">
        <f t="shared" si="25"/>
        <v>#REF!</v>
      </c>
      <c r="N31" s="76" t="e">
        <f t="shared" si="25"/>
        <v>#REF!</v>
      </c>
      <c r="O31" s="76" t="e">
        <f t="shared" si="25"/>
        <v>#REF!</v>
      </c>
      <c r="P31" s="76" t="e">
        <f t="shared" si="25"/>
        <v>#REF!</v>
      </c>
      <c r="Q31" s="76" t="e">
        <f t="shared" si="25"/>
        <v>#REF!</v>
      </c>
      <c r="R31" s="76" t="e">
        <f t="shared" si="25"/>
        <v>#REF!</v>
      </c>
      <c r="S31" s="76" t="e">
        <f t="shared" si="25"/>
        <v>#REF!</v>
      </c>
      <c r="T31" s="76" t="e">
        <f t="shared" si="25"/>
        <v>#REF!</v>
      </c>
      <c r="U31" s="76" t="e">
        <f t="shared" si="25"/>
        <v>#REF!</v>
      </c>
      <c r="V31" s="76" t="e">
        <f t="shared" si="25"/>
        <v>#REF!</v>
      </c>
      <c r="W31" s="76" t="e">
        <f t="shared" si="25"/>
        <v>#REF!</v>
      </c>
      <c r="X31" s="76" t="e">
        <f t="shared" si="25"/>
        <v>#REF!</v>
      </c>
      <c r="Y31" s="76" t="e">
        <f t="shared" si="25"/>
        <v>#REF!</v>
      </c>
      <c r="Z31" s="76" t="e">
        <f t="shared" si="25"/>
        <v>#REF!</v>
      </c>
      <c r="AA31" s="76" t="e">
        <f t="shared" si="25"/>
        <v>#REF!</v>
      </c>
      <c r="AB31" s="66"/>
      <c r="AC31" s="66"/>
      <c r="AD31" s="66"/>
      <c r="AE31" s="70"/>
      <c r="AI31" s="18"/>
      <c r="AJ31" s="19"/>
      <c r="AK31" s="20"/>
      <c r="AL31" s="17"/>
      <c r="AM31" s="17"/>
    </row>
    <row r="32" spans="1:39" x14ac:dyDescent="0.25">
      <c r="C32" s="7" t="s">
        <v>158</v>
      </c>
      <c r="D32" s="76">
        <f>D29</f>
        <v>0</v>
      </c>
      <c r="E32" s="76">
        <f>E29+D32</f>
        <v>0</v>
      </c>
      <c r="F32" s="76">
        <f t="shared" ref="F32:AA32" si="26">F29+E32</f>
        <v>0</v>
      </c>
      <c r="G32" s="76">
        <f t="shared" si="26"/>
        <v>0</v>
      </c>
      <c r="H32" s="76">
        <f t="shared" si="26"/>
        <v>0</v>
      </c>
      <c r="I32" s="76">
        <f t="shared" si="26"/>
        <v>0</v>
      </c>
      <c r="J32" s="76">
        <f t="shared" si="26"/>
        <v>0</v>
      </c>
      <c r="K32" s="76">
        <f t="shared" si="26"/>
        <v>0</v>
      </c>
      <c r="L32" s="76">
        <f t="shared" si="26"/>
        <v>0</v>
      </c>
      <c r="M32" s="76">
        <f t="shared" si="26"/>
        <v>0</v>
      </c>
      <c r="N32" s="76">
        <f t="shared" si="26"/>
        <v>0</v>
      </c>
      <c r="O32" s="76">
        <f t="shared" si="26"/>
        <v>0</v>
      </c>
      <c r="P32" s="76">
        <f t="shared" si="26"/>
        <v>0</v>
      </c>
      <c r="Q32" s="76">
        <f t="shared" si="26"/>
        <v>0</v>
      </c>
      <c r="R32" s="76">
        <f t="shared" si="26"/>
        <v>0</v>
      </c>
      <c r="S32" s="76">
        <f t="shared" si="26"/>
        <v>0</v>
      </c>
      <c r="T32" s="76">
        <f t="shared" si="26"/>
        <v>0</v>
      </c>
      <c r="U32" s="76">
        <f t="shared" si="26"/>
        <v>0</v>
      </c>
      <c r="V32" s="76">
        <f t="shared" si="26"/>
        <v>0</v>
      </c>
      <c r="W32" s="76">
        <f t="shared" si="26"/>
        <v>0</v>
      </c>
      <c r="X32" s="76">
        <f t="shared" si="26"/>
        <v>0</v>
      </c>
      <c r="Y32" s="76">
        <f t="shared" si="26"/>
        <v>0</v>
      </c>
      <c r="Z32" s="76">
        <f t="shared" si="26"/>
        <v>0</v>
      </c>
      <c r="AA32" s="76">
        <f t="shared" si="26"/>
        <v>0</v>
      </c>
      <c r="AB32" s="66"/>
      <c r="AC32" s="66"/>
      <c r="AD32" s="66"/>
      <c r="AE32" s="70"/>
      <c r="AI32" s="18"/>
      <c r="AJ32" s="19"/>
      <c r="AK32" s="20"/>
      <c r="AL32" s="17"/>
      <c r="AM32" s="17"/>
    </row>
    <row r="33" spans="1:39" x14ac:dyDescent="0.25">
      <c r="C33" s="7" t="s">
        <v>159</v>
      </c>
      <c r="D33" s="76" t="e">
        <f>D30</f>
        <v>#REF!</v>
      </c>
      <c r="E33" s="76" t="e">
        <f>E30+D33</f>
        <v>#REF!</v>
      </c>
      <c r="F33" s="76" t="e">
        <f t="shared" ref="F33:AA33" si="27">F30+E33</f>
        <v>#REF!</v>
      </c>
      <c r="G33" s="76" t="e">
        <f t="shared" si="27"/>
        <v>#REF!</v>
      </c>
      <c r="H33" s="76" t="e">
        <f t="shared" si="27"/>
        <v>#REF!</v>
      </c>
      <c r="I33" s="76" t="e">
        <f t="shared" si="27"/>
        <v>#REF!</v>
      </c>
      <c r="J33" s="76" t="e">
        <f t="shared" si="27"/>
        <v>#REF!</v>
      </c>
      <c r="K33" s="76" t="e">
        <f t="shared" si="27"/>
        <v>#REF!</v>
      </c>
      <c r="L33" s="76" t="e">
        <f t="shared" si="27"/>
        <v>#REF!</v>
      </c>
      <c r="M33" s="76" t="e">
        <f t="shared" si="27"/>
        <v>#REF!</v>
      </c>
      <c r="N33" s="76" t="e">
        <f t="shared" si="27"/>
        <v>#REF!</v>
      </c>
      <c r="O33" s="76" t="e">
        <f t="shared" si="27"/>
        <v>#REF!</v>
      </c>
      <c r="P33" s="76" t="e">
        <f t="shared" si="27"/>
        <v>#REF!</v>
      </c>
      <c r="Q33" s="76" t="e">
        <f t="shared" si="27"/>
        <v>#REF!</v>
      </c>
      <c r="R33" s="76" t="e">
        <f t="shared" si="27"/>
        <v>#REF!</v>
      </c>
      <c r="S33" s="76" t="e">
        <f t="shared" si="27"/>
        <v>#REF!</v>
      </c>
      <c r="T33" s="76" t="e">
        <f t="shared" si="27"/>
        <v>#REF!</v>
      </c>
      <c r="U33" s="76" t="e">
        <f t="shared" si="27"/>
        <v>#REF!</v>
      </c>
      <c r="V33" s="76" t="e">
        <f t="shared" si="27"/>
        <v>#REF!</v>
      </c>
      <c r="W33" s="76" t="e">
        <f t="shared" si="27"/>
        <v>#REF!</v>
      </c>
      <c r="X33" s="76" t="e">
        <f t="shared" si="27"/>
        <v>#REF!</v>
      </c>
      <c r="Y33" s="76" t="e">
        <f t="shared" si="27"/>
        <v>#REF!</v>
      </c>
      <c r="Z33" s="76" t="e">
        <f t="shared" si="27"/>
        <v>#REF!</v>
      </c>
      <c r="AA33" s="76" t="e">
        <f t="shared" si="27"/>
        <v>#REF!</v>
      </c>
      <c r="AB33" s="66"/>
      <c r="AC33" s="66"/>
      <c r="AD33" s="66"/>
      <c r="AE33" s="70"/>
      <c r="AI33" s="18"/>
      <c r="AJ33" s="19"/>
      <c r="AK33" s="20"/>
      <c r="AL33" s="17"/>
      <c r="AM33" s="17"/>
    </row>
    <row r="34" spans="1:39" x14ac:dyDescent="0.25">
      <c r="A34" s="3" t="s">
        <v>17</v>
      </c>
      <c r="B34" s="6" t="s">
        <v>142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6"/>
      <c r="AC34" s="66"/>
      <c r="AD34" s="66"/>
      <c r="AE34" s="70"/>
      <c r="AI34" s="18"/>
      <c r="AJ34" s="19"/>
      <c r="AK34" s="19"/>
      <c r="AL34" s="17"/>
      <c r="AM34" s="17"/>
    </row>
    <row r="35" spans="1:39" x14ac:dyDescent="0.25">
      <c r="C35" s="9" t="s">
        <v>0</v>
      </c>
      <c r="D35" s="74" t="e">
        <f>#REF!</f>
        <v>#REF!</v>
      </c>
      <c r="E35" s="74" t="e">
        <f>#REF!</f>
        <v>#REF!</v>
      </c>
      <c r="F35" s="74" t="e">
        <f>#REF!</f>
        <v>#REF!</v>
      </c>
      <c r="G35" s="74" t="e">
        <f>#REF!</f>
        <v>#REF!</v>
      </c>
      <c r="H35" s="74" t="e">
        <f>#REF!</f>
        <v>#REF!</v>
      </c>
      <c r="I35" s="74" t="e">
        <f>#REF!</f>
        <v>#REF!</v>
      </c>
      <c r="J35" s="74" t="e">
        <f>#REF!</f>
        <v>#REF!</v>
      </c>
      <c r="K35" s="74" t="e">
        <f>#REF!</f>
        <v>#REF!</v>
      </c>
      <c r="L35" s="74" t="e">
        <f>#REF!</f>
        <v>#REF!</v>
      </c>
      <c r="M35" s="74" t="e">
        <f>#REF!</f>
        <v>#REF!</v>
      </c>
      <c r="N35" s="74" t="e">
        <f>#REF!</f>
        <v>#REF!</v>
      </c>
      <c r="O35" s="74" t="e">
        <f>#REF!</f>
        <v>#REF!</v>
      </c>
      <c r="P35" s="74" t="e">
        <f>#REF!</f>
        <v>#REF!</v>
      </c>
      <c r="Q35" s="74" t="e">
        <f>#REF!</f>
        <v>#REF!</v>
      </c>
      <c r="R35" s="74" t="e">
        <f>#REF!</f>
        <v>#REF!</v>
      </c>
      <c r="S35" s="74" t="e">
        <f>#REF!</f>
        <v>#REF!</v>
      </c>
      <c r="T35" s="74" t="e">
        <f>#REF!</f>
        <v>#REF!</v>
      </c>
      <c r="U35" s="74" t="e">
        <f>#REF!</f>
        <v>#REF!</v>
      </c>
      <c r="V35" s="74" t="e">
        <f>#REF!</f>
        <v>#REF!</v>
      </c>
      <c r="W35" s="74" t="e">
        <f>#REF!</f>
        <v>#REF!</v>
      </c>
      <c r="X35" s="74" t="e">
        <f>#REF!</f>
        <v>#REF!</v>
      </c>
      <c r="Y35" s="74" t="e">
        <f>#REF!</f>
        <v>#REF!</v>
      </c>
      <c r="Z35" s="74" t="e">
        <f>#REF!</f>
        <v>#REF!</v>
      </c>
      <c r="AA35" s="74" t="e">
        <f>#REF!</f>
        <v>#REF!</v>
      </c>
      <c r="AB35" s="66" t="e">
        <f>SUM(D35:AA35)</f>
        <v>#REF!</v>
      </c>
      <c r="AC35" s="66" t="e">
        <f>SUM(P35:AA35)</f>
        <v>#REF!</v>
      </c>
      <c r="AD35" s="66"/>
      <c r="AE35" s="70"/>
      <c r="AG35" s="79"/>
      <c r="AI35" s="18"/>
      <c r="AJ35" s="19"/>
      <c r="AK35" s="20"/>
      <c r="AL35" s="17"/>
      <c r="AM35" s="17"/>
    </row>
    <row r="36" spans="1:39" x14ac:dyDescent="0.25">
      <c r="C36" s="9" t="s">
        <v>87</v>
      </c>
      <c r="D36" s="75">
        <f t="shared" ref="D36:Z36" si="28">$AE36/24</f>
        <v>123625</v>
      </c>
      <c r="E36" s="75">
        <f t="shared" si="28"/>
        <v>123625</v>
      </c>
      <c r="F36" s="75">
        <f t="shared" si="28"/>
        <v>123625</v>
      </c>
      <c r="G36" s="75">
        <f t="shared" si="28"/>
        <v>123625</v>
      </c>
      <c r="H36" s="75">
        <f t="shared" si="28"/>
        <v>123625</v>
      </c>
      <c r="I36" s="75">
        <f t="shared" si="28"/>
        <v>123625</v>
      </c>
      <c r="J36" s="75">
        <f t="shared" si="28"/>
        <v>123625</v>
      </c>
      <c r="K36" s="75">
        <f t="shared" si="28"/>
        <v>123625</v>
      </c>
      <c r="L36" s="75">
        <f t="shared" si="28"/>
        <v>123625</v>
      </c>
      <c r="M36" s="75">
        <f t="shared" si="28"/>
        <v>123625</v>
      </c>
      <c r="N36" s="75">
        <f t="shared" si="28"/>
        <v>123625</v>
      </c>
      <c r="O36" s="75">
        <f t="shared" si="28"/>
        <v>123625</v>
      </c>
      <c r="P36" s="75">
        <f t="shared" si="28"/>
        <v>123625</v>
      </c>
      <c r="Q36" s="75">
        <f t="shared" si="28"/>
        <v>123625</v>
      </c>
      <c r="R36" s="75">
        <f t="shared" si="28"/>
        <v>123625</v>
      </c>
      <c r="S36" s="75">
        <f t="shared" si="28"/>
        <v>123625</v>
      </c>
      <c r="T36" s="75">
        <f t="shared" si="28"/>
        <v>123625</v>
      </c>
      <c r="U36" s="75">
        <f t="shared" si="28"/>
        <v>123625</v>
      </c>
      <c r="V36" s="75">
        <f t="shared" si="28"/>
        <v>123625</v>
      </c>
      <c r="W36" s="75">
        <f t="shared" si="28"/>
        <v>123625</v>
      </c>
      <c r="X36" s="75">
        <f t="shared" si="28"/>
        <v>123625</v>
      </c>
      <c r="Y36" s="75">
        <f t="shared" si="28"/>
        <v>123625</v>
      </c>
      <c r="Z36" s="75">
        <f t="shared" si="28"/>
        <v>123625</v>
      </c>
      <c r="AA36" s="75">
        <f>$AE36/24</f>
        <v>123625</v>
      </c>
      <c r="AB36" s="66"/>
      <c r="AC36" s="66"/>
      <c r="AD36" s="66">
        <v>1305000</v>
      </c>
      <c r="AE36" s="97">
        <v>2967000</v>
      </c>
      <c r="AI36" s="18"/>
      <c r="AJ36" s="19"/>
      <c r="AK36" s="20"/>
      <c r="AL36" s="17"/>
      <c r="AM36" s="17"/>
    </row>
    <row r="37" spans="1:39" x14ac:dyDescent="0.25">
      <c r="C37" s="9" t="s">
        <v>2</v>
      </c>
      <c r="D37" s="75" t="e">
        <f>IF(D$4&lt;=$D$3,D35,D36)</f>
        <v>#REF!</v>
      </c>
      <c r="E37" s="75" t="e">
        <f t="shared" ref="E37:O37" si="29">IF(E$4&lt;=$D$3,E35,E36)</f>
        <v>#REF!</v>
      </c>
      <c r="F37" s="75" t="e">
        <f t="shared" si="29"/>
        <v>#REF!</v>
      </c>
      <c r="G37" s="75" t="e">
        <f t="shared" si="29"/>
        <v>#REF!</v>
      </c>
      <c r="H37" s="75" t="e">
        <f t="shared" si="29"/>
        <v>#REF!</v>
      </c>
      <c r="I37" s="75" t="e">
        <f t="shared" si="29"/>
        <v>#REF!</v>
      </c>
      <c r="J37" s="75" t="e">
        <f t="shared" si="29"/>
        <v>#REF!</v>
      </c>
      <c r="K37" s="75" t="e">
        <f t="shared" si="29"/>
        <v>#REF!</v>
      </c>
      <c r="L37" s="75" t="e">
        <f t="shared" si="29"/>
        <v>#REF!</v>
      </c>
      <c r="M37" s="75" t="e">
        <f t="shared" si="29"/>
        <v>#REF!</v>
      </c>
      <c r="N37" s="75" t="e">
        <f t="shared" si="29"/>
        <v>#REF!</v>
      </c>
      <c r="O37" s="75" t="e">
        <f t="shared" si="29"/>
        <v>#REF!</v>
      </c>
      <c r="P37" s="75" t="e">
        <f t="shared" ref="P37:AA37" si="30">IF(P$4&lt;=$D$3,P35,P36)</f>
        <v>#REF!</v>
      </c>
      <c r="Q37" s="75" t="e">
        <f t="shared" si="30"/>
        <v>#REF!</v>
      </c>
      <c r="R37" s="75" t="e">
        <f t="shared" si="30"/>
        <v>#REF!</v>
      </c>
      <c r="S37" s="75" t="e">
        <f t="shared" si="30"/>
        <v>#REF!</v>
      </c>
      <c r="T37" s="75" t="e">
        <f t="shared" si="30"/>
        <v>#REF!</v>
      </c>
      <c r="U37" s="75" t="e">
        <f t="shared" si="30"/>
        <v>#REF!</v>
      </c>
      <c r="V37" s="75" t="e">
        <f t="shared" si="30"/>
        <v>#REF!</v>
      </c>
      <c r="W37" s="75" t="e">
        <f t="shared" si="30"/>
        <v>#REF!</v>
      </c>
      <c r="X37" s="75" t="e">
        <f t="shared" si="30"/>
        <v>#REF!</v>
      </c>
      <c r="Y37" s="75" t="e">
        <f t="shared" si="30"/>
        <v>#REF!</v>
      </c>
      <c r="Z37" s="75" t="e">
        <f t="shared" si="30"/>
        <v>#REF!</v>
      </c>
      <c r="AA37" s="75" t="e">
        <f t="shared" si="30"/>
        <v>#REF!</v>
      </c>
      <c r="AB37" s="66"/>
      <c r="AC37" s="66"/>
      <c r="AD37" s="66"/>
      <c r="AE37" s="70"/>
      <c r="AI37" s="18"/>
      <c r="AJ37" s="19"/>
      <c r="AK37" s="20"/>
      <c r="AL37" s="17"/>
      <c r="AM37" s="17"/>
    </row>
    <row r="38" spans="1:39" x14ac:dyDescent="0.25">
      <c r="C38" s="7" t="s">
        <v>157</v>
      </c>
      <c r="D38" s="76" t="e">
        <f>D35</f>
        <v>#REF!</v>
      </c>
      <c r="E38" s="76" t="e">
        <f>IF(E$4&lt;=$D$3,(E35+D38),0)</f>
        <v>#REF!</v>
      </c>
      <c r="F38" s="76" t="e">
        <f t="shared" ref="F38:AA38" si="31">IF(F$4&lt;=$D$3,(F35+E38),0)</f>
        <v>#REF!</v>
      </c>
      <c r="G38" s="76" t="e">
        <f t="shared" si="31"/>
        <v>#REF!</v>
      </c>
      <c r="H38" s="76" t="e">
        <f t="shared" si="31"/>
        <v>#REF!</v>
      </c>
      <c r="I38" s="76" t="e">
        <f t="shared" si="31"/>
        <v>#REF!</v>
      </c>
      <c r="J38" s="76" t="e">
        <f t="shared" si="31"/>
        <v>#REF!</v>
      </c>
      <c r="K38" s="76" t="e">
        <f t="shared" si="31"/>
        <v>#REF!</v>
      </c>
      <c r="L38" s="76" t="e">
        <f t="shared" si="31"/>
        <v>#REF!</v>
      </c>
      <c r="M38" s="76" t="e">
        <f t="shared" si="31"/>
        <v>#REF!</v>
      </c>
      <c r="N38" s="76" t="e">
        <f t="shared" si="31"/>
        <v>#REF!</v>
      </c>
      <c r="O38" s="76" t="e">
        <f t="shared" si="31"/>
        <v>#REF!</v>
      </c>
      <c r="P38" s="76" t="e">
        <f t="shared" si="31"/>
        <v>#REF!</v>
      </c>
      <c r="Q38" s="76" t="e">
        <f t="shared" si="31"/>
        <v>#REF!</v>
      </c>
      <c r="R38" s="76" t="e">
        <f t="shared" si="31"/>
        <v>#REF!</v>
      </c>
      <c r="S38" s="76" t="e">
        <f t="shared" si="31"/>
        <v>#REF!</v>
      </c>
      <c r="T38" s="76" t="e">
        <f t="shared" si="31"/>
        <v>#REF!</v>
      </c>
      <c r="U38" s="76" t="e">
        <f t="shared" si="31"/>
        <v>#REF!</v>
      </c>
      <c r="V38" s="76" t="e">
        <f t="shared" si="31"/>
        <v>#REF!</v>
      </c>
      <c r="W38" s="76" t="e">
        <f t="shared" si="31"/>
        <v>#REF!</v>
      </c>
      <c r="X38" s="76" t="e">
        <f t="shared" si="31"/>
        <v>#REF!</v>
      </c>
      <c r="Y38" s="76" t="e">
        <f t="shared" si="31"/>
        <v>#REF!</v>
      </c>
      <c r="Z38" s="76" t="e">
        <f t="shared" si="31"/>
        <v>#REF!</v>
      </c>
      <c r="AA38" s="76" t="e">
        <f t="shared" si="31"/>
        <v>#REF!</v>
      </c>
      <c r="AB38" s="66"/>
      <c r="AC38" s="66"/>
      <c r="AD38" s="66"/>
      <c r="AE38" s="70"/>
      <c r="AI38" s="18"/>
      <c r="AJ38" s="19"/>
      <c r="AK38" s="20"/>
      <c r="AL38" s="17"/>
      <c r="AM38" s="17"/>
    </row>
    <row r="39" spans="1:39" x14ac:dyDescent="0.25">
      <c r="C39" s="7" t="s">
        <v>158</v>
      </c>
      <c r="D39" s="76">
        <f>D36</f>
        <v>123625</v>
      </c>
      <c r="E39" s="76">
        <f>E36+D39</f>
        <v>247250</v>
      </c>
      <c r="F39" s="76">
        <f t="shared" ref="F39:AA39" si="32">F36+E39</f>
        <v>370875</v>
      </c>
      <c r="G39" s="76">
        <f t="shared" si="32"/>
        <v>494500</v>
      </c>
      <c r="H39" s="76">
        <f t="shared" si="32"/>
        <v>618125</v>
      </c>
      <c r="I39" s="76">
        <f t="shared" si="32"/>
        <v>741750</v>
      </c>
      <c r="J39" s="76">
        <f t="shared" si="32"/>
        <v>865375</v>
      </c>
      <c r="K39" s="76">
        <f t="shared" si="32"/>
        <v>989000</v>
      </c>
      <c r="L39" s="76">
        <f t="shared" si="32"/>
        <v>1112625</v>
      </c>
      <c r="M39" s="76">
        <f t="shared" si="32"/>
        <v>1236250</v>
      </c>
      <c r="N39" s="76">
        <f t="shared" si="32"/>
        <v>1359875</v>
      </c>
      <c r="O39" s="76">
        <f t="shared" si="32"/>
        <v>1483500</v>
      </c>
      <c r="P39" s="76">
        <f t="shared" si="32"/>
        <v>1607125</v>
      </c>
      <c r="Q39" s="76">
        <f t="shared" si="32"/>
        <v>1730750</v>
      </c>
      <c r="R39" s="76">
        <f t="shared" si="32"/>
        <v>1854375</v>
      </c>
      <c r="S39" s="76">
        <f t="shared" si="32"/>
        <v>1978000</v>
      </c>
      <c r="T39" s="76">
        <f t="shared" si="32"/>
        <v>2101625</v>
      </c>
      <c r="U39" s="76">
        <f t="shared" si="32"/>
        <v>2225250</v>
      </c>
      <c r="V39" s="76">
        <f t="shared" si="32"/>
        <v>2348875</v>
      </c>
      <c r="W39" s="76">
        <f t="shared" si="32"/>
        <v>2472500</v>
      </c>
      <c r="X39" s="76">
        <f t="shared" si="32"/>
        <v>2596125</v>
      </c>
      <c r="Y39" s="76">
        <f t="shared" si="32"/>
        <v>2719750</v>
      </c>
      <c r="Z39" s="76">
        <f t="shared" si="32"/>
        <v>2843375</v>
      </c>
      <c r="AA39" s="76">
        <f t="shared" si="32"/>
        <v>2967000</v>
      </c>
      <c r="AB39" s="66"/>
      <c r="AC39" s="66"/>
      <c r="AD39" s="66"/>
      <c r="AE39" s="70"/>
      <c r="AI39" s="18"/>
      <c r="AJ39" s="19"/>
      <c r="AK39" s="20"/>
      <c r="AL39" s="17"/>
      <c r="AM39" s="17"/>
    </row>
    <row r="40" spans="1:39" x14ac:dyDescent="0.25">
      <c r="C40" s="7" t="s">
        <v>159</v>
      </c>
      <c r="D40" s="76" t="e">
        <f>D37</f>
        <v>#REF!</v>
      </c>
      <c r="E40" s="76" t="e">
        <f>E37+D40</f>
        <v>#REF!</v>
      </c>
      <c r="F40" s="76" t="e">
        <f t="shared" ref="F40:AA40" si="33">F37+E40</f>
        <v>#REF!</v>
      </c>
      <c r="G40" s="76" t="e">
        <f t="shared" si="33"/>
        <v>#REF!</v>
      </c>
      <c r="H40" s="76" t="e">
        <f t="shared" si="33"/>
        <v>#REF!</v>
      </c>
      <c r="I40" s="76" t="e">
        <f t="shared" si="33"/>
        <v>#REF!</v>
      </c>
      <c r="J40" s="76" t="e">
        <f t="shared" si="33"/>
        <v>#REF!</v>
      </c>
      <c r="K40" s="76" t="e">
        <f t="shared" si="33"/>
        <v>#REF!</v>
      </c>
      <c r="L40" s="76" t="e">
        <f t="shared" si="33"/>
        <v>#REF!</v>
      </c>
      <c r="M40" s="76" t="e">
        <f t="shared" si="33"/>
        <v>#REF!</v>
      </c>
      <c r="N40" s="76" t="e">
        <f t="shared" si="33"/>
        <v>#REF!</v>
      </c>
      <c r="O40" s="76" t="e">
        <f t="shared" si="33"/>
        <v>#REF!</v>
      </c>
      <c r="P40" s="76" t="e">
        <f t="shared" si="33"/>
        <v>#REF!</v>
      </c>
      <c r="Q40" s="76" t="e">
        <f t="shared" si="33"/>
        <v>#REF!</v>
      </c>
      <c r="R40" s="76" t="e">
        <f t="shared" si="33"/>
        <v>#REF!</v>
      </c>
      <c r="S40" s="76" t="e">
        <f t="shared" si="33"/>
        <v>#REF!</v>
      </c>
      <c r="T40" s="76" t="e">
        <f t="shared" si="33"/>
        <v>#REF!</v>
      </c>
      <c r="U40" s="76" t="e">
        <f t="shared" si="33"/>
        <v>#REF!</v>
      </c>
      <c r="V40" s="76" t="e">
        <f t="shared" si="33"/>
        <v>#REF!</v>
      </c>
      <c r="W40" s="76" t="e">
        <f t="shared" si="33"/>
        <v>#REF!</v>
      </c>
      <c r="X40" s="76" t="e">
        <f t="shared" si="33"/>
        <v>#REF!</v>
      </c>
      <c r="Y40" s="76" t="e">
        <f t="shared" si="33"/>
        <v>#REF!</v>
      </c>
      <c r="Z40" s="76" t="e">
        <f t="shared" si="33"/>
        <v>#REF!</v>
      </c>
      <c r="AA40" s="76" t="e">
        <f t="shared" si="33"/>
        <v>#REF!</v>
      </c>
      <c r="AB40" s="66"/>
      <c r="AC40" s="66"/>
      <c r="AD40" s="66"/>
      <c r="AE40" s="70"/>
      <c r="AI40" s="18"/>
      <c r="AJ40" s="19"/>
      <c r="AK40" s="20"/>
      <c r="AL40" s="17"/>
      <c r="AM40" s="17"/>
    </row>
    <row r="41" spans="1:39" x14ac:dyDescent="0.25">
      <c r="A41" s="3" t="s">
        <v>71</v>
      </c>
      <c r="B41" s="6" t="s">
        <v>136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6"/>
      <c r="AC41" s="66"/>
      <c r="AD41" s="66"/>
      <c r="AE41" s="70"/>
      <c r="AI41" s="18"/>
      <c r="AJ41" s="19"/>
      <c r="AK41" s="19"/>
      <c r="AL41" s="17"/>
      <c r="AM41" s="17"/>
    </row>
    <row r="42" spans="1:39" x14ac:dyDescent="0.25">
      <c r="C42" s="9" t="s">
        <v>0</v>
      </c>
      <c r="D42" s="74" t="e">
        <f>#REF!</f>
        <v>#REF!</v>
      </c>
      <c r="E42" s="74" t="e">
        <f>#REF!</f>
        <v>#REF!</v>
      </c>
      <c r="F42" s="74" t="e">
        <f>#REF!</f>
        <v>#REF!</v>
      </c>
      <c r="G42" s="74" t="e">
        <f>#REF!</f>
        <v>#REF!</v>
      </c>
      <c r="H42" s="74" t="e">
        <f>#REF!</f>
        <v>#REF!</v>
      </c>
      <c r="I42" s="74" t="e">
        <f>#REF!</f>
        <v>#REF!</v>
      </c>
      <c r="J42" s="74" t="e">
        <f>#REF!</f>
        <v>#REF!</v>
      </c>
      <c r="K42" s="74" t="e">
        <f>#REF!</f>
        <v>#REF!</v>
      </c>
      <c r="L42" s="74" t="e">
        <f>#REF!</f>
        <v>#REF!</v>
      </c>
      <c r="M42" s="74" t="e">
        <f>#REF!</f>
        <v>#REF!</v>
      </c>
      <c r="N42" s="74" t="e">
        <f>#REF!</f>
        <v>#REF!</v>
      </c>
      <c r="O42" s="74" t="e">
        <f>#REF!</f>
        <v>#REF!</v>
      </c>
      <c r="P42" s="74" t="e">
        <f>#REF!</f>
        <v>#REF!</v>
      </c>
      <c r="Q42" s="74" t="e">
        <f>#REF!</f>
        <v>#REF!</v>
      </c>
      <c r="R42" s="74" t="e">
        <f>#REF!</f>
        <v>#REF!</v>
      </c>
      <c r="S42" s="74" t="e">
        <f>#REF!</f>
        <v>#REF!</v>
      </c>
      <c r="T42" s="74" t="e">
        <f>#REF!</f>
        <v>#REF!</v>
      </c>
      <c r="U42" s="74" t="e">
        <f>#REF!</f>
        <v>#REF!</v>
      </c>
      <c r="V42" s="74" t="e">
        <f>#REF!</f>
        <v>#REF!</v>
      </c>
      <c r="W42" s="74" t="e">
        <f>#REF!</f>
        <v>#REF!</v>
      </c>
      <c r="X42" s="74" t="e">
        <f>#REF!</f>
        <v>#REF!</v>
      </c>
      <c r="Y42" s="74" t="e">
        <f>#REF!</f>
        <v>#REF!</v>
      </c>
      <c r="Z42" s="74" t="e">
        <f>#REF!</f>
        <v>#REF!</v>
      </c>
      <c r="AA42" s="74" t="e">
        <f>#REF!</f>
        <v>#REF!</v>
      </c>
      <c r="AB42" s="66" t="e">
        <f>SUM(D42:O42)</f>
        <v>#REF!</v>
      </c>
      <c r="AC42" s="66" t="e">
        <f>SUM(P42:AA42)</f>
        <v>#REF!</v>
      </c>
      <c r="AD42" s="66"/>
      <c r="AE42" s="70"/>
      <c r="AG42" s="79"/>
      <c r="AI42" s="18"/>
      <c r="AJ42" s="19"/>
      <c r="AK42" s="20"/>
      <c r="AL42" s="17"/>
      <c r="AM42" s="17"/>
    </row>
    <row r="43" spans="1:39" x14ac:dyDescent="0.25">
      <c r="C43" s="9" t="s">
        <v>87</v>
      </c>
      <c r="D43" s="75">
        <f>$AE43/24</f>
        <v>160208.33333333334</v>
      </c>
      <c r="E43" s="75">
        <f t="shared" ref="E43:AA43" si="34">$AE43/24</f>
        <v>160208.33333333334</v>
      </c>
      <c r="F43" s="75">
        <f t="shared" si="34"/>
        <v>160208.33333333334</v>
      </c>
      <c r="G43" s="75">
        <f t="shared" si="34"/>
        <v>160208.33333333334</v>
      </c>
      <c r="H43" s="75">
        <f t="shared" si="34"/>
        <v>160208.33333333334</v>
      </c>
      <c r="I43" s="75">
        <f t="shared" si="34"/>
        <v>160208.33333333334</v>
      </c>
      <c r="J43" s="75">
        <f t="shared" si="34"/>
        <v>160208.33333333334</v>
      </c>
      <c r="K43" s="75">
        <f t="shared" si="34"/>
        <v>160208.33333333334</v>
      </c>
      <c r="L43" s="75">
        <f t="shared" si="34"/>
        <v>160208.33333333334</v>
      </c>
      <c r="M43" s="75">
        <f t="shared" si="34"/>
        <v>160208.33333333334</v>
      </c>
      <c r="N43" s="75">
        <f t="shared" si="34"/>
        <v>160208.33333333334</v>
      </c>
      <c r="O43" s="75">
        <f t="shared" si="34"/>
        <v>160208.33333333334</v>
      </c>
      <c r="P43" s="75">
        <f t="shared" si="34"/>
        <v>160208.33333333334</v>
      </c>
      <c r="Q43" s="75">
        <f t="shared" si="34"/>
        <v>160208.33333333334</v>
      </c>
      <c r="R43" s="75">
        <f t="shared" si="34"/>
        <v>160208.33333333334</v>
      </c>
      <c r="S43" s="75">
        <f t="shared" si="34"/>
        <v>160208.33333333334</v>
      </c>
      <c r="T43" s="75">
        <f t="shared" si="34"/>
        <v>160208.33333333334</v>
      </c>
      <c r="U43" s="75">
        <f t="shared" si="34"/>
        <v>160208.33333333334</v>
      </c>
      <c r="V43" s="75">
        <f t="shared" si="34"/>
        <v>160208.33333333334</v>
      </c>
      <c r="W43" s="75">
        <f t="shared" si="34"/>
        <v>160208.33333333334</v>
      </c>
      <c r="X43" s="75">
        <f t="shared" si="34"/>
        <v>160208.33333333334</v>
      </c>
      <c r="Y43" s="75">
        <f t="shared" si="34"/>
        <v>160208.33333333334</v>
      </c>
      <c r="Z43" s="75">
        <f t="shared" si="34"/>
        <v>160208.33333333334</v>
      </c>
      <c r="AA43" s="75">
        <f t="shared" si="34"/>
        <v>160208.33333333334</v>
      </c>
      <c r="AB43" s="66"/>
      <c r="AC43" s="66"/>
      <c r="AD43" s="66">
        <v>1692000</v>
      </c>
      <c r="AE43" s="97">
        <v>3845000</v>
      </c>
      <c r="AI43" s="18"/>
      <c r="AJ43" s="19"/>
      <c r="AK43" s="20"/>
      <c r="AL43" s="17"/>
      <c r="AM43" s="17"/>
    </row>
    <row r="44" spans="1:39" x14ac:dyDescent="0.25">
      <c r="C44" s="9" t="s">
        <v>2</v>
      </c>
      <c r="D44" s="75" t="e">
        <f>IF(D$4&lt;=$D$3,D42,D43)</f>
        <v>#REF!</v>
      </c>
      <c r="E44" s="75" t="e">
        <f t="shared" ref="E44:O44" si="35">IF(E$4&lt;=$D$3,E42,E43)</f>
        <v>#REF!</v>
      </c>
      <c r="F44" s="75" t="e">
        <f t="shared" si="35"/>
        <v>#REF!</v>
      </c>
      <c r="G44" s="75" t="e">
        <f t="shared" si="35"/>
        <v>#REF!</v>
      </c>
      <c r="H44" s="75" t="e">
        <f t="shared" si="35"/>
        <v>#REF!</v>
      </c>
      <c r="I44" s="75" t="e">
        <f t="shared" si="35"/>
        <v>#REF!</v>
      </c>
      <c r="J44" s="75" t="e">
        <f t="shared" si="35"/>
        <v>#REF!</v>
      </c>
      <c r="K44" s="75" t="e">
        <f t="shared" si="35"/>
        <v>#REF!</v>
      </c>
      <c r="L44" s="75" t="e">
        <f t="shared" si="35"/>
        <v>#REF!</v>
      </c>
      <c r="M44" s="75" t="e">
        <f t="shared" si="35"/>
        <v>#REF!</v>
      </c>
      <c r="N44" s="75" t="e">
        <f t="shared" si="35"/>
        <v>#REF!</v>
      </c>
      <c r="O44" s="75" t="e">
        <f t="shared" si="35"/>
        <v>#REF!</v>
      </c>
      <c r="P44" s="75" t="e">
        <f t="shared" ref="P44:AA44" si="36">IF(P$4&lt;=$D$3,P42,P43)</f>
        <v>#REF!</v>
      </c>
      <c r="Q44" s="75" t="e">
        <f t="shared" si="36"/>
        <v>#REF!</v>
      </c>
      <c r="R44" s="75" t="e">
        <f t="shared" si="36"/>
        <v>#REF!</v>
      </c>
      <c r="S44" s="75" t="e">
        <f t="shared" si="36"/>
        <v>#REF!</v>
      </c>
      <c r="T44" s="75" t="e">
        <f t="shared" si="36"/>
        <v>#REF!</v>
      </c>
      <c r="U44" s="75" t="e">
        <f t="shared" si="36"/>
        <v>#REF!</v>
      </c>
      <c r="V44" s="75" t="e">
        <f t="shared" si="36"/>
        <v>#REF!</v>
      </c>
      <c r="W44" s="75" t="e">
        <f t="shared" si="36"/>
        <v>#REF!</v>
      </c>
      <c r="X44" s="75" t="e">
        <f t="shared" si="36"/>
        <v>#REF!</v>
      </c>
      <c r="Y44" s="75" t="e">
        <f t="shared" si="36"/>
        <v>#REF!</v>
      </c>
      <c r="Z44" s="75" t="e">
        <f t="shared" si="36"/>
        <v>#REF!</v>
      </c>
      <c r="AA44" s="75" t="e">
        <f t="shared" si="36"/>
        <v>#REF!</v>
      </c>
      <c r="AB44" s="66"/>
      <c r="AC44" s="66"/>
      <c r="AD44" s="66"/>
      <c r="AE44" s="70"/>
      <c r="AI44" s="18"/>
      <c r="AJ44" s="19"/>
      <c r="AK44" s="20"/>
      <c r="AL44" s="17"/>
      <c r="AM44" s="17"/>
    </row>
    <row r="45" spans="1:39" x14ac:dyDescent="0.25">
      <c r="C45" s="7" t="s">
        <v>157</v>
      </c>
      <c r="D45" s="76" t="e">
        <f>D42</f>
        <v>#REF!</v>
      </c>
      <c r="E45" s="76" t="e">
        <f>IF(E$4&lt;=$D$3,(E42+D45),0)</f>
        <v>#REF!</v>
      </c>
      <c r="F45" s="76" t="e">
        <f t="shared" ref="F45:AA45" si="37">IF(F$4&lt;=$D$3,(F42+E45),0)</f>
        <v>#REF!</v>
      </c>
      <c r="G45" s="76" t="e">
        <f t="shared" si="37"/>
        <v>#REF!</v>
      </c>
      <c r="H45" s="76" t="e">
        <f t="shared" si="37"/>
        <v>#REF!</v>
      </c>
      <c r="I45" s="76" t="e">
        <f t="shared" si="37"/>
        <v>#REF!</v>
      </c>
      <c r="J45" s="76" t="e">
        <f t="shared" si="37"/>
        <v>#REF!</v>
      </c>
      <c r="K45" s="76" t="e">
        <f t="shared" si="37"/>
        <v>#REF!</v>
      </c>
      <c r="L45" s="76" t="e">
        <f t="shared" si="37"/>
        <v>#REF!</v>
      </c>
      <c r="M45" s="76" t="e">
        <f t="shared" si="37"/>
        <v>#REF!</v>
      </c>
      <c r="N45" s="76" t="e">
        <f t="shared" si="37"/>
        <v>#REF!</v>
      </c>
      <c r="O45" s="76" t="e">
        <f t="shared" si="37"/>
        <v>#REF!</v>
      </c>
      <c r="P45" s="76" t="e">
        <f t="shared" si="37"/>
        <v>#REF!</v>
      </c>
      <c r="Q45" s="76" t="e">
        <f t="shared" si="37"/>
        <v>#REF!</v>
      </c>
      <c r="R45" s="76" t="e">
        <f t="shared" si="37"/>
        <v>#REF!</v>
      </c>
      <c r="S45" s="76" t="e">
        <f t="shared" si="37"/>
        <v>#REF!</v>
      </c>
      <c r="T45" s="76" t="e">
        <f t="shared" si="37"/>
        <v>#REF!</v>
      </c>
      <c r="U45" s="76" t="e">
        <f t="shared" si="37"/>
        <v>#REF!</v>
      </c>
      <c r="V45" s="76" t="e">
        <f t="shared" si="37"/>
        <v>#REF!</v>
      </c>
      <c r="W45" s="76" t="e">
        <f t="shared" si="37"/>
        <v>#REF!</v>
      </c>
      <c r="X45" s="76" t="e">
        <f t="shared" si="37"/>
        <v>#REF!</v>
      </c>
      <c r="Y45" s="76" t="e">
        <f t="shared" si="37"/>
        <v>#REF!</v>
      </c>
      <c r="Z45" s="76" t="e">
        <f t="shared" si="37"/>
        <v>#REF!</v>
      </c>
      <c r="AA45" s="76" t="e">
        <f t="shared" si="37"/>
        <v>#REF!</v>
      </c>
      <c r="AB45" s="66"/>
      <c r="AC45" s="66"/>
      <c r="AD45" s="66"/>
      <c r="AE45" s="70"/>
      <c r="AI45" s="18"/>
      <c r="AJ45" s="19"/>
      <c r="AK45" s="20"/>
      <c r="AL45" s="17"/>
      <c r="AM45" s="17"/>
    </row>
    <row r="46" spans="1:39" x14ac:dyDescent="0.25">
      <c r="C46" s="7" t="s">
        <v>158</v>
      </c>
      <c r="D46" s="76">
        <f>D43</f>
        <v>160208.33333333334</v>
      </c>
      <c r="E46" s="76">
        <f>E43+D46</f>
        <v>320416.66666666669</v>
      </c>
      <c r="F46" s="76">
        <f t="shared" ref="F46:AA46" si="38">F43+E46</f>
        <v>480625</v>
      </c>
      <c r="G46" s="76">
        <f t="shared" si="38"/>
        <v>640833.33333333337</v>
      </c>
      <c r="H46" s="76">
        <f t="shared" si="38"/>
        <v>801041.66666666674</v>
      </c>
      <c r="I46" s="76">
        <f t="shared" si="38"/>
        <v>961250.00000000012</v>
      </c>
      <c r="J46" s="76">
        <f t="shared" si="38"/>
        <v>1121458.3333333335</v>
      </c>
      <c r="K46" s="76">
        <f t="shared" si="38"/>
        <v>1281666.6666666667</v>
      </c>
      <c r="L46" s="76">
        <f t="shared" si="38"/>
        <v>1441875</v>
      </c>
      <c r="M46" s="76">
        <f t="shared" si="38"/>
        <v>1602083.3333333333</v>
      </c>
      <c r="N46" s="76">
        <f t="shared" si="38"/>
        <v>1762291.6666666665</v>
      </c>
      <c r="O46" s="76">
        <f t="shared" si="38"/>
        <v>1922499.9999999998</v>
      </c>
      <c r="P46" s="76">
        <f t="shared" si="38"/>
        <v>2082708.333333333</v>
      </c>
      <c r="Q46" s="76">
        <f t="shared" si="38"/>
        <v>2242916.6666666665</v>
      </c>
      <c r="R46" s="76">
        <f t="shared" si="38"/>
        <v>2403125</v>
      </c>
      <c r="S46" s="76">
        <f t="shared" si="38"/>
        <v>2563333.3333333335</v>
      </c>
      <c r="T46" s="76">
        <f t="shared" si="38"/>
        <v>2723541.666666667</v>
      </c>
      <c r="U46" s="76">
        <f t="shared" si="38"/>
        <v>2883750.0000000005</v>
      </c>
      <c r="V46" s="76">
        <f t="shared" si="38"/>
        <v>3043958.333333334</v>
      </c>
      <c r="W46" s="76">
        <f t="shared" si="38"/>
        <v>3204166.6666666674</v>
      </c>
      <c r="X46" s="76">
        <f t="shared" si="38"/>
        <v>3364375.0000000009</v>
      </c>
      <c r="Y46" s="76">
        <f t="shared" si="38"/>
        <v>3524583.3333333344</v>
      </c>
      <c r="Z46" s="76">
        <f t="shared" si="38"/>
        <v>3684791.6666666679</v>
      </c>
      <c r="AA46" s="76">
        <f t="shared" si="38"/>
        <v>3845000.0000000014</v>
      </c>
      <c r="AB46" s="66"/>
      <c r="AC46" s="66"/>
      <c r="AD46" s="66"/>
      <c r="AE46" s="70"/>
      <c r="AI46" s="18"/>
      <c r="AJ46" s="19"/>
      <c r="AK46" s="20"/>
      <c r="AL46" s="17"/>
      <c r="AM46" s="17"/>
    </row>
    <row r="47" spans="1:39" x14ac:dyDescent="0.25">
      <c r="C47" s="7" t="s">
        <v>159</v>
      </c>
      <c r="D47" s="76" t="e">
        <f>D44</f>
        <v>#REF!</v>
      </c>
      <c r="E47" s="76" t="e">
        <f>E44+D47</f>
        <v>#REF!</v>
      </c>
      <c r="F47" s="76" t="e">
        <f t="shared" ref="F47:AA47" si="39">F44+E47</f>
        <v>#REF!</v>
      </c>
      <c r="G47" s="76" t="e">
        <f t="shared" si="39"/>
        <v>#REF!</v>
      </c>
      <c r="H47" s="76" t="e">
        <f t="shared" si="39"/>
        <v>#REF!</v>
      </c>
      <c r="I47" s="76" t="e">
        <f t="shared" si="39"/>
        <v>#REF!</v>
      </c>
      <c r="J47" s="76" t="e">
        <f t="shared" si="39"/>
        <v>#REF!</v>
      </c>
      <c r="K47" s="76" t="e">
        <f t="shared" si="39"/>
        <v>#REF!</v>
      </c>
      <c r="L47" s="76" t="e">
        <f t="shared" si="39"/>
        <v>#REF!</v>
      </c>
      <c r="M47" s="76" t="e">
        <f t="shared" si="39"/>
        <v>#REF!</v>
      </c>
      <c r="N47" s="76" t="e">
        <f t="shared" si="39"/>
        <v>#REF!</v>
      </c>
      <c r="O47" s="76" t="e">
        <f t="shared" si="39"/>
        <v>#REF!</v>
      </c>
      <c r="P47" s="76" t="e">
        <f t="shared" si="39"/>
        <v>#REF!</v>
      </c>
      <c r="Q47" s="76" t="e">
        <f t="shared" si="39"/>
        <v>#REF!</v>
      </c>
      <c r="R47" s="76" t="e">
        <f t="shared" si="39"/>
        <v>#REF!</v>
      </c>
      <c r="S47" s="76" t="e">
        <f t="shared" si="39"/>
        <v>#REF!</v>
      </c>
      <c r="T47" s="76" t="e">
        <f t="shared" si="39"/>
        <v>#REF!</v>
      </c>
      <c r="U47" s="76" t="e">
        <f t="shared" si="39"/>
        <v>#REF!</v>
      </c>
      <c r="V47" s="76" t="e">
        <f t="shared" si="39"/>
        <v>#REF!</v>
      </c>
      <c r="W47" s="76" t="e">
        <f t="shared" si="39"/>
        <v>#REF!</v>
      </c>
      <c r="X47" s="76" t="e">
        <f t="shared" si="39"/>
        <v>#REF!</v>
      </c>
      <c r="Y47" s="76" t="e">
        <f t="shared" si="39"/>
        <v>#REF!</v>
      </c>
      <c r="Z47" s="76" t="e">
        <f t="shared" si="39"/>
        <v>#REF!</v>
      </c>
      <c r="AA47" s="76" t="e">
        <f t="shared" si="39"/>
        <v>#REF!</v>
      </c>
      <c r="AB47" s="66"/>
      <c r="AC47" s="66"/>
      <c r="AD47" s="66"/>
      <c r="AE47" s="70"/>
      <c r="AI47" s="18"/>
      <c r="AJ47" s="19"/>
      <c r="AK47" s="20"/>
      <c r="AL47" s="17"/>
      <c r="AM47" s="17"/>
    </row>
    <row r="48" spans="1:39" x14ac:dyDescent="0.25">
      <c r="A48" s="3" t="s">
        <v>15</v>
      </c>
      <c r="B48" s="6" t="s">
        <v>16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6"/>
      <c r="AC48" s="66"/>
      <c r="AD48" s="66"/>
      <c r="AE48" s="70"/>
      <c r="AI48" s="18"/>
      <c r="AJ48" s="19"/>
      <c r="AK48" s="19"/>
      <c r="AL48" s="17"/>
      <c r="AM48" s="17"/>
    </row>
    <row r="49" spans="1:39" x14ac:dyDescent="0.25">
      <c r="C49" s="9" t="s">
        <v>0</v>
      </c>
      <c r="D49" s="74" t="e">
        <f>#REF!</f>
        <v>#REF!</v>
      </c>
      <c r="E49" s="74" t="e">
        <f>#REF!</f>
        <v>#REF!</v>
      </c>
      <c r="F49" s="74" t="e">
        <f>#REF!</f>
        <v>#REF!</v>
      </c>
      <c r="G49" s="74" t="e">
        <f>#REF!</f>
        <v>#REF!</v>
      </c>
      <c r="H49" s="74" t="e">
        <f>#REF!</f>
        <v>#REF!</v>
      </c>
      <c r="I49" s="74" t="e">
        <f>#REF!</f>
        <v>#REF!</v>
      </c>
      <c r="J49" s="74" t="e">
        <f>#REF!</f>
        <v>#REF!</v>
      </c>
      <c r="K49" s="74" t="e">
        <f>#REF!</f>
        <v>#REF!</v>
      </c>
      <c r="L49" s="74" t="e">
        <f>#REF!</f>
        <v>#REF!</v>
      </c>
      <c r="M49" s="74" t="e">
        <f>#REF!</f>
        <v>#REF!</v>
      </c>
      <c r="N49" s="74" t="e">
        <f>#REF!</f>
        <v>#REF!</v>
      </c>
      <c r="O49" s="74" t="e">
        <f>#REF!</f>
        <v>#REF!</v>
      </c>
      <c r="P49" s="74" t="e">
        <f>#REF!</f>
        <v>#REF!</v>
      </c>
      <c r="Q49" s="74" t="e">
        <f>#REF!</f>
        <v>#REF!</v>
      </c>
      <c r="R49" s="74" t="e">
        <f>#REF!</f>
        <v>#REF!</v>
      </c>
      <c r="S49" s="74" t="e">
        <f>#REF!</f>
        <v>#REF!</v>
      </c>
      <c r="T49" s="74" t="e">
        <f>#REF!</f>
        <v>#REF!</v>
      </c>
      <c r="U49" s="74" t="e">
        <f>#REF!</f>
        <v>#REF!</v>
      </c>
      <c r="V49" s="74" t="e">
        <f>#REF!</f>
        <v>#REF!</v>
      </c>
      <c r="W49" s="74" t="e">
        <f>#REF!</f>
        <v>#REF!</v>
      </c>
      <c r="X49" s="74" t="e">
        <f>#REF!</f>
        <v>#REF!</v>
      </c>
      <c r="Y49" s="74" t="e">
        <f>#REF!</f>
        <v>#REF!</v>
      </c>
      <c r="Z49" s="74" t="e">
        <f>#REF!</f>
        <v>#REF!</v>
      </c>
      <c r="AA49" s="74" t="e">
        <f>#REF!</f>
        <v>#REF!</v>
      </c>
      <c r="AB49" s="66" t="e">
        <f>SUM(D49:AA49)</f>
        <v>#REF!</v>
      </c>
      <c r="AC49" s="66" t="e">
        <f>SUM(P49:AA49)</f>
        <v>#REF!</v>
      </c>
      <c r="AD49" s="66"/>
      <c r="AE49" s="70"/>
      <c r="AG49" s="79"/>
      <c r="AI49" s="18"/>
      <c r="AJ49" s="19"/>
      <c r="AK49" s="20"/>
      <c r="AL49" s="17"/>
      <c r="AM49" s="17"/>
    </row>
    <row r="50" spans="1:39" x14ac:dyDescent="0.25">
      <c r="C50" s="9" t="s">
        <v>87</v>
      </c>
      <c r="D50" s="75">
        <f>$AE50/24</f>
        <v>116041.66666666667</v>
      </c>
      <c r="E50" s="75">
        <f t="shared" ref="E50:AA50" si="40">$AE50/24</f>
        <v>116041.66666666667</v>
      </c>
      <c r="F50" s="75">
        <f t="shared" si="40"/>
        <v>116041.66666666667</v>
      </c>
      <c r="G50" s="75">
        <f t="shared" si="40"/>
        <v>116041.66666666667</v>
      </c>
      <c r="H50" s="75">
        <f t="shared" si="40"/>
        <v>116041.66666666667</v>
      </c>
      <c r="I50" s="75">
        <f t="shared" si="40"/>
        <v>116041.66666666667</v>
      </c>
      <c r="J50" s="75">
        <f t="shared" si="40"/>
        <v>116041.66666666667</v>
      </c>
      <c r="K50" s="75">
        <f t="shared" si="40"/>
        <v>116041.66666666667</v>
      </c>
      <c r="L50" s="75">
        <f t="shared" si="40"/>
        <v>116041.66666666667</v>
      </c>
      <c r="M50" s="75">
        <f t="shared" si="40"/>
        <v>116041.66666666667</v>
      </c>
      <c r="N50" s="75">
        <f t="shared" si="40"/>
        <v>116041.66666666667</v>
      </c>
      <c r="O50" s="75">
        <f t="shared" si="40"/>
        <v>116041.66666666667</v>
      </c>
      <c r="P50" s="75">
        <f t="shared" si="40"/>
        <v>116041.66666666667</v>
      </c>
      <c r="Q50" s="75">
        <f t="shared" si="40"/>
        <v>116041.66666666667</v>
      </c>
      <c r="R50" s="75">
        <f t="shared" si="40"/>
        <v>116041.66666666667</v>
      </c>
      <c r="S50" s="75">
        <f t="shared" si="40"/>
        <v>116041.66666666667</v>
      </c>
      <c r="T50" s="75">
        <f t="shared" si="40"/>
        <v>116041.66666666667</v>
      </c>
      <c r="U50" s="75">
        <f t="shared" si="40"/>
        <v>116041.66666666667</v>
      </c>
      <c r="V50" s="75">
        <f t="shared" si="40"/>
        <v>116041.66666666667</v>
      </c>
      <c r="W50" s="75">
        <f t="shared" si="40"/>
        <v>116041.66666666667</v>
      </c>
      <c r="X50" s="75">
        <f t="shared" si="40"/>
        <v>116041.66666666667</v>
      </c>
      <c r="Y50" s="75">
        <f t="shared" si="40"/>
        <v>116041.66666666667</v>
      </c>
      <c r="Z50" s="75">
        <f t="shared" si="40"/>
        <v>116041.66666666667</v>
      </c>
      <c r="AA50" s="75">
        <f t="shared" si="40"/>
        <v>116041.66666666667</v>
      </c>
      <c r="AB50" s="66"/>
      <c r="AC50" s="66"/>
      <c r="AD50" s="66">
        <v>1225000</v>
      </c>
      <c r="AE50" s="97">
        <v>2785000</v>
      </c>
      <c r="AI50" s="18"/>
      <c r="AJ50" s="19"/>
      <c r="AK50" s="20"/>
      <c r="AL50" s="17"/>
      <c r="AM50" s="17"/>
    </row>
    <row r="51" spans="1:39" x14ac:dyDescent="0.25">
      <c r="C51" s="9" t="s">
        <v>2</v>
      </c>
      <c r="D51" s="75" t="e">
        <f>IF(D$4&lt;=$D$3,D49,D50)</f>
        <v>#REF!</v>
      </c>
      <c r="E51" s="75" t="e">
        <f t="shared" ref="E51:O51" si="41">IF(E$4&lt;=$D$3,E49,E50)</f>
        <v>#REF!</v>
      </c>
      <c r="F51" s="75" t="e">
        <f t="shared" si="41"/>
        <v>#REF!</v>
      </c>
      <c r="G51" s="75" t="e">
        <f t="shared" si="41"/>
        <v>#REF!</v>
      </c>
      <c r="H51" s="75" t="e">
        <f t="shared" si="41"/>
        <v>#REF!</v>
      </c>
      <c r="I51" s="75" t="e">
        <f t="shared" si="41"/>
        <v>#REF!</v>
      </c>
      <c r="J51" s="75" t="e">
        <f t="shared" si="41"/>
        <v>#REF!</v>
      </c>
      <c r="K51" s="75" t="e">
        <f t="shared" si="41"/>
        <v>#REF!</v>
      </c>
      <c r="L51" s="75" t="e">
        <f t="shared" si="41"/>
        <v>#REF!</v>
      </c>
      <c r="M51" s="75" t="e">
        <f t="shared" si="41"/>
        <v>#REF!</v>
      </c>
      <c r="N51" s="75" t="e">
        <f t="shared" si="41"/>
        <v>#REF!</v>
      </c>
      <c r="O51" s="75" t="e">
        <f t="shared" si="41"/>
        <v>#REF!</v>
      </c>
      <c r="P51" s="75" t="e">
        <f t="shared" ref="P51:AA51" si="42">IF(P$4&lt;=$D$3,P49,P50)</f>
        <v>#REF!</v>
      </c>
      <c r="Q51" s="75" t="e">
        <f t="shared" si="42"/>
        <v>#REF!</v>
      </c>
      <c r="R51" s="75" t="e">
        <f t="shared" si="42"/>
        <v>#REF!</v>
      </c>
      <c r="S51" s="75" t="e">
        <f t="shared" si="42"/>
        <v>#REF!</v>
      </c>
      <c r="T51" s="75" t="e">
        <f t="shared" si="42"/>
        <v>#REF!</v>
      </c>
      <c r="U51" s="75" t="e">
        <f t="shared" si="42"/>
        <v>#REF!</v>
      </c>
      <c r="V51" s="75" t="e">
        <f t="shared" si="42"/>
        <v>#REF!</v>
      </c>
      <c r="W51" s="75" t="e">
        <f t="shared" si="42"/>
        <v>#REF!</v>
      </c>
      <c r="X51" s="75" t="e">
        <f t="shared" si="42"/>
        <v>#REF!</v>
      </c>
      <c r="Y51" s="75" t="e">
        <f t="shared" si="42"/>
        <v>#REF!</v>
      </c>
      <c r="Z51" s="75" t="e">
        <f t="shared" si="42"/>
        <v>#REF!</v>
      </c>
      <c r="AA51" s="75" t="e">
        <f t="shared" si="42"/>
        <v>#REF!</v>
      </c>
      <c r="AB51" s="66"/>
      <c r="AC51" s="66"/>
      <c r="AD51" s="66"/>
      <c r="AE51" s="70"/>
      <c r="AI51" s="18"/>
      <c r="AJ51" s="19"/>
      <c r="AK51" s="20"/>
      <c r="AL51" s="17"/>
      <c r="AM51" s="17"/>
    </row>
    <row r="52" spans="1:39" x14ac:dyDescent="0.25">
      <c r="C52" s="7" t="s">
        <v>157</v>
      </c>
      <c r="D52" s="76" t="e">
        <f>D49</f>
        <v>#REF!</v>
      </c>
      <c r="E52" s="76" t="e">
        <f>IF(E$4&lt;=$D$3,(E49+D52),0)</f>
        <v>#REF!</v>
      </c>
      <c r="F52" s="76" t="e">
        <f t="shared" ref="F52:AA52" si="43">IF(F$4&lt;=$D$3,(F49+E52),0)</f>
        <v>#REF!</v>
      </c>
      <c r="G52" s="76" t="e">
        <f t="shared" si="43"/>
        <v>#REF!</v>
      </c>
      <c r="H52" s="76" t="e">
        <f t="shared" si="43"/>
        <v>#REF!</v>
      </c>
      <c r="I52" s="76" t="e">
        <f t="shared" si="43"/>
        <v>#REF!</v>
      </c>
      <c r="J52" s="76" t="e">
        <f t="shared" si="43"/>
        <v>#REF!</v>
      </c>
      <c r="K52" s="76" t="e">
        <f t="shared" si="43"/>
        <v>#REF!</v>
      </c>
      <c r="L52" s="76" t="e">
        <f t="shared" si="43"/>
        <v>#REF!</v>
      </c>
      <c r="M52" s="76" t="e">
        <f t="shared" si="43"/>
        <v>#REF!</v>
      </c>
      <c r="N52" s="76" t="e">
        <f t="shared" si="43"/>
        <v>#REF!</v>
      </c>
      <c r="O52" s="76" t="e">
        <f t="shared" si="43"/>
        <v>#REF!</v>
      </c>
      <c r="P52" s="76" t="e">
        <f t="shared" si="43"/>
        <v>#REF!</v>
      </c>
      <c r="Q52" s="76" t="e">
        <f t="shared" si="43"/>
        <v>#REF!</v>
      </c>
      <c r="R52" s="76" t="e">
        <f t="shared" si="43"/>
        <v>#REF!</v>
      </c>
      <c r="S52" s="76" t="e">
        <f t="shared" si="43"/>
        <v>#REF!</v>
      </c>
      <c r="T52" s="76" t="e">
        <f t="shared" si="43"/>
        <v>#REF!</v>
      </c>
      <c r="U52" s="76" t="e">
        <f t="shared" si="43"/>
        <v>#REF!</v>
      </c>
      <c r="V52" s="76" t="e">
        <f t="shared" si="43"/>
        <v>#REF!</v>
      </c>
      <c r="W52" s="76" t="e">
        <f t="shared" si="43"/>
        <v>#REF!</v>
      </c>
      <c r="X52" s="76" t="e">
        <f t="shared" si="43"/>
        <v>#REF!</v>
      </c>
      <c r="Y52" s="76" t="e">
        <f t="shared" si="43"/>
        <v>#REF!</v>
      </c>
      <c r="Z52" s="76" t="e">
        <f t="shared" si="43"/>
        <v>#REF!</v>
      </c>
      <c r="AA52" s="76" t="e">
        <f t="shared" si="43"/>
        <v>#REF!</v>
      </c>
      <c r="AB52" s="66"/>
      <c r="AC52" s="66"/>
      <c r="AD52" s="66"/>
      <c r="AE52" s="70"/>
      <c r="AI52" s="18"/>
      <c r="AJ52" s="19"/>
      <c r="AK52" s="20"/>
      <c r="AL52" s="17"/>
      <c r="AM52" s="17"/>
    </row>
    <row r="53" spans="1:39" x14ac:dyDescent="0.25">
      <c r="C53" s="7" t="s">
        <v>158</v>
      </c>
      <c r="D53" s="76">
        <f>D50</f>
        <v>116041.66666666667</v>
      </c>
      <c r="E53" s="76">
        <f>E50+D53</f>
        <v>232083.33333333334</v>
      </c>
      <c r="F53" s="76">
        <f t="shared" ref="F53:AA53" si="44">F50+E53</f>
        <v>348125</v>
      </c>
      <c r="G53" s="76">
        <f t="shared" si="44"/>
        <v>464166.66666666669</v>
      </c>
      <c r="H53" s="76">
        <f t="shared" si="44"/>
        <v>580208.33333333337</v>
      </c>
      <c r="I53" s="76">
        <f t="shared" si="44"/>
        <v>696250</v>
      </c>
      <c r="J53" s="76">
        <f t="shared" si="44"/>
        <v>812291.66666666663</v>
      </c>
      <c r="K53" s="76">
        <f t="shared" si="44"/>
        <v>928333.33333333326</v>
      </c>
      <c r="L53" s="76">
        <f t="shared" si="44"/>
        <v>1044374.9999999999</v>
      </c>
      <c r="M53" s="76">
        <f t="shared" si="44"/>
        <v>1160416.6666666665</v>
      </c>
      <c r="N53" s="76">
        <f t="shared" si="44"/>
        <v>1276458.3333333333</v>
      </c>
      <c r="O53" s="76">
        <f t="shared" si="44"/>
        <v>1392500</v>
      </c>
      <c r="P53" s="76">
        <f t="shared" si="44"/>
        <v>1508541.6666666667</v>
      </c>
      <c r="Q53" s="76">
        <f t="shared" si="44"/>
        <v>1624583.3333333335</v>
      </c>
      <c r="R53" s="76">
        <f t="shared" si="44"/>
        <v>1740625.0000000002</v>
      </c>
      <c r="S53" s="76">
        <f t="shared" si="44"/>
        <v>1856666.666666667</v>
      </c>
      <c r="T53" s="76">
        <f t="shared" si="44"/>
        <v>1972708.3333333337</v>
      </c>
      <c r="U53" s="76">
        <f t="shared" si="44"/>
        <v>2088750.0000000005</v>
      </c>
      <c r="V53" s="76">
        <f t="shared" si="44"/>
        <v>2204791.666666667</v>
      </c>
      <c r="W53" s="76">
        <f t="shared" si="44"/>
        <v>2320833.3333333335</v>
      </c>
      <c r="X53" s="76">
        <f t="shared" si="44"/>
        <v>2436875</v>
      </c>
      <c r="Y53" s="76">
        <f t="shared" si="44"/>
        <v>2552916.6666666665</v>
      </c>
      <c r="Z53" s="76">
        <f t="shared" si="44"/>
        <v>2668958.333333333</v>
      </c>
      <c r="AA53" s="76">
        <f t="shared" si="44"/>
        <v>2784999.9999999995</v>
      </c>
      <c r="AB53" s="66"/>
      <c r="AC53" s="66"/>
      <c r="AD53" s="66"/>
      <c r="AE53" s="70"/>
      <c r="AI53" s="18"/>
      <c r="AJ53" s="19"/>
      <c r="AK53" s="20"/>
      <c r="AL53" s="17"/>
      <c r="AM53" s="17"/>
    </row>
    <row r="54" spans="1:39" x14ac:dyDescent="0.25">
      <c r="C54" s="7" t="s">
        <v>159</v>
      </c>
      <c r="D54" s="76" t="e">
        <f>D51</f>
        <v>#REF!</v>
      </c>
      <c r="E54" s="76" t="e">
        <f>E51+D54</f>
        <v>#REF!</v>
      </c>
      <c r="F54" s="76" t="e">
        <f t="shared" ref="F54:AA54" si="45">F51+E54</f>
        <v>#REF!</v>
      </c>
      <c r="G54" s="76" t="e">
        <f t="shared" si="45"/>
        <v>#REF!</v>
      </c>
      <c r="H54" s="76" t="e">
        <f t="shared" si="45"/>
        <v>#REF!</v>
      </c>
      <c r="I54" s="76" t="e">
        <f t="shared" si="45"/>
        <v>#REF!</v>
      </c>
      <c r="J54" s="76" t="e">
        <f t="shared" si="45"/>
        <v>#REF!</v>
      </c>
      <c r="K54" s="76" t="e">
        <f t="shared" si="45"/>
        <v>#REF!</v>
      </c>
      <c r="L54" s="76" t="e">
        <f t="shared" si="45"/>
        <v>#REF!</v>
      </c>
      <c r="M54" s="76" t="e">
        <f t="shared" si="45"/>
        <v>#REF!</v>
      </c>
      <c r="N54" s="76" t="e">
        <f t="shared" si="45"/>
        <v>#REF!</v>
      </c>
      <c r="O54" s="76" t="e">
        <f t="shared" si="45"/>
        <v>#REF!</v>
      </c>
      <c r="P54" s="76" t="e">
        <f t="shared" si="45"/>
        <v>#REF!</v>
      </c>
      <c r="Q54" s="76" t="e">
        <f t="shared" si="45"/>
        <v>#REF!</v>
      </c>
      <c r="R54" s="76" t="e">
        <f t="shared" si="45"/>
        <v>#REF!</v>
      </c>
      <c r="S54" s="76" t="e">
        <f t="shared" si="45"/>
        <v>#REF!</v>
      </c>
      <c r="T54" s="76" t="e">
        <f t="shared" si="45"/>
        <v>#REF!</v>
      </c>
      <c r="U54" s="76" t="e">
        <f t="shared" si="45"/>
        <v>#REF!</v>
      </c>
      <c r="V54" s="76" t="e">
        <f t="shared" si="45"/>
        <v>#REF!</v>
      </c>
      <c r="W54" s="76" t="e">
        <f t="shared" si="45"/>
        <v>#REF!</v>
      </c>
      <c r="X54" s="76" t="e">
        <f t="shared" si="45"/>
        <v>#REF!</v>
      </c>
      <c r="Y54" s="76" t="e">
        <f t="shared" si="45"/>
        <v>#REF!</v>
      </c>
      <c r="Z54" s="76" t="e">
        <f t="shared" si="45"/>
        <v>#REF!</v>
      </c>
      <c r="AA54" s="76" t="e">
        <f t="shared" si="45"/>
        <v>#REF!</v>
      </c>
      <c r="AB54" s="66"/>
      <c r="AC54" s="66"/>
      <c r="AD54" s="66"/>
      <c r="AE54" s="70"/>
      <c r="AI54" s="18"/>
      <c r="AJ54" s="19"/>
      <c r="AK54" s="20"/>
      <c r="AL54" s="17"/>
      <c r="AM54" s="17"/>
    </row>
    <row r="55" spans="1:39" x14ac:dyDescent="0.25">
      <c r="A55" s="3" t="s">
        <v>139</v>
      </c>
      <c r="B55" s="6" t="s">
        <v>150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6"/>
      <c r="AC55" s="66"/>
      <c r="AD55" s="66"/>
      <c r="AE55" s="70"/>
      <c r="AI55" s="18"/>
      <c r="AJ55" s="19"/>
      <c r="AK55" s="19"/>
      <c r="AL55" s="17"/>
      <c r="AM55" s="17"/>
    </row>
    <row r="56" spans="1:39" x14ac:dyDescent="0.25">
      <c r="C56" s="9" t="s">
        <v>0</v>
      </c>
      <c r="D56" s="74" t="e">
        <f>#REF!</f>
        <v>#REF!</v>
      </c>
      <c r="E56" s="74" t="e">
        <f>#REF!</f>
        <v>#REF!</v>
      </c>
      <c r="F56" s="74" t="e">
        <f>#REF!</f>
        <v>#REF!</v>
      </c>
      <c r="G56" s="74" t="e">
        <f>#REF!</f>
        <v>#REF!</v>
      </c>
      <c r="H56" s="74" t="e">
        <f>#REF!</f>
        <v>#REF!</v>
      </c>
      <c r="I56" s="74" t="e">
        <f>#REF!</f>
        <v>#REF!</v>
      </c>
      <c r="J56" s="74" t="e">
        <f>#REF!</f>
        <v>#REF!</v>
      </c>
      <c r="K56" s="74" t="e">
        <f>#REF!</f>
        <v>#REF!</v>
      </c>
      <c r="L56" s="74" t="e">
        <f>#REF!</f>
        <v>#REF!</v>
      </c>
      <c r="M56" s="74" t="e">
        <f>#REF!</f>
        <v>#REF!</v>
      </c>
      <c r="N56" s="74" t="e">
        <f>#REF!</f>
        <v>#REF!</v>
      </c>
      <c r="O56" s="74" t="e">
        <f>#REF!</f>
        <v>#REF!</v>
      </c>
      <c r="P56" s="74" t="e">
        <f>#REF!</f>
        <v>#REF!</v>
      </c>
      <c r="Q56" s="74" t="e">
        <f>#REF!</f>
        <v>#REF!</v>
      </c>
      <c r="R56" s="74" t="e">
        <f>#REF!</f>
        <v>#REF!</v>
      </c>
      <c r="S56" s="74" t="e">
        <f>#REF!</f>
        <v>#REF!</v>
      </c>
      <c r="T56" s="74" t="e">
        <f>#REF!</f>
        <v>#REF!</v>
      </c>
      <c r="U56" s="74" t="e">
        <f>#REF!</f>
        <v>#REF!</v>
      </c>
      <c r="V56" s="74" t="e">
        <f>#REF!</f>
        <v>#REF!</v>
      </c>
      <c r="W56" s="74" t="e">
        <f>#REF!</f>
        <v>#REF!</v>
      </c>
      <c r="X56" s="74" t="e">
        <f>#REF!</f>
        <v>#REF!</v>
      </c>
      <c r="Y56" s="74" t="e">
        <f>#REF!</f>
        <v>#REF!</v>
      </c>
      <c r="Z56" s="74" t="e">
        <f>#REF!</f>
        <v>#REF!</v>
      </c>
      <c r="AA56" s="74" t="e">
        <f>#REF!</f>
        <v>#REF!</v>
      </c>
      <c r="AB56" s="66" t="e">
        <f>SUM(D56:AA56)</f>
        <v>#REF!</v>
      </c>
      <c r="AC56" s="66" t="e">
        <f>SUM(P56:AA56)</f>
        <v>#REF!</v>
      </c>
      <c r="AD56" s="66"/>
      <c r="AE56" s="70"/>
      <c r="AG56" s="79"/>
      <c r="AI56" s="18"/>
      <c r="AJ56" s="19"/>
      <c r="AK56" s="20"/>
      <c r="AL56" s="17"/>
      <c r="AM56" s="17"/>
    </row>
    <row r="57" spans="1:39" x14ac:dyDescent="0.25">
      <c r="C57" s="9" t="s">
        <v>87</v>
      </c>
      <c r="D57" s="75">
        <f t="shared" ref="D57:Z57" si="46">$AE57/24</f>
        <v>56875</v>
      </c>
      <c r="E57" s="75">
        <f t="shared" si="46"/>
        <v>56875</v>
      </c>
      <c r="F57" s="75">
        <f t="shared" si="46"/>
        <v>56875</v>
      </c>
      <c r="G57" s="75">
        <f t="shared" si="46"/>
        <v>56875</v>
      </c>
      <c r="H57" s="75">
        <f t="shared" si="46"/>
        <v>56875</v>
      </c>
      <c r="I57" s="75">
        <f t="shared" si="46"/>
        <v>56875</v>
      </c>
      <c r="J57" s="75">
        <f t="shared" si="46"/>
        <v>56875</v>
      </c>
      <c r="K57" s="75">
        <f t="shared" si="46"/>
        <v>56875</v>
      </c>
      <c r="L57" s="75">
        <f t="shared" si="46"/>
        <v>56875</v>
      </c>
      <c r="M57" s="75">
        <f t="shared" si="46"/>
        <v>56875</v>
      </c>
      <c r="N57" s="75">
        <f t="shared" si="46"/>
        <v>56875</v>
      </c>
      <c r="O57" s="75">
        <f t="shared" si="46"/>
        <v>56875</v>
      </c>
      <c r="P57" s="75">
        <f t="shared" si="46"/>
        <v>56875</v>
      </c>
      <c r="Q57" s="75">
        <f t="shared" si="46"/>
        <v>56875</v>
      </c>
      <c r="R57" s="75">
        <f t="shared" si="46"/>
        <v>56875</v>
      </c>
      <c r="S57" s="75">
        <f t="shared" si="46"/>
        <v>56875</v>
      </c>
      <c r="T57" s="75">
        <f t="shared" si="46"/>
        <v>56875</v>
      </c>
      <c r="U57" s="75">
        <f t="shared" si="46"/>
        <v>56875</v>
      </c>
      <c r="V57" s="75">
        <f t="shared" si="46"/>
        <v>56875</v>
      </c>
      <c r="W57" s="75">
        <f t="shared" si="46"/>
        <v>56875</v>
      </c>
      <c r="X57" s="75">
        <f t="shared" si="46"/>
        <v>56875</v>
      </c>
      <c r="Y57" s="75">
        <f t="shared" si="46"/>
        <v>56875</v>
      </c>
      <c r="Z57" s="75">
        <f t="shared" si="46"/>
        <v>56875</v>
      </c>
      <c r="AA57" s="75">
        <f>$AE57/24</f>
        <v>56875</v>
      </c>
      <c r="AB57" s="66"/>
      <c r="AC57" s="66"/>
      <c r="AD57" s="66">
        <v>601000</v>
      </c>
      <c r="AE57" s="97">
        <v>1365000</v>
      </c>
      <c r="AI57" s="18"/>
      <c r="AJ57" s="19"/>
      <c r="AK57" s="20"/>
      <c r="AL57" s="17"/>
      <c r="AM57" s="17"/>
    </row>
    <row r="58" spans="1:39" x14ac:dyDescent="0.25">
      <c r="C58" s="9" t="s">
        <v>2</v>
      </c>
      <c r="D58" s="75" t="e">
        <f>IF(D$4&lt;=$D$3,D56,D57)</f>
        <v>#REF!</v>
      </c>
      <c r="E58" s="75" t="e">
        <f t="shared" ref="E58:O58" si="47">IF(E$4&lt;=$D$3,E56,E57)</f>
        <v>#REF!</v>
      </c>
      <c r="F58" s="75" t="e">
        <f t="shared" si="47"/>
        <v>#REF!</v>
      </c>
      <c r="G58" s="75" t="e">
        <f t="shared" si="47"/>
        <v>#REF!</v>
      </c>
      <c r="H58" s="75" t="e">
        <f t="shared" si="47"/>
        <v>#REF!</v>
      </c>
      <c r="I58" s="75" t="e">
        <f t="shared" si="47"/>
        <v>#REF!</v>
      </c>
      <c r="J58" s="75" t="e">
        <f t="shared" si="47"/>
        <v>#REF!</v>
      </c>
      <c r="K58" s="75" t="e">
        <f t="shared" si="47"/>
        <v>#REF!</v>
      </c>
      <c r="L58" s="75" t="e">
        <f t="shared" si="47"/>
        <v>#REF!</v>
      </c>
      <c r="M58" s="75" t="e">
        <f t="shared" si="47"/>
        <v>#REF!</v>
      </c>
      <c r="N58" s="75" t="e">
        <f t="shared" si="47"/>
        <v>#REF!</v>
      </c>
      <c r="O58" s="75" t="e">
        <f t="shared" si="47"/>
        <v>#REF!</v>
      </c>
      <c r="P58" s="75" t="e">
        <f t="shared" ref="P58:AA58" si="48">IF(P$4&lt;=$D$3,P56,P57)</f>
        <v>#REF!</v>
      </c>
      <c r="Q58" s="75" t="e">
        <f t="shared" si="48"/>
        <v>#REF!</v>
      </c>
      <c r="R58" s="75" t="e">
        <f t="shared" si="48"/>
        <v>#REF!</v>
      </c>
      <c r="S58" s="75" t="e">
        <f t="shared" si="48"/>
        <v>#REF!</v>
      </c>
      <c r="T58" s="75" t="e">
        <f t="shared" si="48"/>
        <v>#REF!</v>
      </c>
      <c r="U58" s="75" t="e">
        <f t="shared" si="48"/>
        <v>#REF!</v>
      </c>
      <c r="V58" s="75" t="e">
        <f t="shared" si="48"/>
        <v>#REF!</v>
      </c>
      <c r="W58" s="75" t="e">
        <f t="shared" si="48"/>
        <v>#REF!</v>
      </c>
      <c r="X58" s="75" t="e">
        <f t="shared" si="48"/>
        <v>#REF!</v>
      </c>
      <c r="Y58" s="75" t="e">
        <f t="shared" si="48"/>
        <v>#REF!</v>
      </c>
      <c r="Z58" s="75" t="e">
        <f t="shared" si="48"/>
        <v>#REF!</v>
      </c>
      <c r="AA58" s="75" t="e">
        <f t="shared" si="48"/>
        <v>#REF!</v>
      </c>
      <c r="AB58" s="66"/>
      <c r="AC58" s="66"/>
      <c r="AD58" s="66"/>
      <c r="AE58" s="70"/>
      <c r="AI58" s="18"/>
      <c r="AJ58" s="19"/>
      <c r="AK58" s="20"/>
      <c r="AL58" s="17"/>
      <c r="AM58" s="17"/>
    </row>
    <row r="59" spans="1:39" x14ac:dyDescent="0.25">
      <c r="C59" s="7" t="s">
        <v>157</v>
      </c>
      <c r="D59" s="76" t="e">
        <f>D56</f>
        <v>#REF!</v>
      </c>
      <c r="E59" s="76" t="e">
        <f>IF(E$4&lt;=$D$3,(E56+D59),0)</f>
        <v>#REF!</v>
      </c>
      <c r="F59" s="76" t="e">
        <f t="shared" ref="F59:AA59" si="49">IF(F$4&lt;=$D$3,(F56+E59),0)</f>
        <v>#REF!</v>
      </c>
      <c r="G59" s="76" t="e">
        <f t="shared" si="49"/>
        <v>#REF!</v>
      </c>
      <c r="H59" s="76" t="e">
        <f t="shared" si="49"/>
        <v>#REF!</v>
      </c>
      <c r="I59" s="76" t="e">
        <f t="shared" si="49"/>
        <v>#REF!</v>
      </c>
      <c r="J59" s="76" t="e">
        <f t="shared" si="49"/>
        <v>#REF!</v>
      </c>
      <c r="K59" s="76" t="e">
        <f t="shared" si="49"/>
        <v>#REF!</v>
      </c>
      <c r="L59" s="76" t="e">
        <f t="shared" si="49"/>
        <v>#REF!</v>
      </c>
      <c r="M59" s="76" t="e">
        <f t="shared" si="49"/>
        <v>#REF!</v>
      </c>
      <c r="N59" s="76" t="e">
        <f t="shared" si="49"/>
        <v>#REF!</v>
      </c>
      <c r="O59" s="76" t="e">
        <f t="shared" si="49"/>
        <v>#REF!</v>
      </c>
      <c r="P59" s="76" t="e">
        <f t="shared" si="49"/>
        <v>#REF!</v>
      </c>
      <c r="Q59" s="76" t="e">
        <f t="shared" si="49"/>
        <v>#REF!</v>
      </c>
      <c r="R59" s="76" t="e">
        <f t="shared" si="49"/>
        <v>#REF!</v>
      </c>
      <c r="S59" s="76" t="e">
        <f t="shared" si="49"/>
        <v>#REF!</v>
      </c>
      <c r="T59" s="76" t="e">
        <f t="shared" si="49"/>
        <v>#REF!</v>
      </c>
      <c r="U59" s="76" t="e">
        <f t="shared" si="49"/>
        <v>#REF!</v>
      </c>
      <c r="V59" s="76" t="e">
        <f t="shared" si="49"/>
        <v>#REF!</v>
      </c>
      <c r="W59" s="76" t="e">
        <f t="shared" si="49"/>
        <v>#REF!</v>
      </c>
      <c r="X59" s="76" t="e">
        <f t="shared" si="49"/>
        <v>#REF!</v>
      </c>
      <c r="Y59" s="76" t="e">
        <f t="shared" si="49"/>
        <v>#REF!</v>
      </c>
      <c r="Z59" s="76" t="e">
        <f t="shared" si="49"/>
        <v>#REF!</v>
      </c>
      <c r="AA59" s="76" t="e">
        <f t="shared" si="49"/>
        <v>#REF!</v>
      </c>
      <c r="AB59" s="66"/>
      <c r="AC59" s="66"/>
      <c r="AD59" s="66"/>
      <c r="AE59" s="70"/>
      <c r="AI59" s="18"/>
      <c r="AJ59" s="19"/>
      <c r="AK59" s="20"/>
      <c r="AL59" s="17"/>
      <c r="AM59" s="17"/>
    </row>
    <row r="60" spans="1:39" x14ac:dyDescent="0.25">
      <c r="C60" s="7" t="s">
        <v>158</v>
      </c>
      <c r="D60" s="76">
        <f>D57</f>
        <v>56875</v>
      </c>
      <c r="E60" s="76">
        <f>E57+D60</f>
        <v>113750</v>
      </c>
      <c r="F60" s="76">
        <f t="shared" ref="F60:AA60" si="50">F57+E60</f>
        <v>170625</v>
      </c>
      <c r="G60" s="76">
        <f t="shared" si="50"/>
        <v>227500</v>
      </c>
      <c r="H60" s="76">
        <f t="shared" si="50"/>
        <v>284375</v>
      </c>
      <c r="I60" s="76">
        <f t="shared" si="50"/>
        <v>341250</v>
      </c>
      <c r="J60" s="76">
        <f t="shared" si="50"/>
        <v>398125</v>
      </c>
      <c r="K60" s="76">
        <f t="shared" si="50"/>
        <v>455000</v>
      </c>
      <c r="L60" s="76">
        <f t="shared" si="50"/>
        <v>511875</v>
      </c>
      <c r="M60" s="76">
        <f t="shared" si="50"/>
        <v>568750</v>
      </c>
      <c r="N60" s="76">
        <f t="shared" si="50"/>
        <v>625625</v>
      </c>
      <c r="O60" s="76">
        <f t="shared" si="50"/>
        <v>682500</v>
      </c>
      <c r="P60" s="76">
        <f t="shared" si="50"/>
        <v>739375</v>
      </c>
      <c r="Q60" s="76">
        <f t="shared" si="50"/>
        <v>796250</v>
      </c>
      <c r="R60" s="76">
        <f t="shared" si="50"/>
        <v>853125</v>
      </c>
      <c r="S60" s="76">
        <f t="shared" si="50"/>
        <v>910000</v>
      </c>
      <c r="T60" s="76">
        <f t="shared" si="50"/>
        <v>966875</v>
      </c>
      <c r="U60" s="76">
        <f t="shared" si="50"/>
        <v>1023750</v>
      </c>
      <c r="V60" s="76">
        <f t="shared" si="50"/>
        <v>1080625</v>
      </c>
      <c r="W60" s="76">
        <f t="shared" si="50"/>
        <v>1137500</v>
      </c>
      <c r="X60" s="76">
        <f t="shared" si="50"/>
        <v>1194375</v>
      </c>
      <c r="Y60" s="76">
        <f t="shared" si="50"/>
        <v>1251250</v>
      </c>
      <c r="Z60" s="76">
        <f t="shared" si="50"/>
        <v>1308125</v>
      </c>
      <c r="AA60" s="76">
        <f t="shared" si="50"/>
        <v>1365000</v>
      </c>
      <c r="AB60" s="66"/>
      <c r="AC60" s="66"/>
      <c r="AD60" s="66"/>
      <c r="AE60" s="70"/>
      <c r="AI60" s="18"/>
      <c r="AJ60" s="19"/>
      <c r="AK60" s="20"/>
      <c r="AL60" s="17"/>
      <c r="AM60" s="17"/>
    </row>
    <row r="61" spans="1:39" x14ac:dyDescent="0.25">
      <c r="C61" s="7" t="s">
        <v>159</v>
      </c>
      <c r="D61" s="76" t="e">
        <f>D58</f>
        <v>#REF!</v>
      </c>
      <c r="E61" s="76" t="e">
        <f>E58+D61</f>
        <v>#REF!</v>
      </c>
      <c r="F61" s="76" t="e">
        <f t="shared" ref="F61:AA61" si="51">F58+E61</f>
        <v>#REF!</v>
      </c>
      <c r="G61" s="76" t="e">
        <f t="shared" si="51"/>
        <v>#REF!</v>
      </c>
      <c r="H61" s="76" t="e">
        <f t="shared" si="51"/>
        <v>#REF!</v>
      </c>
      <c r="I61" s="76" t="e">
        <f t="shared" si="51"/>
        <v>#REF!</v>
      </c>
      <c r="J61" s="76" t="e">
        <f t="shared" si="51"/>
        <v>#REF!</v>
      </c>
      <c r="K61" s="76" t="e">
        <f t="shared" si="51"/>
        <v>#REF!</v>
      </c>
      <c r="L61" s="76" t="e">
        <f t="shared" si="51"/>
        <v>#REF!</v>
      </c>
      <c r="M61" s="76" t="e">
        <f t="shared" si="51"/>
        <v>#REF!</v>
      </c>
      <c r="N61" s="76" t="e">
        <f t="shared" si="51"/>
        <v>#REF!</v>
      </c>
      <c r="O61" s="76" t="e">
        <f t="shared" si="51"/>
        <v>#REF!</v>
      </c>
      <c r="P61" s="76" t="e">
        <f t="shared" si="51"/>
        <v>#REF!</v>
      </c>
      <c r="Q61" s="76" t="e">
        <f t="shared" si="51"/>
        <v>#REF!</v>
      </c>
      <c r="R61" s="76" t="e">
        <f t="shared" si="51"/>
        <v>#REF!</v>
      </c>
      <c r="S61" s="76" t="e">
        <f t="shared" si="51"/>
        <v>#REF!</v>
      </c>
      <c r="T61" s="76" t="e">
        <f t="shared" si="51"/>
        <v>#REF!</v>
      </c>
      <c r="U61" s="76" t="e">
        <f t="shared" si="51"/>
        <v>#REF!</v>
      </c>
      <c r="V61" s="76" t="e">
        <f t="shared" si="51"/>
        <v>#REF!</v>
      </c>
      <c r="W61" s="76" t="e">
        <f t="shared" si="51"/>
        <v>#REF!</v>
      </c>
      <c r="X61" s="76" t="e">
        <f t="shared" si="51"/>
        <v>#REF!</v>
      </c>
      <c r="Y61" s="76" t="e">
        <f t="shared" si="51"/>
        <v>#REF!</v>
      </c>
      <c r="Z61" s="76" t="e">
        <f t="shared" si="51"/>
        <v>#REF!</v>
      </c>
      <c r="AA61" s="76" t="e">
        <f t="shared" si="51"/>
        <v>#REF!</v>
      </c>
      <c r="AB61" s="66"/>
      <c r="AC61" s="66"/>
      <c r="AD61" s="66"/>
      <c r="AE61" s="70"/>
      <c r="AI61" s="18"/>
      <c r="AJ61" s="19"/>
      <c r="AK61" s="20"/>
      <c r="AL61" s="17"/>
      <c r="AM61" s="17"/>
    </row>
    <row r="62" spans="1:39" x14ac:dyDescent="0.25">
      <c r="A62" s="3" t="s">
        <v>9</v>
      </c>
      <c r="B62" s="6" t="s">
        <v>37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6"/>
      <c r="AC62" s="66"/>
      <c r="AD62" s="66"/>
      <c r="AE62" s="70"/>
      <c r="AI62" s="18"/>
      <c r="AJ62" s="19"/>
      <c r="AK62" s="19"/>
      <c r="AL62" s="17"/>
      <c r="AM62" s="17"/>
    </row>
    <row r="63" spans="1:39" x14ac:dyDescent="0.25">
      <c r="C63" s="9" t="s">
        <v>0</v>
      </c>
      <c r="D63" s="74" t="e">
        <f>#REF!+#REF!</f>
        <v>#REF!</v>
      </c>
      <c r="E63" s="74" t="e">
        <f>#REF!+#REF!</f>
        <v>#REF!</v>
      </c>
      <c r="F63" s="74" t="e">
        <f>#REF!+#REF!</f>
        <v>#REF!</v>
      </c>
      <c r="G63" s="74" t="e">
        <f>#REF!+#REF!</f>
        <v>#REF!</v>
      </c>
      <c r="H63" s="74" t="e">
        <f>#REF!+#REF!</f>
        <v>#REF!</v>
      </c>
      <c r="I63" s="74" t="e">
        <f>#REF!+#REF!</f>
        <v>#REF!</v>
      </c>
      <c r="J63" s="74" t="e">
        <f>#REF!+#REF!</f>
        <v>#REF!</v>
      </c>
      <c r="K63" s="74" t="e">
        <f>#REF!+#REF!</f>
        <v>#REF!</v>
      </c>
      <c r="L63" s="74" t="e">
        <f>#REF!+#REF!</f>
        <v>#REF!</v>
      </c>
      <c r="M63" s="74" t="e">
        <f>#REF!+#REF!</f>
        <v>#REF!</v>
      </c>
      <c r="N63" s="74" t="e">
        <f>#REF!+#REF!</f>
        <v>#REF!</v>
      </c>
      <c r="O63" s="74" t="e">
        <f>#REF!+#REF!</f>
        <v>#REF!</v>
      </c>
      <c r="P63" s="74" t="e">
        <f>#REF!+#REF!</f>
        <v>#REF!</v>
      </c>
      <c r="Q63" s="74" t="e">
        <f>#REF!+#REF!</f>
        <v>#REF!</v>
      </c>
      <c r="R63" s="74" t="e">
        <f>#REF!+#REF!</f>
        <v>#REF!</v>
      </c>
      <c r="S63" s="74" t="e">
        <f>#REF!+#REF!</f>
        <v>#REF!</v>
      </c>
      <c r="T63" s="74" t="e">
        <f>#REF!+#REF!</f>
        <v>#REF!</v>
      </c>
      <c r="U63" s="74" t="e">
        <f>#REF!+#REF!</f>
        <v>#REF!</v>
      </c>
      <c r="V63" s="74" t="e">
        <f>#REF!+#REF!</f>
        <v>#REF!</v>
      </c>
      <c r="W63" s="74" t="e">
        <f>#REF!+#REF!</f>
        <v>#REF!</v>
      </c>
      <c r="X63" s="74" t="e">
        <f>#REF!+#REF!</f>
        <v>#REF!</v>
      </c>
      <c r="Y63" s="74" t="e">
        <f>#REF!+#REF!</f>
        <v>#REF!</v>
      </c>
      <c r="Z63" s="74" t="e">
        <f>#REF!+#REF!</f>
        <v>#REF!</v>
      </c>
      <c r="AA63" s="74" t="e">
        <f>#REF!+#REF!</f>
        <v>#REF!</v>
      </c>
      <c r="AB63" s="66" t="e">
        <f>SUM(D63:AA63)</f>
        <v>#REF!</v>
      </c>
      <c r="AC63" s="66" t="e">
        <f>SUM(P63:AA63)</f>
        <v>#REF!</v>
      </c>
      <c r="AD63" s="66"/>
      <c r="AE63" s="70"/>
      <c r="AG63" s="79"/>
      <c r="AI63" s="18"/>
      <c r="AJ63" s="19"/>
      <c r="AK63" s="20"/>
      <c r="AL63" s="17"/>
      <c r="AM63" s="17"/>
    </row>
    <row r="64" spans="1:39" x14ac:dyDescent="0.25">
      <c r="C64" s="9" t="s">
        <v>87</v>
      </c>
      <c r="D64" s="75">
        <f>$AE64/24</f>
        <v>5000000</v>
      </c>
      <c r="E64" s="75">
        <f t="shared" ref="E64:AA64" si="52">$AE64/24</f>
        <v>5000000</v>
      </c>
      <c r="F64" s="75">
        <f t="shared" si="52"/>
        <v>5000000</v>
      </c>
      <c r="G64" s="75">
        <f t="shared" si="52"/>
        <v>5000000</v>
      </c>
      <c r="H64" s="75">
        <f t="shared" si="52"/>
        <v>5000000</v>
      </c>
      <c r="I64" s="75">
        <f t="shared" si="52"/>
        <v>5000000</v>
      </c>
      <c r="J64" s="75">
        <f t="shared" si="52"/>
        <v>5000000</v>
      </c>
      <c r="K64" s="75">
        <f t="shared" si="52"/>
        <v>5000000</v>
      </c>
      <c r="L64" s="75">
        <f t="shared" si="52"/>
        <v>5000000</v>
      </c>
      <c r="M64" s="75">
        <f t="shared" si="52"/>
        <v>5000000</v>
      </c>
      <c r="N64" s="75">
        <f t="shared" si="52"/>
        <v>5000000</v>
      </c>
      <c r="O64" s="75">
        <f t="shared" si="52"/>
        <v>5000000</v>
      </c>
      <c r="P64" s="75">
        <f t="shared" si="52"/>
        <v>5000000</v>
      </c>
      <c r="Q64" s="75">
        <f t="shared" si="52"/>
        <v>5000000</v>
      </c>
      <c r="R64" s="75">
        <f t="shared" si="52"/>
        <v>5000000</v>
      </c>
      <c r="S64" s="75">
        <f t="shared" si="52"/>
        <v>5000000</v>
      </c>
      <c r="T64" s="75">
        <f t="shared" si="52"/>
        <v>5000000</v>
      </c>
      <c r="U64" s="75">
        <f t="shared" si="52"/>
        <v>5000000</v>
      </c>
      <c r="V64" s="75">
        <f t="shared" si="52"/>
        <v>5000000</v>
      </c>
      <c r="W64" s="75">
        <f t="shared" si="52"/>
        <v>5000000</v>
      </c>
      <c r="X64" s="75">
        <f t="shared" si="52"/>
        <v>5000000</v>
      </c>
      <c r="Y64" s="75">
        <f t="shared" si="52"/>
        <v>5000000</v>
      </c>
      <c r="Z64" s="75">
        <f t="shared" si="52"/>
        <v>5000000</v>
      </c>
      <c r="AA64" s="75">
        <f t="shared" si="52"/>
        <v>5000000</v>
      </c>
      <c r="AB64" s="66"/>
      <c r="AC64" s="66"/>
      <c r="AD64" s="66">
        <v>60000000</v>
      </c>
      <c r="AE64" s="97">
        <v>120000000</v>
      </c>
      <c r="AI64" s="18"/>
      <c r="AJ64" s="19"/>
      <c r="AK64" s="20"/>
      <c r="AL64" s="17"/>
      <c r="AM64" s="17"/>
    </row>
    <row r="65" spans="1:39" x14ac:dyDescent="0.25">
      <c r="C65" s="9" t="s">
        <v>2</v>
      </c>
      <c r="D65" s="75" t="e">
        <f>IF(D$4&lt;=$D$3,D63,D64)</f>
        <v>#REF!</v>
      </c>
      <c r="E65" s="75" t="e">
        <f t="shared" ref="E65:O65" si="53">IF(E$4&lt;=$D$3,E63,E64)</f>
        <v>#REF!</v>
      </c>
      <c r="F65" s="75" t="e">
        <f t="shared" si="53"/>
        <v>#REF!</v>
      </c>
      <c r="G65" s="75" t="e">
        <f t="shared" si="53"/>
        <v>#REF!</v>
      </c>
      <c r="H65" s="75" t="e">
        <f t="shared" si="53"/>
        <v>#REF!</v>
      </c>
      <c r="I65" s="75" t="e">
        <f t="shared" si="53"/>
        <v>#REF!</v>
      </c>
      <c r="J65" s="75" t="e">
        <f t="shared" si="53"/>
        <v>#REF!</v>
      </c>
      <c r="K65" s="75" t="e">
        <f t="shared" si="53"/>
        <v>#REF!</v>
      </c>
      <c r="L65" s="75" t="e">
        <f t="shared" si="53"/>
        <v>#REF!</v>
      </c>
      <c r="M65" s="75" t="e">
        <f t="shared" si="53"/>
        <v>#REF!</v>
      </c>
      <c r="N65" s="75" t="e">
        <f t="shared" si="53"/>
        <v>#REF!</v>
      </c>
      <c r="O65" s="75" t="e">
        <f t="shared" si="53"/>
        <v>#REF!</v>
      </c>
      <c r="P65" s="75" t="e">
        <f t="shared" ref="P65:AA65" si="54">IF(P$4&lt;=$D$3,P63,P64)</f>
        <v>#REF!</v>
      </c>
      <c r="Q65" s="75" t="e">
        <f t="shared" si="54"/>
        <v>#REF!</v>
      </c>
      <c r="R65" s="75" t="e">
        <f t="shared" si="54"/>
        <v>#REF!</v>
      </c>
      <c r="S65" s="75" t="e">
        <f t="shared" si="54"/>
        <v>#REF!</v>
      </c>
      <c r="T65" s="75" t="e">
        <f t="shared" si="54"/>
        <v>#REF!</v>
      </c>
      <c r="U65" s="75" t="e">
        <f t="shared" si="54"/>
        <v>#REF!</v>
      </c>
      <c r="V65" s="75" t="e">
        <f t="shared" si="54"/>
        <v>#REF!</v>
      </c>
      <c r="W65" s="75" t="e">
        <f t="shared" si="54"/>
        <v>#REF!</v>
      </c>
      <c r="X65" s="75" t="e">
        <f t="shared" si="54"/>
        <v>#REF!</v>
      </c>
      <c r="Y65" s="75" t="e">
        <f t="shared" si="54"/>
        <v>#REF!</v>
      </c>
      <c r="Z65" s="75" t="e">
        <f t="shared" si="54"/>
        <v>#REF!</v>
      </c>
      <c r="AA65" s="75" t="e">
        <f t="shared" si="54"/>
        <v>#REF!</v>
      </c>
      <c r="AB65" s="66"/>
      <c r="AC65" s="66"/>
      <c r="AD65" s="66"/>
      <c r="AE65" s="70"/>
      <c r="AI65" s="18"/>
      <c r="AJ65" s="19"/>
      <c r="AK65" s="20"/>
      <c r="AL65" s="17"/>
      <c r="AM65" s="17"/>
    </row>
    <row r="66" spans="1:39" x14ac:dyDescent="0.25">
      <c r="C66" s="7" t="s">
        <v>157</v>
      </c>
      <c r="D66" s="76" t="e">
        <f>D63</f>
        <v>#REF!</v>
      </c>
      <c r="E66" s="76" t="e">
        <f>IF(E$4&lt;=$D$3,(E63+D66),0)</f>
        <v>#REF!</v>
      </c>
      <c r="F66" s="76" t="e">
        <f t="shared" ref="F66:AA66" si="55">IF(F$4&lt;=$D$3,(F63+E66),0)</f>
        <v>#REF!</v>
      </c>
      <c r="G66" s="76" t="e">
        <f t="shared" si="55"/>
        <v>#REF!</v>
      </c>
      <c r="H66" s="76" t="e">
        <f t="shared" si="55"/>
        <v>#REF!</v>
      </c>
      <c r="I66" s="76" t="e">
        <f t="shared" si="55"/>
        <v>#REF!</v>
      </c>
      <c r="J66" s="76" t="e">
        <f t="shared" si="55"/>
        <v>#REF!</v>
      </c>
      <c r="K66" s="76" t="e">
        <f t="shared" si="55"/>
        <v>#REF!</v>
      </c>
      <c r="L66" s="76" t="e">
        <f t="shared" si="55"/>
        <v>#REF!</v>
      </c>
      <c r="M66" s="76" t="e">
        <f t="shared" si="55"/>
        <v>#REF!</v>
      </c>
      <c r="N66" s="76" t="e">
        <f t="shared" si="55"/>
        <v>#REF!</v>
      </c>
      <c r="O66" s="76" t="e">
        <f t="shared" si="55"/>
        <v>#REF!</v>
      </c>
      <c r="P66" s="76" t="e">
        <f t="shared" si="55"/>
        <v>#REF!</v>
      </c>
      <c r="Q66" s="76" t="e">
        <f t="shared" si="55"/>
        <v>#REF!</v>
      </c>
      <c r="R66" s="76" t="e">
        <f t="shared" si="55"/>
        <v>#REF!</v>
      </c>
      <c r="S66" s="76" t="e">
        <f t="shared" si="55"/>
        <v>#REF!</v>
      </c>
      <c r="T66" s="76" t="e">
        <f t="shared" si="55"/>
        <v>#REF!</v>
      </c>
      <c r="U66" s="76" t="e">
        <f t="shared" si="55"/>
        <v>#REF!</v>
      </c>
      <c r="V66" s="76" t="e">
        <f t="shared" si="55"/>
        <v>#REF!</v>
      </c>
      <c r="W66" s="76" t="e">
        <f t="shared" si="55"/>
        <v>#REF!</v>
      </c>
      <c r="X66" s="76" t="e">
        <f t="shared" si="55"/>
        <v>#REF!</v>
      </c>
      <c r="Y66" s="76" t="e">
        <f t="shared" si="55"/>
        <v>#REF!</v>
      </c>
      <c r="Z66" s="76" t="e">
        <f t="shared" si="55"/>
        <v>#REF!</v>
      </c>
      <c r="AA66" s="76" t="e">
        <f t="shared" si="55"/>
        <v>#REF!</v>
      </c>
      <c r="AB66" s="66"/>
      <c r="AC66" s="66"/>
      <c r="AD66" s="66"/>
      <c r="AE66" s="70"/>
      <c r="AI66" s="18"/>
      <c r="AJ66" s="19"/>
      <c r="AK66" s="20"/>
      <c r="AL66" s="17"/>
      <c r="AM66" s="17"/>
    </row>
    <row r="67" spans="1:39" x14ac:dyDescent="0.25">
      <c r="C67" s="7" t="s">
        <v>158</v>
      </c>
      <c r="D67" s="76">
        <f>D64</f>
        <v>5000000</v>
      </c>
      <c r="E67" s="76">
        <f>E64+D67</f>
        <v>10000000</v>
      </c>
      <c r="F67" s="76">
        <f t="shared" ref="F67:AA67" si="56">F64+E67</f>
        <v>15000000</v>
      </c>
      <c r="G67" s="76">
        <f t="shared" si="56"/>
        <v>20000000</v>
      </c>
      <c r="H67" s="76">
        <f t="shared" si="56"/>
        <v>25000000</v>
      </c>
      <c r="I67" s="76">
        <f t="shared" si="56"/>
        <v>30000000</v>
      </c>
      <c r="J67" s="76">
        <f t="shared" si="56"/>
        <v>35000000</v>
      </c>
      <c r="K67" s="76">
        <f t="shared" si="56"/>
        <v>40000000</v>
      </c>
      <c r="L67" s="76">
        <f t="shared" si="56"/>
        <v>45000000</v>
      </c>
      <c r="M67" s="76">
        <f t="shared" si="56"/>
        <v>50000000</v>
      </c>
      <c r="N67" s="76">
        <f t="shared" si="56"/>
        <v>55000000</v>
      </c>
      <c r="O67" s="76">
        <f t="shared" si="56"/>
        <v>60000000</v>
      </c>
      <c r="P67" s="76">
        <f t="shared" si="56"/>
        <v>65000000</v>
      </c>
      <c r="Q67" s="76">
        <f t="shared" si="56"/>
        <v>70000000</v>
      </c>
      <c r="R67" s="76">
        <f t="shared" si="56"/>
        <v>75000000</v>
      </c>
      <c r="S67" s="76">
        <f t="shared" si="56"/>
        <v>80000000</v>
      </c>
      <c r="T67" s="76">
        <f t="shared" si="56"/>
        <v>85000000</v>
      </c>
      <c r="U67" s="76">
        <f t="shared" si="56"/>
        <v>90000000</v>
      </c>
      <c r="V67" s="76">
        <f t="shared" si="56"/>
        <v>95000000</v>
      </c>
      <c r="W67" s="76">
        <f t="shared" si="56"/>
        <v>100000000</v>
      </c>
      <c r="X67" s="76">
        <f t="shared" si="56"/>
        <v>105000000</v>
      </c>
      <c r="Y67" s="76">
        <f t="shared" si="56"/>
        <v>110000000</v>
      </c>
      <c r="Z67" s="76">
        <f t="shared" si="56"/>
        <v>115000000</v>
      </c>
      <c r="AA67" s="76">
        <f t="shared" si="56"/>
        <v>120000000</v>
      </c>
      <c r="AB67" s="66"/>
      <c r="AC67" s="66"/>
      <c r="AD67" s="66"/>
      <c r="AE67" s="70"/>
      <c r="AI67" s="18"/>
      <c r="AJ67" s="19"/>
      <c r="AK67" s="20"/>
      <c r="AL67" s="17"/>
      <c r="AM67" s="17"/>
    </row>
    <row r="68" spans="1:39" x14ac:dyDescent="0.25">
      <c r="C68" s="7" t="s">
        <v>159</v>
      </c>
      <c r="D68" s="76" t="e">
        <f>D65</f>
        <v>#REF!</v>
      </c>
      <c r="E68" s="76" t="e">
        <f>E65+D68</f>
        <v>#REF!</v>
      </c>
      <c r="F68" s="76" t="e">
        <f t="shared" ref="F68:AA68" si="57">F65+E68</f>
        <v>#REF!</v>
      </c>
      <c r="G68" s="76" t="e">
        <f t="shared" si="57"/>
        <v>#REF!</v>
      </c>
      <c r="H68" s="76" t="e">
        <f t="shared" si="57"/>
        <v>#REF!</v>
      </c>
      <c r="I68" s="76" t="e">
        <f t="shared" si="57"/>
        <v>#REF!</v>
      </c>
      <c r="J68" s="76" t="e">
        <f t="shared" si="57"/>
        <v>#REF!</v>
      </c>
      <c r="K68" s="76" t="e">
        <f t="shared" si="57"/>
        <v>#REF!</v>
      </c>
      <c r="L68" s="76" t="e">
        <f t="shared" si="57"/>
        <v>#REF!</v>
      </c>
      <c r="M68" s="76" t="e">
        <f t="shared" si="57"/>
        <v>#REF!</v>
      </c>
      <c r="N68" s="76" t="e">
        <f t="shared" si="57"/>
        <v>#REF!</v>
      </c>
      <c r="O68" s="76" t="e">
        <f t="shared" si="57"/>
        <v>#REF!</v>
      </c>
      <c r="P68" s="76" t="e">
        <f t="shared" si="57"/>
        <v>#REF!</v>
      </c>
      <c r="Q68" s="76" t="e">
        <f t="shared" si="57"/>
        <v>#REF!</v>
      </c>
      <c r="R68" s="76" t="e">
        <f t="shared" si="57"/>
        <v>#REF!</v>
      </c>
      <c r="S68" s="76" t="e">
        <f t="shared" si="57"/>
        <v>#REF!</v>
      </c>
      <c r="T68" s="76" t="e">
        <f t="shared" si="57"/>
        <v>#REF!</v>
      </c>
      <c r="U68" s="76" t="e">
        <f t="shared" si="57"/>
        <v>#REF!</v>
      </c>
      <c r="V68" s="76" t="e">
        <f t="shared" si="57"/>
        <v>#REF!</v>
      </c>
      <c r="W68" s="76" t="e">
        <f t="shared" si="57"/>
        <v>#REF!</v>
      </c>
      <c r="X68" s="76" t="e">
        <f t="shared" si="57"/>
        <v>#REF!</v>
      </c>
      <c r="Y68" s="76" t="e">
        <f t="shared" si="57"/>
        <v>#REF!</v>
      </c>
      <c r="Z68" s="76" t="e">
        <f t="shared" si="57"/>
        <v>#REF!</v>
      </c>
      <c r="AA68" s="76" t="e">
        <f t="shared" si="57"/>
        <v>#REF!</v>
      </c>
      <c r="AB68" s="66"/>
      <c r="AC68" s="66"/>
      <c r="AD68" s="66"/>
      <c r="AE68" s="70"/>
      <c r="AI68" s="18"/>
      <c r="AJ68" s="19"/>
      <c r="AK68" s="20"/>
      <c r="AL68" s="17"/>
      <c r="AM68" s="17"/>
    </row>
    <row r="69" spans="1:39" x14ac:dyDescent="0.25">
      <c r="A69" s="3" t="s">
        <v>11</v>
      </c>
      <c r="B69" s="6" t="s">
        <v>118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6"/>
      <c r="AC69" s="66"/>
      <c r="AD69" s="66"/>
      <c r="AE69" s="70"/>
      <c r="AI69" s="18"/>
      <c r="AJ69" s="19"/>
      <c r="AK69" s="19"/>
      <c r="AL69" s="17"/>
      <c r="AM69" s="17"/>
    </row>
    <row r="70" spans="1:39" x14ac:dyDescent="0.25">
      <c r="C70" s="9" t="s">
        <v>0</v>
      </c>
      <c r="D70" s="74" t="e">
        <f>#REF!</f>
        <v>#REF!</v>
      </c>
      <c r="E70" s="74" t="e">
        <f>#REF!</f>
        <v>#REF!</v>
      </c>
      <c r="F70" s="74" t="e">
        <f>#REF!</f>
        <v>#REF!</v>
      </c>
      <c r="G70" s="74" t="e">
        <f>#REF!</f>
        <v>#REF!</v>
      </c>
      <c r="H70" s="74" t="e">
        <f>#REF!</f>
        <v>#REF!</v>
      </c>
      <c r="I70" s="74" t="e">
        <f>#REF!</f>
        <v>#REF!</v>
      </c>
      <c r="J70" s="74" t="e">
        <f>#REF!</f>
        <v>#REF!</v>
      </c>
      <c r="K70" s="74" t="e">
        <f>#REF!</f>
        <v>#REF!</v>
      </c>
      <c r="L70" s="74" t="e">
        <f>#REF!</f>
        <v>#REF!</v>
      </c>
      <c r="M70" s="74" t="e">
        <f>#REF!</f>
        <v>#REF!</v>
      </c>
      <c r="N70" s="74" t="e">
        <f>#REF!</f>
        <v>#REF!</v>
      </c>
      <c r="O70" s="74" t="e">
        <f>#REF!</f>
        <v>#REF!</v>
      </c>
      <c r="P70" s="74" t="e">
        <f>#REF!</f>
        <v>#REF!</v>
      </c>
      <c r="Q70" s="74" t="e">
        <f>#REF!</f>
        <v>#REF!</v>
      </c>
      <c r="R70" s="74" t="e">
        <f>#REF!</f>
        <v>#REF!</v>
      </c>
      <c r="S70" s="74" t="e">
        <f>#REF!</f>
        <v>#REF!</v>
      </c>
      <c r="T70" s="74" t="e">
        <f>#REF!</f>
        <v>#REF!</v>
      </c>
      <c r="U70" s="74" t="e">
        <f>#REF!</f>
        <v>#REF!</v>
      </c>
      <c r="V70" s="74" t="e">
        <f>#REF!</f>
        <v>#REF!</v>
      </c>
      <c r="W70" s="74" t="e">
        <f>#REF!</f>
        <v>#REF!</v>
      </c>
      <c r="X70" s="74" t="e">
        <f>#REF!</f>
        <v>#REF!</v>
      </c>
      <c r="Y70" s="74" t="e">
        <f>#REF!</f>
        <v>#REF!</v>
      </c>
      <c r="Z70" s="74" t="e">
        <f>#REF!</f>
        <v>#REF!</v>
      </c>
      <c r="AA70" s="74" t="e">
        <f>#REF!</f>
        <v>#REF!</v>
      </c>
      <c r="AB70" s="66" t="e">
        <f>SUM(D70:AA70)</f>
        <v>#REF!</v>
      </c>
      <c r="AC70" s="66" t="e">
        <f>SUM(P70:AA70)</f>
        <v>#REF!</v>
      </c>
      <c r="AD70" s="66"/>
      <c r="AE70" s="70"/>
      <c r="AG70" s="79"/>
      <c r="AI70" s="18"/>
      <c r="AJ70" s="19"/>
      <c r="AK70" s="20"/>
      <c r="AL70" s="17"/>
      <c r="AM70" s="17"/>
    </row>
    <row r="71" spans="1:39" x14ac:dyDescent="0.25">
      <c r="C71" s="9" t="s">
        <v>87</v>
      </c>
      <c r="D71" s="75">
        <f>$AE71/24</f>
        <v>1291666.6666666667</v>
      </c>
      <c r="E71" s="75">
        <f t="shared" ref="E71:AA71" si="58">$AE71/24</f>
        <v>1291666.6666666667</v>
      </c>
      <c r="F71" s="75">
        <f t="shared" si="58"/>
        <v>1291666.6666666667</v>
      </c>
      <c r="G71" s="75">
        <f t="shared" si="58"/>
        <v>1291666.6666666667</v>
      </c>
      <c r="H71" s="75">
        <f t="shared" si="58"/>
        <v>1291666.6666666667</v>
      </c>
      <c r="I71" s="75">
        <f t="shared" si="58"/>
        <v>1291666.6666666667</v>
      </c>
      <c r="J71" s="75">
        <f t="shared" si="58"/>
        <v>1291666.6666666667</v>
      </c>
      <c r="K71" s="75">
        <f t="shared" si="58"/>
        <v>1291666.6666666667</v>
      </c>
      <c r="L71" s="75">
        <f t="shared" si="58"/>
        <v>1291666.6666666667</v>
      </c>
      <c r="M71" s="75">
        <f t="shared" si="58"/>
        <v>1291666.6666666667</v>
      </c>
      <c r="N71" s="75">
        <f t="shared" si="58"/>
        <v>1291666.6666666667</v>
      </c>
      <c r="O71" s="75">
        <f t="shared" si="58"/>
        <v>1291666.6666666667</v>
      </c>
      <c r="P71" s="75">
        <f t="shared" si="58"/>
        <v>1291666.6666666667</v>
      </c>
      <c r="Q71" s="75">
        <f t="shared" si="58"/>
        <v>1291666.6666666667</v>
      </c>
      <c r="R71" s="75">
        <f t="shared" si="58"/>
        <v>1291666.6666666667</v>
      </c>
      <c r="S71" s="75">
        <f t="shared" si="58"/>
        <v>1291666.6666666667</v>
      </c>
      <c r="T71" s="75">
        <f t="shared" si="58"/>
        <v>1291666.6666666667</v>
      </c>
      <c r="U71" s="75">
        <f t="shared" si="58"/>
        <v>1291666.6666666667</v>
      </c>
      <c r="V71" s="75">
        <f t="shared" si="58"/>
        <v>1291666.6666666667</v>
      </c>
      <c r="W71" s="75">
        <f t="shared" si="58"/>
        <v>1291666.6666666667</v>
      </c>
      <c r="X71" s="75">
        <f t="shared" si="58"/>
        <v>1291666.6666666667</v>
      </c>
      <c r="Y71" s="75">
        <f t="shared" si="58"/>
        <v>1291666.6666666667</v>
      </c>
      <c r="Z71" s="75">
        <f t="shared" si="58"/>
        <v>1291666.6666666667</v>
      </c>
      <c r="AA71" s="75">
        <f t="shared" si="58"/>
        <v>1291666.6666666667</v>
      </c>
      <c r="AB71" s="66"/>
      <c r="AC71" s="66"/>
      <c r="AD71" s="66">
        <v>11470000</v>
      </c>
      <c r="AE71" s="97">
        <v>31000000</v>
      </c>
      <c r="AI71" s="18"/>
      <c r="AJ71" s="19"/>
      <c r="AK71" s="20"/>
      <c r="AL71" s="17"/>
      <c r="AM71" s="17"/>
    </row>
    <row r="72" spans="1:39" x14ac:dyDescent="0.25">
      <c r="C72" s="9" t="s">
        <v>2</v>
      </c>
      <c r="D72" s="75" t="e">
        <f t="shared" ref="D72:AA72" si="59">IF(D$4&lt;=$D$3,D70,D71)</f>
        <v>#REF!</v>
      </c>
      <c r="E72" s="75" t="e">
        <f t="shared" si="59"/>
        <v>#REF!</v>
      </c>
      <c r="F72" s="75" t="e">
        <f t="shared" si="59"/>
        <v>#REF!</v>
      </c>
      <c r="G72" s="75" t="e">
        <f t="shared" si="59"/>
        <v>#REF!</v>
      </c>
      <c r="H72" s="75" t="e">
        <f t="shared" si="59"/>
        <v>#REF!</v>
      </c>
      <c r="I72" s="75" t="e">
        <f t="shared" si="59"/>
        <v>#REF!</v>
      </c>
      <c r="J72" s="75" t="e">
        <f t="shared" si="59"/>
        <v>#REF!</v>
      </c>
      <c r="K72" s="75" t="e">
        <f t="shared" si="59"/>
        <v>#REF!</v>
      </c>
      <c r="L72" s="75" t="e">
        <f t="shared" si="59"/>
        <v>#REF!</v>
      </c>
      <c r="M72" s="75" t="e">
        <f t="shared" si="59"/>
        <v>#REF!</v>
      </c>
      <c r="N72" s="75" t="e">
        <f t="shared" si="59"/>
        <v>#REF!</v>
      </c>
      <c r="O72" s="75" t="e">
        <f t="shared" si="59"/>
        <v>#REF!</v>
      </c>
      <c r="P72" s="75" t="e">
        <f t="shared" si="59"/>
        <v>#REF!</v>
      </c>
      <c r="Q72" s="75" t="e">
        <f t="shared" si="59"/>
        <v>#REF!</v>
      </c>
      <c r="R72" s="75" t="e">
        <f t="shared" si="59"/>
        <v>#REF!</v>
      </c>
      <c r="S72" s="75" t="e">
        <f t="shared" si="59"/>
        <v>#REF!</v>
      </c>
      <c r="T72" s="75" t="e">
        <f t="shared" si="59"/>
        <v>#REF!</v>
      </c>
      <c r="U72" s="75" t="e">
        <f t="shared" si="59"/>
        <v>#REF!</v>
      </c>
      <c r="V72" s="75" t="e">
        <f t="shared" si="59"/>
        <v>#REF!</v>
      </c>
      <c r="W72" s="75" t="e">
        <f t="shared" si="59"/>
        <v>#REF!</v>
      </c>
      <c r="X72" s="75" t="e">
        <f t="shared" si="59"/>
        <v>#REF!</v>
      </c>
      <c r="Y72" s="75" t="e">
        <f t="shared" si="59"/>
        <v>#REF!</v>
      </c>
      <c r="Z72" s="75" t="e">
        <f t="shared" si="59"/>
        <v>#REF!</v>
      </c>
      <c r="AA72" s="75" t="e">
        <f t="shared" si="59"/>
        <v>#REF!</v>
      </c>
      <c r="AB72" s="66"/>
      <c r="AC72" s="66"/>
      <c r="AD72" s="66"/>
      <c r="AE72" s="70"/>
      <c r="AI72" s="18"/>
      <c r="AJ72" s="19"/>
      <c r="AK72" s="20"/>
      <c r="AL72" s="17"/>
      <c r="AM72" s="17"/>
    </row>
    <row r="73" spans="1:39" x14ac:dyDescent="0.25">
      <c r="C73" s="7" t="s">
        <v>157</v>
      </c>
      <c r="D73" s="76" t="e">
        <f>D70</f>
        <v>#REF!</v>
      </c>
      <c r="E73" s="76" t="e">
        <f>IF(E$4&lt;=$D$3,(E70+D73),0)</f>
        <v>#REF!</v>
      </c>
      <c r="F73" s="76" t="e">
        <f t="shared" ref="F73:AA73" si="60">IF(F$4&lt;=$D$3,(F70+E73),0)</f>
        <v>#REF!</v>
      </c>
      <c r="G73" s="76" t="e">
        <f t="shared" si="60"/>
        <v>#REF!</v>
      </c>
      <c r="H73" s="76" t="e">
        <f t="shared" si="60"/>
        <v>#REF!</v>
      </c>
      <c r="I73" s="76" t="e">
        <f t="shared" si="60"/>
        <v>#REF!</v>
      </c>
      <c r="J73" s="76" t="e">
        <f t="shared" si="60"/>
        <v>#REF!</v>
      </c>
      <c r="K73" s="76" t="e">
        <f t="shared" si="60"/>
        <v>#REF!</v>
      </c>
      <c r="L73" s="76" t="e">
        <f t="shared" si="60"/>
        <v>#REF!</v>
      </c>
      <c r="M73" s="76" t="e">
        <f t="shared" si="60"/>
        <v>#REF!</v>
      </c>
      <c r="N73" s="76" t="e">
        <f t="shared" si="60"/>
        <v>#REF!</v>
      </c>
      <c r="O73" s="76" t="e">
        <f t="shared" si="60"/>
        <v>#REF!</v>
      </c>
      <c r="P73" s="76" t="e">
        <f t="shared" si="60"/>
        <v>#REF!</v>
      </c>
      <c r="Q73" s="76" t="e">
        <f t="shared" si="60"/>
        <v>#REF!</v>
      </c>
      <c r="R73" s="76" t="e">
        <f t="shared" si="60"/>
        <v>#REF!</v>
      </c>
      <c r="S73" s="76" t="e">
        <f t="shared" si="60"/>
        <v>#REF!</v>
      </c>
      <c r="T73" s="76" t="e">
        <f t="shared" si="60"/>
        <v>#REF!</v>
      </c>
      <c r="U73" s="76" t="e">
        <f t="shared" si="60"/>
        <v>#REF!</v>
      </c>
      <c r="V73" s="76" t="e">
        <f t="shared" si="60"/>
        <v>#REF!</v>
      </c>
      <c r="W73" s="76" t="e">
        <f t="shared" si="60"/>
        <v>#REF!</v>
      </c>
      <c r="X73" s="76" t="e">
        <f t="shared" si="60"/>
        <v>#REF!</v>
      </c>
      <c r="Y73" s="76" t="e">
        <f t="shared" si="60"/>
        <v>#REF!</v>
      </c>
      <c r="Z73" s="76" t="e">
        <f t="shared" si="60"/>
        <v>#REF!</v>
      </c>
      <c r="AA73" s="76" t="e">
        <f t="shared" si="60"/>
        <v>#REF!</v>
      </c>
      <c r="AB73" s="66"/>
      <c r="AC73" s="66"/>
      <c r="AD73" s="66"/>
      <c r="AE73" s="70"/>
      <c r="AI73" s="18"/>
      <c r="AJ73" s="19"/>
      <c r="AK73" s="20"/>
      <c r="AL73" s="17"/>
      <c r="AM73" s="17"/>
    </row>
    <row r="74" spans="1:39" x14ac:dyDescent="0.25">
      <c r="C74" s="7" t="s">
        <v>158</v>
      </c>
      <c r="D74" s="76">
        <f>D71</f>
        <v>1291666.6666666667</v>
      </c>
      <c r="E74" s="76">
        <f>E71+D74</f>
        <v>2583333.3333333335</v>
      </c>
      <c r="F74" s="76">
        <f t="shared" ref="F74:AA74" si="61">F71+E74</f>
        <v>3875000</v>
      </c>
      <c r="G74" s="76">
        <f t="shared" si="61"/>
        <v>5166666.666666667</v>
      </c>
      <c r="H74" s="76">
        <f t="shared" si="61"/>
        <v>6458333.333333334</v>
      </c>
      <c r="I74" s="76">
        <f t="shared" si="61"/>
        <v>7750000.0000000009</v>
      </c>
      <c r="J74" s="76">
        <f t="shared" si="61"/>
        <v>9041666.6666666679</v>
      </c>
      <c r="K74" s="76">
        <f t="shared" si="61"/>
        <v>10333333.333333334</v>
      </c>
      <c r="L74" s="76">
        <f t="shared" si="61"/>
        <v>11625000</v>
      </c>
      <c r="M74" s="76">
        <f t="shared" si="61"/>
        <v>12916666.666666666</v>
      </c>
      <c r="N74" s="76">
        <f t="shared" si="61"/>
        <v>14208333.333333332</v>
      </c>
      <c r="O74" s="76">
        <f t="shared" si="61"/>
        <v>15499999.999999998</v>
      </c>
      <c r="P74" s="76">
        <f t="shared" si="61"/>
        <v>16791666.666666664</v>
      </c>
      <c r="Q74" s="76">
        <f t="shared" si="61"/>
        <v>18083333.333333332</v>
      </c>
      <c r="R74" s="76">
        <f t="shared" si="61"/>
        <v>19375000</v>
      </c>
      <c r="S74" s="76">
        <f t="shared" si="61"/>
        <v>20666666.666666668</v>
      </c>
      <c r="T74" s="76">
        <f t="shared" si="61"/>
        <v>21958333.333333336</v>
      </c>
      <c r="U74" s="76">
        <f t="shared" si="61"/>
        <v>23250000.000000004</v>
      </c>
      <c r="V74" s="76">
        <f t="shared" si="61"/>
        <v>24541666.666666672</v>
      </c>
      <c r="W74" s="76">
        <f t="shared" si="61"/>
        <v>25833333.33333334</v>
      </c>
      <c r="X74" s="76">
        <f t="shared" si="61"/>
        <v>27125000.000000007</v>
      </c>
      <c r="Y74" s="76">
        <f t="shared" si="61"/>
        <v>28416666.666666675</v>
      </c>
      <c r="Z74" s="76">
        <f t="shared" si="61"/>
        <v>29708333.333333343</v>
      </c>
      <c r="AA74" s="76">
        <f t="shared" si="61"/>
        <v>31000000.000000011</v>
      </c>
      <c r="AB74" s="66"/>
      <c r="AC74" s="66"/>
      <c r="AD74" s="66"/>
      <c r="AE74" s="70"/>
      <c r="AI74" s="18"/>
      <c r="AJ74" s="19"/>
      <c r="AK74" s="20"/>
      <c r="AL74" s="17"/>
      <c r="AM74" s="17"/>
    </row>
    <row r="75" spans="1:39" x14ac:dyDescent="0.25">
      <c r="C75" s="7" t="s">
        <v>159</v>
      </c>
      <c r="D75" s="76" t="e">
        <f>D72</f>
        <v>#REF!</v>
      </c>
      <c r="E75" s="76" t="e">
        <f>E72+D75</f>
        <v>#REF!</v>
      </c>
      <c r="F75" s="76" t="e">
        <f t="shared" ref="F75:AA75" si="62">F72+E75</f>
        <v>#REF!</v>
      </c>
      <c r="G75" s="76" t="e">
        <f t="shared" si="62"/>
        <v>#REF!</v>
      </c>
      <c r="H75" s="76" t="e">
        <f t="shared" si="62"/>
        <v>#REF!</v>
      </c>
      <c r="I75" s="76" t="e">
        <f t="shared" si="62"/>
        <v>#REF!</v>
      </c>
      <c r="J75" s="76" t="e">
        <f t="shared" si="62"/>
        <v>#REF!</v>
      </c>
      <c r="K75" s="76" t="e">
        <f t="shared" si="62"/>
        <v>#REF!</v>
      </c>
      <c r="L75" s="76" t="e">
        <f t="shared" si="62"/>
        <v>#REF!</v>
      </c>
      <c r="M75" s="76" t="e">
        <f t="shared" si="62"/>
        <v>#REF!</v>
      </c>
      <c r="N75" s="76" t="e">
        <f t="shared" si="62"/>
        <v>#REF!</v>
      </c>
      <c r="O75" s="76" t="e">
        <f t="shared" si="62"/>
        <v>#REF!</v>
      </c>
      <c r="P75" s="76" t="e">
        <f t="shared" si="62"/>
        <v>#REF!</v>
      </c>
      <c r="Q75" s="76" t="e">
        <f t="shared" si="62"/>
        <v>#REF!</v>
      </c>
      <c r="R75" s="76" t="e">
        <f t="shared" si="62"/>
        <v>#REF!</v>
      </c>
      <c r="S75" s="76" t="e">
        <f t="shared" si="62"/>
        <v>#REF!</v>
      </c>
      <c r="T75" s="76" t="e">
        <f t="shared" si="62"/>
        <v>#REF!</v>
      </c>
      <c r="U75" s="76" t="e">
        <f t="shared" si="62"/>
        <v>#REF!</v>
      </c>
      <c r="V75" s="76" t="e">
        <f t="shared" si="62"/>
        <v>#REF!</v>
      </c>
      <c r="W75" s="76" t="e">
        <f t="shared" si="62"/>
        <v>#REF!</v>
      </c>
      <c r="X75" s="76" t="e">
        <f t="shared" si="62"/>
        <v>#REF!</v>
      </c>
      <c r="Y75" s="76" t="e">
        <f t="shared" si="62"/>
        <v>#REF!</v>
      </c>
      <c r="Z75" s="76" t="e">
        <f t="shared" si="62"/>
        <v>#REF!</v>
      </c>
      <c r="AA75" s="76" t="e">
        <f t="shared" si="62"/>
        <v>#REF!</v>
      </c>
      <c r="AB75" s="66"/>
      <c r="AC75" s="66"/>
      <c r="AD75" s="66"/>
      <c r="AE75" s="70"/>
      <c r="AI75" s="18"/>
      <c r="AJ75" s="19"/>
      <c r="AK75" s="20"/>
      <c r="AL75" s="17"/>
      <c r="AM75" s="17"/>
    </row>
    <row r="76" spans="1:39" x14ac:dyDescent="0.25">
      <c r="A76" s="3" t="s">
        <v>6</v>
      </c>
      <c r="B76" s="6" t="s">
        <v>75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6"/>
      <c r="AC76" s="66"/>
      <c r="AD76" s="66"/>
      <c r="AE76" s="70"/>
      <c r="AI76" s="18"/>
      <c r="AJ76" s="19"/>
      <c r="AK76" s="19"/>
      <c r="AL76" s="17"/>
      <c r="AM76" s="17"/>
    </row>
    <row r="77" spans="1:39" x14ac:dyDescent="0.25">
      <c r="C77" s="9" t="s">
        <v>0</v>
      </c>
      <c r="D77" s="74" t="e">
        <f>#REF!</f>
        <v>#REF!</v>
      </c>
      <c r="E77" s="74" t="e">
        <f>#REF!</f>
        <v>#REF!</v>
      </c>
      <c r="F77" s="74" t="e">
        <f>#REF!</f>
        <v>#REF!</v>
      </c>
      <c r="G77" s="74" t="e">
        <f>#REF!</f>
        <v>#REF!</v>
      </c>
      <c r="H77" s="74" t="e">
        <f>#REF!</f>
        <v>#REF!</v>
      </c>
      <c r="I77" s="74" t="e">
        <f>#REF!</f>
        <v>#REF!</v>
      </c>
      <c r="J77" s="74" t="e">
        <f>#REF!</f>
        <v>#REF!</v>
      </c>
      <c r="K77" s="74" t="e">
        <f>#REF!</f>
        <v>#REF!</v>
      </c>
      <c r="L77" s="74" t="e">
        <f>#REF!</f>
        <v>#REF!</v>
      </c>
      <c r="M77" s="74" t="e">
        <f>#REF!</f>
        <v>#REF!</v>
      </c>
      <c r="N77" s="74" t="e">
        <f>#REF!</f>
        <v>#REF!</v>
      </c>
      <c r="O77" s="74" t="e">
        <f>#REF!</f>
        <v>#REF!</v>
      </c>
      <c r="P77" s="74" t="e">
        <f>#REF!</f>
        <v>#REF!</v>
      </c>
      <c r="Q77" s="74" t="e">
        <f>#REF!</f>
        <v>#REF!</v>
      </c>
      <c r="R77" s="74" t="e">
        <f>#REF!</f>
        <v>#REF!</v>
      </c>
      <c r="S77" s="74" t="e">
        <f>#REF!</f>
        <v>#REF!</v>
      </c>
      <c r="T77" s="74" t="e">
        <f>#REF!</f>
        <v>#REF!</v>
      </c>
      <c r="U77" s="74" t="e">
        <f>#REF!</f>
        <v>#REF!</v>
      </c>
      <c r="V77" s="74" t="e">
        <f>#REF!</f>
        <v>#REF!</v>
      </c>
      <c r="W77" s="74" t="e">
        <f>#REF!</f>
        <v>#REF!</v>
      </c>
      <c r="X77" s="74" t="e">
        <f>#REF!</f>
        <v>#REF!</v>
      </c>
      <c r="Y77" s="74" t="e">
        <f>#REF!</f>
        <v>#REF!</v>
      </c>
      <c r="Z77" s="74" t="e">
        <f>#REF!</f>
        <v>#REF!</v>
      </c>
      <c r="AA77" s="74" t="e">
        <f>#REF!</f>
        <v>#REF!</v>
      </c>
      <c r="AB77" s="66" t="e">
        <f>SUM(D77:AA77)</f>
        <v>#REF!</v>
      </c>
      <c r="AC77" s="66" t="e">
        <f>SUM(P77:AA77)</f>
        <v>#REF!</v>
      </c>
      <c r="AD77" s="66"/>
      <c r="AE77" s="70"/>
      <c r="AG77" s="79"/>
      <c r="AI77" s="18"/>
      <c r="AJ77" s="19"/>
      <c r="AK77" s="20"/>
      <c r="AL77" s="17"/>
      <c r="AM77" s="17"/>
    </row>
    <row r="78" spans="1:39" x14ac:dyDescent="0.25">
      <c r="C78" s="9" t="s">
        <v>87</v>
      </c>
      <c r="D78" s="75">
        <f>$AE78/24</f>
        <v>750000</v>
      </c>
      <c r="E78" s="75">
        <f t="shared" ref="E78:AA78" si="63">$AE78/24</f>
        <v>750000</v>
      </c>
      <c r="F78" s="75">
        <f t="shared" si="63"/>
        <v>750000</v>
      </c>
      <c r="G78" s="75">
        <f t="shared" si="63"/>
        <v>750000</v>
      </c>
      <c r="H78" s="75">
        <f t="shared" si="63"/>
        <v>750000</v>
      </c>
      <c r="I78" s="75">
        <f t="shared" si="63"/>
        <v>750000</v>
      </c>
      <c r="J78" s="75">
        <f t="shared" si="63"/>
        <v>750000</v>
      </c>
      <c r="K78" s="75">
        <f t="shared" si="63"/>
        <v>750000</v>
      </c>
      <c r="L78" s="75">
        <f t="shared" si="63"/>
        <v>750000</v>
      </c>
      <c r="M78" s="75">
        <f t="shared" si="63"/>
        <v>750000</v>
      </c>
      <c r="N78" s="75">
        <f t="shared" si="63"/>
        <v>750000</v>
      </c>
      <c r="O78" s="75">
        <f t="shared" si="63"/>
        <v>750000</v>
      </c>
      <c r="P78" s="75">
        <f t="shared" si="63"/>
        <v>750000</v>
      </c>
      <c r="Q78" s="75">
        <f t="shared" si="63"/>
        <v>750000</v>
      </c>
      <c r="R78" s="75">
        <f t="shared" si="63"/>
        <v>750000</v>
      </c>
      <c r="S78" s="75">
        <f t="shared" si="63"/>
        <v>750000</v>
      </c>
      <c r="T78" s="75">
        <f t="shared" si="63"/>
        <v>750000</v>
      </c>
      <c r="U78" s="75">
        <f t="shared" si="63"/>
        <v>750000</v>
      </c>
      <c r="V78" s="75">
        <f t="shared" si="63"/>
        <v>750000</v>
      </c>
      <c r="W78" s="75">
        <f t="shared" si="63"/>
        <v>750000</v>
      </c>
      <c r="X78" s="75">
        <f t="shared" si="63"/>
        <v>750000</v>
      </c>
      <c r="Y78" s="75">
        <f t="shared" si="63"/>
        <v>750000</v>
      </c>
      <c r="Z78" s="75">
        <f t="shared" si="63"/>
        <v>750000</v>
      </c>
      <c r="AA78" s="75">
        <f t="shared" si="63"/>
        <v>750000</v>
      </c>
      <c r="AB78" s="66"/>
      <c r="AC78" s="66"/>
      <c r="AD78" s="66">
        <v>9000000</v>
      </c>
      <c r="AE78" s="70">
        <v>18000000</v>
      </c>
      <c r="AI78" s="18"/>
      <c r="AJ78" s="19"/>
      <c r="AK78" s="20"/>
      <c r="AL78" s="17"/>
      <c r="AM78" s="17"/>
    </row>
    <row r="79" spans="1:39" x14ac:dyDescent="0.25">
      <c r="C79" s="9" t="s">
        <v>2</v>
      </c>
      <c r="D79" s="75" t="e">
        <f>IF(D$4&lt;=$D$3,D77,D78)</f>
        <v>#REF!</v>
      </c>
      <c r="E79" s="75" t="e">
        <f t="shared" ref="E79:O79" si="64">IF(E$4&lt;=$D$3,E77,E78)</f>
        <v>#REF!</v>
      </c>
      <c r="F79" s="75" t="e">
        <f t="shared" si="64"/>
        <v>#REF!</v>
      </c>
      <c r="G79" s="75" t="e">
        <f t="shared" si="64"/>
        <v>#REF!</v>
      </c>
      <c r="H79" s="75" t="e">
        <f t="shared" si="64"/>
        <v>#REF!</v>
      </c>
      <c r="I79" s="75" t="e">
        <f t="shared" si="64"/>
        <v>#REF!</v>
      </c>
      <c r="J79" s="75" t="e">
        <f t="shared" si="64"/>
        <v>#REF!</v>
      </c>
      <c r="K79" s="75" t="e">
        <f t="shared" si="64"/>
        <v>#REF!</v>
      </c>
      <c r="L79" s="75" t="e">
        <f t="shared" si="64"/>
        <v>#REF!</v>
      </c>
      <c r="M79" s="75" t="e">
        <f t="shared" si="64"/>
        <v>#REF!</v>
      </c>
      <c r="N79" s="75" t="e">
        <f t="shared" si="64"/>
        <v>#REF!</v>
      </c>
      <c r="O79" s="75" t="e">
        <f t="shared" si="64"/>
        <v>#REF!</v>
      </c>
      <c r="P79" s="75" t="e">
        <f t="shared" ref="P79:AA79" si="65">IF(P$4&lt;=$D$3,P77,P78)</f>
        <v>#REF!</v>
      </c>
      <c r="Q79" s="75" t="e">
        <f t="shared" si="65"/>
        <v>#REF!</v>
      </c>
      <c r="R79" s="75" t="e">
        <f t="shared" si="65"/>
        <v>#REF!</v>
      </c>
      <c r="S79" s="75" t="e">
        <f t="shared" si="65"/>
        <v>#REF!</v>
      </c>
      <c r="T79" s="75" t="e">
        <f t="shared" si="65"/>
        <v>#REF!</v>
      </c>
      <c r="U79" s="75" t="e">
        <f t="shared" si="65"/>
        <v>#REF!</v>
      </c>
      <c r="V79" s="75" t="e">
        <f t="shared" si="65"/>
        <v>#REF!</v>
      </c>
      <c r="W79" s="75" t="e">
        <f t="shared" si="65"/>
        <v>#REF!</v>
      </c>
      <c r="X79" s="75" t="e">
        <f t="shared" si="65"/>
        <v>#REF!</v>
      </c>
      <c r="Y79" s="75" t="e">
        <f t="shared" si="65"/>
        <v>#REF!</v>
      </c>
      <c r="Z79" s="75" t="e">
        <f t="shared" si="65"/>
        <v>#REF!</v>
      </c>
      <c r="AA79" s="75" t="e">
        <f t="shared" si="65"/>
        <v>#REF!</v>
      </c>
      <c r="AB79" s="66"/>
      <c r="AC79" s="66"/>
      <c r="AD79" s="66"/>
      <c r="AE79" s="70"/>
      <c r="AI79" s="18"/>
      <c r="AJ79" s="19"/>
      <c r="AK79" s="20"/>
      <c r="AL79" s="17"/>
      <c r="AM79" s="17"/>
    </row>
    <row r="80" spans="1:39" x14ac:dyDescent="0.25">
      <c r="C80" s="7" t="s">
        <v>157</v>
      </c>
      <c r="D80" s="76" t="e">
        <f>D77</f>
        <v>#REF!</v>
      </c>
      <c r="E80" s="76" t="e">
        <f>IF(E$4&lt;=$D$3,(E77+D80),0)</f>
        <v>#REF!</v>
      </c>
      <c r="F80" s="76" t="e">
        <f t="shared" ref="F80:AA80" si="66">IF(F$4&lt;=$D$3,(F77+E80),0)</f>
        <v>#REF!</v>
      </c>
      <c r="G80" s="76" t="e">
        <f t="shared" si="66"/>
        <v>#REF!</v>
      </c>
      <c r="H80" s="76" t="e">
        <f t="shared" si="66"/>
        <v>#REF!</v>
      </c>
      <c r="I80" s="76" t="e">
        <f t="shared" si="66"/>
        <v>#REF!</v>
      </c>
      <c r="J80" s="76" t="e">
        <f t="shared" si="66"/>
        <v>#REF!</v>
      </c>
      <c r="K80" s="76" t="e">
        <f t="shared" si="66"/>
        <v>#REF!</v>
      </c>
      <c r="L80" s="76" t="e">
        <f t="shared" si="66"/>
        <v>#REF!</v>
      </c>
      <c r="M80" s="76" t="e">
        <f t="shared" si="66"/>
        <v>#REF!</v>
      </c>
      <c r="N80" s="76" t="e">
        <f t="shared" si="66"/>
        <v>#REF!</v>
      </c>
      <c r="O80" s="76" t="e">
        <f t="shared" si="66"/>
        <v>#REF!</v>
      </c>
      <c r="P80" s="76" t="e">
        <f t="shared" si="66"/>
        <v>#REF!</v>
      </c>
      <c r="Q80" s="76" t="e">
        <f t="shared" si="66"/>
        <v>#REF!</v>
      </c>
      <c r="R80" s="76" t="e">
        <f t="shared" si="66"/>
        <v>#REF!</v>
      </c>
      <c r="S80" s="76" t="e">
        <f t="shared" si="66"/>
        <v>#REF!</v>
      </c>
      <c r="T80" s="76" t="e">
        <f t="shared" si="66"/>
        <v>#REF!</v>
      </c>
      <c r="U80" s="76" t="e">
        <f t="shared" si="66"/>
        <v>#REF!</v>
      </c>
      <c r="V80" s="76" t="e">
        <f t="shared" si="66"/>
        <v>#REF!</v>
      </c>
      <c r="W80" s="76" t="e">
        <f t="shared" si="66"/>
        <v>#REF!</v>
      </c>
      <c r="X80" s="76" t="e">
        <f t="shared" si="66"/>
        <v>#REF!</v>
      </c>
      <c r="Y80" s="76" t="e">
        <f t="shared" si="66"/>
        <v>#REF!</v>
      </c>
      <c r="Z80" s="76" t="e">
        <f t="shared" si="66"/>
        <v>#REF!</v>
      </c>
      <c r="AA80" s="76" t="e">
        <f t="shared" si="66"/>
        <v>#REF!</v>
      </c>
      <c r="AB80" s="66"/>
      <c r="AC80" s="66"/>
      <c r="AD80" s="66"/>
      <c r="AE80" s="70"/>
      <c r="AI80" s="18"/>
      <c r="AJ80" s="19"/>
      <c r="AK80" s="20"/>
      <c r="AL80" s="17"/>
      <c r="AM80" s="17"/>
    </row>
    <row r="81" spans="1:39" x14ac:dyDescent="0.25">
      <c r="C81" s="7" t="s">
        <v>158</v>
      </c>
      <c r="D81" s="76">
        <f>D78</f>
        <v>750000</v>
      </c>
      <c r="E81" s="76">
        <f>E78+D81</f>
        <v>1500000</v>
      </c>
      <c r="F81" s="76">
        <f t="shared" ref="F81:AA81" si="67">F78+E81</f>
        <v>2250000</v>
      </c>
      <c r="G81" s="76">
        <f t="shared" si="67"/>
        <v>3000000</v>
      </c>
      <c r="H81" s="76">
        <f t="shared" si="67"/>
        <v>3750000</v>
      </c>
      <c r="I81" s="76">
        <f t="shared" si="67"/>
        <v>4500000</v>
      </c>
      <c r="J81" s="76">
        <f t="shared" si="67"/>
        <v>5250000</v>
      </c>
      <c r="K81" s="76">
        <f t="shared" si="67"/>
        <v>6000000</v>
      </c>
      <c r="L81" s="76">
        <f t="shared" si="67"/>
        <v>6750000</v>
      </c>
      <c r="M81" s="76">
        <f t="shared" si="67"/>
        <v>7500000</v>
      </c>
      <c r="N81" s="76">
        <f t="shared" si="67"/>
        <v>8250000</v>
      </c>
      <c r="O81" s="76">
        <f t="shared" si="67"/>
        <v>9000000</v>
      </c>
      <c r="P81" s="76">
        <f t="shared" si="67"/>
        <v>9750000</v>
      </c>
      <c r="Q81" s="76">
        <f t="shared" si="67"/>
        <v>10500000</v>
      </c>
      <c r="R81" s="76">
        <f t="shared" si="67"/>
        <v>11250000</v>
      </c>
      <c r="S81" s="76">
        <f t="shared" si="67"/>
        <v>12000000</v>
      </c>
      <c r="T81" s="76">
        <f t="shared" si="67"/>
        <v>12750000</v>
      </c>
      <c r="U81" s="76">
        <f t="shared" si="67"/>
        <v>13500000</v>
      </c>
      <c r="V81" s="76">
        <f t="shared" si="67"/>
        <v>14250000</v>
      </c>
      <c r="W81" s="76">
        <f t="shared" si="67"/>
        <v>15000000</v>
      </c>
      <c r="X81" s="76">
        <f t="shared" si="67"/>
        <v>15750000</v>
      </c>
      <c r="Y81" s="76">
        <f t="shared" si="67"/>
        <v>16500000</v>
      </c>
      <c r="Z81" s="76">
        <f t="shared" si="67"/>
        <v>17250000</v>
      </c>
      <c r="AA81" s="76">
        <f t="shared" si="67"/>
        <v>18000000</v>
      </c>
      <c r="AB81" s="66"/>
      <c r="AC81" s="66"/>
      <c r="AD81" s="66"/>
      <c r="AE81" s="70"/>
      <c r="AI81" s="18"/>
      <c r="AJ81" s="19"/>
      <c r="AK81" s="20"/>
      <c r="AL81" s="17"/>
      <c r="AM81" s="17"/>
    </row>
    <row r="82" spans="1:39" x14ac:dyDescent="0.25">
      <c r="C82" s="7" t="s">
        <v>159</v>
      </c>
      <c r="D82" s="76" t="e">
        <f>D79</f>
        <v>#REF!</v>
      </c>
      <c r="E82" s="76" t="e">
        <f>E79+D82</f>
        <v>#REF!</v>
      </c>
      <c r="F82" s="76" t="e">
        <f t="shared" ref="F82:AA82" si="68">F79+E82</f>
        <v>#REF!</v>
      </c>
      <c r="G82" s="76" t="e">
        <f t="shared" si="68"/>
        <v>#REF!</v>
      </c>
      <c r="H82" s="76" t="e">
        <f t="shared" si="68"/>
        <v>#REF!</v>
      </c>
      <c r="I82" s="76" t="e">
        <f t="shared" si="68"/>
        <v>#REF!</v>
      </c>
      <c r="J82" s="76" t="e">
        <f t="shared" si="68"/>
        <v>#REF!</v>
      </c>
      <c r="K82" s="76" t="e">
        <f t="shared" si="68"/>
        <v>#REF!</v>
      </c>
      <c r="L82" s="76" t="e">
        <f t="shared" si="68"/>
        <v>#REF!</v>
      </c>
      <c r="M82" s="76" t="e">
        <f t="shared" si="68"/>
        <v>#REF!</v>
      </c>
      <c r="N82" s="76" t="e">
        <f t="shared" si="68"/>
        <v>#REF!</v>
      </c>
      <c r="O82" s="76" t="e">
        <f t="shared" si="68"/>
        <v>#REF!</v>
      </c>
      <c r="P82" s="76" t="e">
        <f t="shared" si="68"/>
        <v>#REF!</v>
      </c>
      <c r="Q82" s="76" t="e">
        <f t="shared" si="68"/>
        <v>#REF!</v>
      </c>
      <c r="R82" s="76" t="e">
        <f t="shared" si="68"/>
        <v>#REF!</v>
      </c>
      <c r="S82" s="76" t="e">
        <f t="shared" si="68"/>
        <v>#REF!</v>
      </c>
      <c r="T82" s="76" t="e">
        <f t="shared" si="68"/>
        <v>#REF!</v>
      </c>
      <c r="U82" s="76" t="e">
        <f t="shared" si="68"/>
        <v>#REF!</v>
      </c>
      <c r="V82" s="76" t="e">
        <f t="shared" si="68"/>
        <v>#REF!</v>
      </c>
      <c r="W82" s="76" t="e">
        <f t="shared" si="68"/>
        <v>#REF!</v>
      </c>
      <c r="X82" s="76" t="e">
        <f t="shared" si="68"/>
        <v>#REF!</v>
      </c>
      <c r="Y82" s="76" t="e">
        <f t="shared" si="68"/>
        <v>#REF!</v>
      </c>
      <c r="Z82" s="76" t="e">
        <f t="shared" si="68"/>
        <v>#REF!</v>
      </c>
      <c r="AA82" s="76" t="e">
        <f t="shared" si="68"/>
        <v>#REF!</v>
      </c>
      <c r="AB82" s="66"/>
      <c r="AC82" s="66"/>
      <c r="AD82" s="66"/>
      <c r="AE82" s="70"/>
      <c r="AI82" s="18"/>
      <c r="AJ82" s="19"/>
      <c r="AK82" s="20"/>
      <c r="AL82" s="17"/>
      <c r="AM82" s="17"/>
    </row>
    <row r="83" spans="1:39" x14ac:dyDescent="0.25">
      <c r="A83" s="3" t="s">
        <v>10</v>
      </c>
      <c r="B83" s="6" t="s">
        <v>38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6"/>
      <c r="AC83" s="66"/>
      <c r="AD83" s="66"/>
      <c r="AE83" s="70"/>
      <c r="AI83" s="18"/>
      <c r="AJ83" s="19"/>
      <c r="AK83" s="19"/>
      <c r="AL83" s="17"/>
      <c r="AM83" s="17"/>
    </row>
    <row r="84" spans="1:39" x14ac:dyDescent="0.25">
      <c r="C84" s="9" t="s">
        <v>0</v>
      </c>
      <c r="D84" s="74" t="e">
        <f>#REF!</f>
        <v>#REF!</v>
      </c>
      <c r="E84" s="74" t="e">
        <f>#REF!</f>
        <v>#REF!</v>
      </c>
      <c r="F84" s="74" t="e">
        <f>#REF!</f>
        <v>#REF!</v>
      </c>
      <c r="G84" s="74" t="e">
        <f>#REF!</f>
        <v>#REF!</v>
      </c>
      <c r="H84" s="74" t="e">
        <f>#REF!</f>
        <v>#REF!</v>
      </c>
      <c r="I84" s="74" t="e">
        <f>#REF!</f>
        <v>#REF!</v>
      </c>
      <c r="J84" s="74" t="e">
        <f>#REF!</f>
        <v>#REF!</v>
      </c>
      <c r="K84" s="74" t="e">
        <f>#REF!</f>
        <v>#REF!</v>
      </c>
      <c r="L84" s="74" t="e">
        <f>#REF!</f>
        <v>#REF!</v>
      </c>
      <c r="M84" s="74" t="e">
        <f>#REF!</f>
        <v>#REF!</v>
      </c>
      <c r="N84" s="74" t="e">
        <f>#REF!</f>
        <v>#REF!</v>
      </c>
      <c r="O84" s="74" t="e">
        <f>#REF!</f>
        <v>#REF!</v>
      </c>
      <c r="P84" s="74" t="e">
        <f>#REF!</f>
        <v>#REF!</v>
      </c>
      <c r="Q84" s="74" t="e">
        <f>#REF!</f>
        <v>#REF!</v>
      </c>
      <c r="R84" s="74" t="e">
        <f>#REF!</f>
        <v>#REF!</v>
      </c>
      <c r="S84" s="74" t="e">
        <f>#REF!</f>
        <v>#REF!</v>
      </c>
      <c r="T84" s="74" t="e">
        <f>#REF!</f>
        <v>#REF!</v>
      </c>
      <c r="U84" s="74" t="e">
        <f>#REF!</f>
        <v>#REF!</v>
      </c>
      <c r="V84" s="74" t="e">
        <f>#REF!</f>
        <v>#REF!</v>
      </c>
      <c r="W84" s="74" t="e">
        <f>#REF!</f>
        <v>#REF!</v>
      </c>
      <c r="X84" s="74" t="e">
        <f>#REF!</f>
        <v>#REF!</v>
      </c>
      <c r="Y84" s="74" t="e">
        <f>#REF!</f>
        <v>#REF!</v>
      </c>
      <c r="Z84" s="74" t="e">
        <f>#REF!</f>
        <v>#REF!</v>
      </c>
      <c r="AA84" s="74" t="e">
        <f>#REF!</f>
        <v>#REF!</v>
      </c>
      <c r="AB84" s="66" t="e">
        <f>SUM(D84:AA84)</f>
        <v>#REF!</v>
      </c>
      <c r="AC84" s="66" t="e">
        <f>SUM(P84:AA84)</f>
        <v>#REF!</v>
      </c>
      <c r="AD84" s="66"/>
      <c r="AE84" s="70"/>
      <c r="AG84" s="79"/>
      <c r="AI84" s="40"/>
      <c r="AJ84" s="20"/>
      <c r="AK84" s="20"/>
      <c r="AL84" s="17"/>
      <c r="AM84" s="17"/>
    </row>
    <row r="85" spans="1:39" x14ac:dyDescent="0.25">
      <c r="C85" s="9" t="s">
        <v>87</v>
      </c>
      <c r="D85" s="75">
        <f>$AE85/24</f>
        <v>500000</v>
      </c>
      <c r="E85" s="75">
        <f t="shared" ref="E85:AA85" si="69">$AE85/24</f>
        <v>500000</v>
      </c>
      <c r="F85" s="75">
        <f t="shared" si="69"/>
        <v>500000</v>
      </c>
      <c r="G85" s="75">
        <f t="shared" si="69"/>
        <v>500000</v>
      </c>
      <c r="H85" s="75">
        <f t="shared" si="69"/>
        <v>500000</v>
      </c>
      <c r="I85" s="75">
        <f t="shared" si="69"/>
        <v>500000</v>
      </c>
      <c r="J85" s="75">
        <f t="shared" si="69"/>
        <v>500000</v>
      </c>
      <c r="K85" s="75">
        <f t="shared" si="69"/>
        <v>500000</v>
      </c>
      <c r="L85" s="75">
        <f t="shared" si="69"/>
        <v>500000</v>
      </c>
      <c r="M85" s="75">
        <f t="shared" si="69"/>
        <v>500000</v>
      </c>
      <c r="N85" s="75">
        <f t="shared" si="69"/>
        <v>500000</v>
      </c>
      <c r="O85" s="75">
        <f t="shared" si="69"/>
        <v>500000</v>
      </c>
      <c r="P85" s="75">
        <f t="shared" si="69"/>
        <v>500000</v>
      </c>
      <c r="Q85" s="75">
        <f t="shared" si="69"/>
        <v>500000</v>
      </c>
      <c r="R85" s="75">
        <f t="shared" si="69"/>
        <v>500000</v>
      </c>
      <c r="S85" s="75">
        <f t="shared" si="69"/>
        <v>500000</v>
      </c>
      <c r="T85" s="75">
        <f t="shared" si="69"/>
        <v>500000</v>
      </c>
      <c r="U85" s="75">
        <f t="shared" si="69"/>
        <v>500000</v>
      </c>
      <c r="V85" s="75">
        <f t="shared" si="69"/>
        <v>500000</v>
      </c>
      <c r="W85" s="75">
        <f t="shared" si="69"/>
        <v>500000</v>
      </c>
      <c r="X85" s="75">
        <f t="shared" si="69"/>
        <v>500000</v>
      </c>
      <c r="Y85" s="75">
        <f t="shared" si="69"/>
        <v>500000</v>
      </c>
      <c r="Z85" s="75">
        <f t="shared" si="69"/>
        <v>500000</v>
      </c>
      <c r="AA85" s="75">
        <f t="shared" si="69"/>
        <v>500000</v>
      </c>
      <c r="AB85" s="66"/>
      <c r="AC85" s="66"/>
      <c r="AD85" s="66">
        <v>5760000</v>
      </c>
      <c r="AE85" s="70">
        <v>12000000</v>
      </c>
      <c r="AI85" s="40"/>
      <c r="AJ85" s="20"/>
      <c r="AK85" s="20"/>
      <c r="AL85" s="17"/>
      <c r="AM85" s="17"/>
    </row>
    <row r="86" spans="1:39" x14ac:dyDescent="0.25">
      <c r="C86" s="9" t="s">
        <v>2</v>
      </c>
      <c r="D86" s="75" t="e">
        <f>IF(D$4&lt;=$D$3,D84,D85)</f>
        <v>#REF!</v>
      </c>
      <c r="E86" s="75" t="e">
        <f t="shared" ref="E86:O86" si="70">IF(E$4&lt;=$D$3,E84,E85)</f>
        <v>#REF!</v>
      </c>
      <c r="F86" s="75" t="e">
        <f t="shared" si="70"/>
        <v>#REF!</v>
      </c>
      <c r="G86" s="75" t="e">
        <f t="shared" si="70"/>
        <v>#REF!</v>
      </c>
      <c r="H86" s="75" t="e">
        <f t="shared" si="70"/>
        <v>#REF!</v>
      </c>
      <c r="I86" s="75" t="e">
        <f t="shared" si="70"/>
        <v>#REF!</v>
      </c>
      <c r="J86" s="75" t="e">
        <f t="shared" si="70"/>
        <v>#REF!</v>
      </c>
      <c r="K86" s="75" t="e">
        <f t="shared" si="70"/>
        <v>#REF!</v>
      </c>
      <c r="L86" s="75" t="e">
        <f t="shared" si="70"/>
        <v>#REF!</v>
      </c>
      <c r="M86" s="75" t="e">
        <f t="shared" si="70"/>
        <v>#REF!</v>
      </c>
      <c r="N86" s="75" t="e">
        <f t="shared" si="70"/>
        <v>#REF!</v>
      </c>
      <c r="O86" s="75" t="e">
        <f t="shared" si="70"/>
        <v>#REF!</v>
      </c>
      <c r="P86" s="75" t="e">
        <f t="shared" ref="P86:AA86" si="71">IF(P$4&lt;=$D$3,P84,P85)</f>
        <v>#REF!</v>
      </c>
      <c r="Q86" s="75" t="e">
        <f t="shared" si="71"/>
        <v>#REF!</v>
      </c>
      <c r="R86" s="75" t="e">
        <f t="shared" si="71"/>
        <v>#REF!</v>
      </c>
      <c r="S86" s="75" t="e">
        <f t="shared" si="71"/>
        <v>#REF!</v>
      </c>
      <c r="T86" s="75" t="e">
        <f t="shared" si="71"/>
        <v>#REF!</v>
      </c>
      <c r="U86" s="75" t="e">
        <f t="shared" si="71"/>
        <v>#REF!</v>
      </c>
      <c r="V86" s="75" t="e">
        <f t="shared" si="71"/>
        <v>#REF!</v>
      </c>
      <c r="W86" s="75" t="e">
        <f t="shared" si="71"/>
        <v>#REF!</v>
      </c>
      <c r="X86" s="75" t="e">
        <f t="shared" si="71"/>
        <v>#REF!</v>
      </c>
      <c r="Y86" s="75" t="e">
        <f t="shared" si="71"/>
        <v>#REF!</v>
      </c>
      <c r="Z86" s="75" t="e">
        <f t="shared" si="71"/>
        <v>#REF!</v>
      </c>
      <c r="AA86" s="75" t="e">
        <f t="shared" si="71"/>
        <v>#REF!</v>
      </c>
      <c r="AB86" s="66"/>
      <c r="AC86" s="66"/>
      <c r="AD86" s="66"/>
      <c r="AE86" s="70"/>
      <c r="AI86" s="40"/>
      <c r="AJ86" s="20"/>
      <c r="AK86" s="20"/>
      <c r="AL86" s="17"/>
      <c r="AM86" s="17"/>
    </row>
    <row r="87" spans="1:39" x14ac:dyDescent="0.25">
      <c r="C87" s="7" t="s">
        <v>157</v>
      </c>
      <c r="D87" s="76" t="e">
        <f>D84</f>
        <v>#REF!</v>
      </c>
      <c r="E87" s="76" t="e">
        <f>IF(E$4&lt;=$D$3,(E84+D87),0)</f>
        <v>#REF!</v>
      </c>
      <c r="F87" s="76" t="e">
        <f t="shared" ref="F87:AA87" si="72">IF(F$4&lt;=$D$3,(F84+E87),0)</f>
        <v>#REF!</v>
      </c>
      <c r="G87" s="76" t="e">
        <f t="shared" si="72"/>
        <v>#REF!</v>
      </c>
      <c r="H87" s="76" t="e">
        <f t="shared" si="72"/>
        <v>#REF!</v>
      </c>
      <c r="I87" s="76" t="e">
        <f t="shared" si="72"/>
        <v>#REF!</v>
      </c>
      <c r="J87" s="76" t="e">
        <f t="shared" si="72"/>
        <v>#REF!</v>
      </c>
      <c r="K87" s="76" t="e">
        <f t="shared" si="72"/>
        <v>#REF!</v>
      </c>
      <c r="L87" s="76" t="e">
        <f t="shared" si="72"/>
        <v>#REF!</v>
      </c>
      <c r="M87" s="76" t="e">
        <f t="shared" si="72"/>
        <v>#REF!</v>
      </c>
      <c r="N87" s="76" t="e">
        <f t="shared" si="72"/>
        <v>#REF!</v>
      </c>
      <c r="O87" s="76" t="e">
        <f t="shared" si="72"/>
        <v>#REF!</v>
      </c>
      <c r="P87" s="76" t="e">
        <f t="shared" si="72"/>
        <v>#REF!</v>
      </c>
      <c r="Q87" s="76" t="e">
        <f t="shared" si="72"/>
        <v>#REF!</v>
      </c>
      <c r="R87" s="76" t="e">
        <f t="shared" si="72"/>
        <v>#REF!</v>
      </c>
      <c r="S87" s="76" t="e">
        <f t="shared" si="72"/>
        <v>#REF!</v>
      </c>
      <c r="T87" s="76" t="e">
        <f t="shared" si="72"/>
        <v>#REF!</v>
      </c>
      <c r="U87" s="76" t="e">
        <f t="shared" si="72"/>
        <v>#REF!</v>
      </c>
      <c r="V87" s="76" t="e">
        <f t="shared" si="72"/>
        <v>#REF!</v>
      </c>
      <c r="W87" s="76" t="e">
        <f t="shared" si="72"/>
        <v>#REF!</v>
      </c>
      <c r="X87" s="76" t="e">
        <f t="shared" si="72"/>
        <v>#REF!</v>
      </c>
      <c r="Y87" s="76" t="e">
        <f t="shared" si="72"/>
        <v>#REF!</v>
      </c>
      <c r="Z87" s="76" t="e">
        <f t="shared" si="72"/>
        <v>#REF!</v>
      </c>
      <c r="AA87" s="76" t="e">
        <f t="shared" si="72"/>
        <v>#REF!</v>
      </c>
      <c r="AB87" s="66"/>
      <c r="AC87" s="66"/>
      <c r="AD87" s="66"/>
      <c r="AE87" s="70"/>
      <c r="AI87" s="18"/>
      <c r="AJ87" s="19"/>
      <c r="AK87" s="20"/>
      <c r="AL87" s="17"/>
      <c r="AM87" s="17"/>
    </row>
    <row r="88" spans="1:39" x14ac:dyDescent="0.25">
      <c r="C88" s="7" t="s">
        <v>158</v>
      </c>
      <c r="D88" s="76">
        <f>D85</f>
        <v>500000</v>
      </c>
      <c r="E88" s="76">
        <f>E85+D88</f>
        <v>1000000</v>
      </c>
      <c r="F88" s="76">
        <f t="shared" ref="F88:AA88" si="73">F85+E88</f>
        <v>1500000</v>
      </c>
      <c r="G88" s="76">
        <f t="shared" si="73"/>
        <v>2000000</v>
      </c>
      <c r="H88" s="76">
        <f t="shared" si="73"/>
        <v>2500000</v>
      </c>
      <c r="I88" s="76">
        <f t="shared" si="73"/>
        <v>3000000</v>
      </c>
      <c r="J88" s="76">
        <f t="shared" si="73"/>
        <v>3500000</v>
      </c>
      <c r="K88" s="76">
        <f t="shared" si="73"/>
        <v>4000000</v>
      </c>
      <c r="L88" s="76">
        <f t="shared" si="73"/>
        <v>4500000</v>
      </c>
      <c r="M88" s="76">
        <f t="shared" si="73"/>
        <v>5000000</v>
      </c>
      <c r="N88" s="76">
        <f t="shared" si="73"/>
        <v>5500000</v>
      </c>
      <c r="O88" s="76">
        <f t="shared" si="73"/>
        <v>6000000</v>
      </c>
      <c r="P88" s="76">
        <f t="shared" si="73"/>
        <v>6500000</v>
      </c>
      <c r="Q88" s="76">
        <f t="shared" si="73"/>
        <v>7000000</v>
      </c>
      <c r="R88" s="76">
        <f t="shared" si="73"/>
        <v>7500000</v>
      </c>
      <c r="S88" s="76">
        <f t="shared" si="73"/>
        <v>8000000</v>
      </c>
      <c r="T88" s="76">
        <f t="shared" si="73"/>
        <v>8500000</v>
      </c>
      <c r="U88" s="76">
        <f t="shared" si="73"/>
        <v>9000000</v>
      </c>
      <c r="V88" s="76">
        <f t="shared" si="73"/>
        <v>9500000</v>
      </c>
      <c r="W88" s="76">
        <f t="shared" si="73"/>
        <v>10000000</v>
      </c>
      <c r="X88" s="76">
        <f t="shared" si="73"/>
        <v>10500000</v>
      </c>
      <c r="Y88" s="76">
        <f t="shared" si="73"/>
        <v>11000000</v>
      </c>
      <c r="Z88" s="76">
        <f t="shared" si="73"/>
        <v>11500000</v>
      </c>
      <c r="AA88" s="76">
        <f t="shared" si="73"/>
        <v>12000000</v>
      </c>
      <c r="AB88" s="66"/>
      <c r="AC88" s="66"/>
      <c r="AD88" s="66"/>
      <c r="AE88" s="70"/>
      <c r="AI88" s="18"/>
      <c r="AJ88" s="19"/>
      <c r="AK88" s="20"/>
      <c r="AL88" s="17"/>
      <c r="AM88" s="17"/>
    </row>
    <row r="89" spans="1:39" x14ac:dyDescent="0.25">
      <c r="C89" s="7" t="s">
        <v>159</v>
      </c>
      <c r="D89" s="76" t="e">
        <f>D86</f>
        <v>#REF!</v>
      </c>
      <c r="E89" s="76" t="e">
        <f>E86+D89</f>
        <v>#REF!</v>
      </c>
      <c r="F89" s="76" t="e">
        <f t="shared" ref="F89:AA89" si="74">F86+E89</f>
        <v>#REF!</v>
      </c>
      <c r="G89" s="76" t="e">
        <f t="shared" si="74"/>
        <v>#REF!</v>
      </c>
      <c r="H89" s="76" t="e">
        <f t="shared" si="74"/>
        <v>#REF!</v>
      </c>
      <c r="I89" s="76" t="e">
        <f t="shared" si="74"/>
        <v>#REF!</v>
      </c>
      <c r="J89" s="76" t="e">
        <f t="shared" si="74"/>
        <v>#REF!</v>
      </c>
      <c r="K89" s="76" t="e">
        <f t="shared" si="74"/>
        <v>#REF!</v>
      </c>
      <c r="L89" s="76" t="e">
        <f t="shared" si="74"/>
        <v>#REF!</v>
      </c>
      <c r="M89" s="76" t="e">
        <f t="shared" si="74"/>
        <v>#REF!</v>
      </c>
      <c r="N89" s="76" t="e">
        <f t="shared" si="74"/>
        <v>#REF!</v>
      </c>
      <c r="O89" s="76" t="e">
        <f t="shared" si="74"/>
        <v>#REF!</v>
      </c>
      <c r="P89" s="76" t="e">
        <f t="shared" si="74"/>
        <v>#REF!</v>
      </c>
      <c r="Q89" s="76" t="e">
        <f t="shared" si="74"/>
        <v>#REF!</v>
      </c>
      <c r="R89" s="76" t="e">
        <f t="shared" si="74"/>
        <v>#REF!</v>
      </c>
      <c r="S89" s="76" t="e">
        <f t="shared" si="74"/>
        <v>#REF!</v>
      </c>
      <c r="T89" s="76" t="e">
        <f t="shared" si="74"/>
        <v>#REF!</v>
      </c>
      <c r="U89" s="76" t="e">
        <f t="shared" si="74"/>
        <v>#REF!</v>
      </c>
      <c r="V89" s="76" t="e">
        <f t="shared" si="74"/>
        <v>#REF!</v>
      </c>
      <c r="W89" s="76" t="e">
        <f t="shared" si="74"/>
        <v>#REF!</v>
      </c>
      <c r="X89" s="76" t="e">
        <f t="shared" si="74"/>
        <v>#REF!</v>
      </c>
      <c r="Y89" s="76" t="e">
        <f t="shared" si="74"/>
        <v>#REF!</v>
      </c>
      <c r="Z89" s="76" t="e">
        <f t="shared" si="74"/>
        <v>#REF!</v>
      </c>
      <c r="AA89" s="76" t="e">
        <f t="shared" si="74"/>
        <v>#REF!</v>
      </c>
      <c r="AB89" s="66"/>
      <c r="AC89" s="66"/>
      <c r="AD89" s="66"/>
      <c r="AE89" s="70"/>
      <c r="AI89" s="18"/>
      <c r="AJ89" s="19"/>
      <c r="AK89" s="20"/>
      <c r="AL89" s="17"/>
      <c r="AM89" s="17"/>
    </row>
    <row r="90" spans="1:39" x14ac:dyDescent="0.25">
      <c r="A90" s="3" t="s">
        <v>12</v>
      </c>
      <c r="B90" s="6" t="s">
        <v>74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6"/>
      <c r="AC90" s="66"/>
      <c r="AD90" s="66"/>
      <c r="AE90" s="70"/>
      <c r="AI90" s="18"/>
      <c r="AJ90" s="19"/>
      <c r="AK90" s="19"/>
      <c r="AL90" s="17"/>
      <c r="AM90" s="17"/>
    </row>
    <row r="91" spans="1:39" x14ac:dyDescent="0.25">
      <c r="C91" s="9" t="s">
        <v>0</v>
      </c>
      <c r="D91" s="74" t="e">
        <f>#REF!</f>
        <v>#REF!</v>
      </c>
      <c r="E91" s="74" t="e">
        <f>#REF!</f>
        <v>#REF!</v>
      </c>
      <c r="F91" s="74" t="e">
        <f>#REF!</f>
        <v>#REF!</v>
      </c>
      <c r="G91" s="74" t="e">
        <f>#REF!</f>
        <v>#REF!</v>
      </c>
      <c r="H91" s="74" t="e">
        <f>#REF!</f>
        <v>#REF!</v>
      </c>
      <c r="I91" s="74" t="e">
        <f>#REF!</f>
        <v>#REF!</v>
      </c>
      <c r="J91" s="74" t="e">
        <f>#REF!</f>
        <v>#REF!</v>
      </c>
      <c r="K91" s="74" t="e">
        <f>#REF!</f>
        <v>#REF!</v>
      </c>
      <c r="L91" s="74" t="e">
        <f>#REF!</f>
        <v>#REF!</v>
      </c>
      <c r="M91" s="74" t="e">
        <f>#REF!</f>
        <v>#REF!</v>
      </c>
      <c r="N91" s="74" t="e">
        <f>#REF!</f>
        <v>#REF!</v>
      </c>
      <c r="O91" s="74" t="e">
        <f>#REF!</f>
        <v>#REF!</v>
      </c>
      <c r="P91" s="74" t="e">
        <f>#REF!</f>
        <v>#REF!</v>
      </c>
      <c r="Q91" s="74" t="e">
        <f>#REF!</f>
        <v>#REF!</v>
      </c>
      <c r="R91" s="74" t="e">
        <f>#REF!</f>
        <v>#REF!</v>
      </c>
      <c r="S91" s="74" t="e">
        <f>#REF!</f>
        <v>#REF!</v>
      </c>
      <c r="T91" s="74" t="e">
        <f>#REF!</f>
        <v>#REF!</v>
      </c>
      <c r="U91" s="74" t="e">
        <f>#REF!</f>
        <v>#REF!</v>
      </c>
      <c r="V91" s="74" t="e">
        <f>#REF!</f>
        <v>#REF!</v>
      </c>
      <c r="W91" s="74" t="e">
        <f>#REF!</f>
        <v>#REF!</v>
      </c>
      <c r="X91" s="74" t="e">
        <f>#REF!</f>
        <v>#REF!</v>
      </c>
      <c r="Y91" s="74" t="e">
        <f>#REF!</f>
        <v>#REF!</v>
      </c>
      <c r="Z91" s="74" t="e">
        <f>#REF!</f>
        <v>#REF!</v>
      </c>
      <c r="AA91" s="74" t="e">
        <f>#REF!</f>
        <v>#REF!</v>
      </c>
      <c r="AB91" s="66" t="e">
        <f>SUM(D91:AA91)</f>
        <v>#REF!</v>
      </c>
      <c r="AC91" s="66" t="e">
        <f>SUM(P91:AA91)</f>
        <v>#REF!</v>
      </c>
      <c r="AD91" s="66"/>
      <c r="AE91" s="70"/>
      <c r="AG91" s="79"/>
      <c r="AI91" s="18"/>
      <c r="AJ91" s="19"/>
      <c r="AK91" s="20"/>
      <c r="AL91" s="17"/>
      <c r="AM91" s="17"/>
    </row>
    <row r="92" spans="1:39" x14ac:dyDescent="0.25">
      <c r="C92" s="9" t="s">
        <v>87</v>
      </c>
      <c r="D92" s="75">
        <f t="shared" ref="D92:Z92" si="75">$AE92/24</f>
        <v>750000</v>
      </c>
      <c r="E92" s="75">
        <f t="shared" si="75"/>
        <v>750000</v>
      </c>
      <c r="F92" s="75">
        <f t="shared" si="75"/>
        <v>750000</v>
      </c>
      <c r="G92" s="75">
        <f t="shared" si="75"/>
        <v>750000</v>
      </c>
      <c r="H92" s="75">
        <f t="shared" si="75"/>
        <v>750000</v>
      </c>
      <c r="I92" s="75">
        <f t="shared" si="75"/>
        <v>750000</v>
      </c>
      <c r="J92" s="75">
        <f t="shared" si="75"/>
        <v>750000</v>
      </c>
      <c r="K92" s="75">
        <f t="shared" si="75"/>
        <v>750000</v>
      </c>
      <c r="L92" s="75">
        <f t="shared" si="75"/>
        <v>750000</v>
      </c>
      <c r="M92" s="75">
        <f t="shared" si="75"/>
        <v>750000</v>
      </c>
      <c r="N92" s="75">
        <f t="shared" si="75"/>
        <v>750000</v>
      </c>
      <c r="O92" s="75">
        <f t="shared" si="75"/>
        <v>750000</v>
      </c>
      <c r="P92" s="75">
        <f t="shared" si="75"/>
        <v>750000</v>
      </c>
      <c r="Q92" s="75">
        <f t="shared" si="75"/>
        <v>750000</v>
      </c>
      <c r="R92" s="75">
        <f t="shared" si="75"/>
        <v>750000</v>
      </c>
      <c r="S92" s="75">
        <f t="shared" si="75"/>
        <v>750000</v>
      </c>
      <c r="T92" s="75">
        <f t="shared" si="75"/>
        <v>750000</v>
      </c>
      <c r="U92" s="75">
        <f t="shared" si="75"/>
        <v>750000</v>
      </c>
      <c r="V92" s="75">
        <f t="shared" si="75"/>
        <v>750000</v>
      </c>
      <c r="W92" s="75">
        <f t="shared" si="75"/>
        <v>750000</v>
      </c>
      <c r="X92" s="75">
        <f t="shared" si="75"/>
        <v>750000</v>
      </c>
      <c r="Y92" s="75">
        <f t="shared" si="75"/>
        <v>750000</v>
      </c>
      <c r="Z92" s="75">
        <f t="shared" si="75"/>
        <v>750000</v>
      </c>
      <c r="AA92" s="75">
        <f>$AE92/24</f>
        <v>750000</v>
      </c>
      <c r="AB92" s="66"/>
      <c r="AC92" s="66"/>
      <c r="AD92" s="66">
        <v>9000000</v>
      </c>
      <c r="AE92" s="97">
        <v>18000000</v>
      </c>
      <c r="AI92" s="18"/>
      <c r="AJ92" s="19"/>
      <c r="AK92" s="20"/>
      <c r="AL92" s="17"/>
      <c r="AM92" s="17"/>
    </row>
    <row r="93" spans="1:39" x14ac:dyDescent="0.25">
      <c r="C93" s="9" t="s">
        <v>2</v>
      </c>
      <c r="D93" s="75" t="e">
        <f>IF(D$4&lt;=$D$3,D91,D92)</f>
        <v>#REF!</v>
      </c>
      <c r="E93" s="75" t="e">
        <f t="shared" ref="E93:O93" si="76">IF(E$4&lt;=$D$3,E91,E92)</f>
        <v>#REF!</v>
      </c>
      <c r="F93" s="75" t="e">
        <f t="shared" si="76"/>
        <v>#REF!</v>
      </c>
      <c r="G93" s="75" t="e">
        <f t="shared" si="76"/>
        <v>#REF!</v>
      </c>
      <c r="H93" s="75" t="e">
        <f t="shared" si="76"/>
        <v>#REF!</v>
      </c>
      <c r="I93" s="75" t="e">
        <f t="shared" si="76"/>
        <v>#REF!</v>
      </c>
      <c r="J93" s="75" t="e">
        <f t="shared" si="76"/>
        <v>#REF!</v>
      </c>
      <c r="K93" s="75" t="e">
        <f t="shared" si="76"/>
        <v>#REF!</v>
      </c>
      <c r="L93" s="75" t="e">
        <f t="shared" si="76"/>
        <v>#REF!</v>
      </c>
      <c r="M93" s="75" t="e">
        <f t="shared" si="76"/>
        <v>#REF!</v>
      </c>
      <c r="N93" s="75" t="e">
        <f t="shared" si="76"/>
        <v>#REF!</v>
      </c>
      <c r="O93" s="75" t="e">
        <f t="shared" si="76"/>
        <v>#REF!</v>
      </c>
      <c r="P93" s="75" t="e">
        <f t="shared" ref="P93:AA93" si="77">IF(P$4&lt;=$D$3,P91,P92)</f>
        <v>#REF!</v>
      </c>
      <c r="Q93" s="75" t="e">
        <f t="shared" si="77"/>
        <v>#REF!</v>
      </c>
      <c r="R93" s="75" t="e">
        <f t="shared" si="77"/>
        <v>#REF!</v>
      </c>
      <c r="S93" s="75" t="e">
        <f t="shared" si="77"/>
        <v>#REF!</v>
      </c>
      <c r="T93" s="75" t="e">
        <f t="shared" si="77"/>
        <v>#REF!</v>
      </c>
      <c r="U93" s="75" t="e">
        <f t="shared" si="77"/>
        <v>#REF!</v>
      </c>
      <c r="V93" s="75" t="e">
        <f t="shared" si="77"/>
        <v>#REF!</v>
      </c>
      <c r="W93" s="75" t="e">
        <f t="shared" si="77"/>
        <v>#REF!</v>
      </c>
      <c r="X93" s="75" t="e">
        <f t="shared" si="77"/>
        <v>#REF!</v>
      </c>
      <c r="Y93" s="75" t="e">
        <f t="shared" si="77"/>
        <v>#REF!</v>
      </c>
      <c r="Z93" s="75" t="e">
        <f t="shared" si="77"/>
        <v>#REF!</v>
      </c>
      <c r="AA93" s="75" t="e">
        <f t="shared" si="77"/>
        <v>#REF!</v>
      </c>
      <c r="AB93" s="66"/>
      <c r="AC93" s="66"/>
      <c r="AD93" s="66"/>
      <c r="AE93" s="70"/>
      <c r="AI93" s="18"/>
      <c r="AJ93" s="19"/>
      <c r="AK93" s="20"/>
      <c r="AL93" s="17"/>
      <c r="AM93" s="17"/>
    </row>
    <row r="94" spans="1:39" x14ac:dyDescent="0.25">
      <c r="C94" s="7" t="s">
        <v>157</v>
      </c>
      <c r="D94" s="76" t="e">
        <f>D91</f>
        <v>#REF!</v>
      </c>
      <c r="E94" s="76" t="e">
        <f>IF(E$4&lt;=$D$3,(E91+D94),0)</f>
        <v>#REF!</v>
      </c>
      <c r="F94" s="76" t="e">
        <f t="shared" ref="F94:AA94" si="78">IF(F$4&lt;=$D$3,(F91+E94),0)</f>
        <v>#REF!</v>
      </c>
      <c r="G94" s="76" t="e">
        <f t="shared" si="78"/>
        <v>#REF!</v>
      </c>
      <c r="H94" s="76" t="e">
        <f t="shared" si="78"/>
        <v>#REF!</v>
      </c>
      <c r="I94" s="76" t="e">
        <f t="shared" si="78"/>
        <v>#REF!</v>
      </c>
      <c r="J94" s="76" t="e">
        <f t="shared" si="78"/>
        <v>#REF!</v>
      </c>
      <c r="K94" s="76" t="e">
        <f t="shared" si="78"/>
        <v>#REF!</v>
      </c>
      <c r="L94" s="76" t="e">
        <f t="shared" si="78"/>
        <v>#REF!</v>
      </c>
      <c r="M94" s="76" t="e">
        <f t="shared" si="78"/>
        <v>#REF!</v>
      </c>
      <c r="N94" s="76" t="e">
        <f t="shared" si="78"/>
        <v>#REF!</v>
      </c>
      <c r="O94" s="76" t="e">
        <f t="shared" si="78"/>
        <v>#REF!</v>
      </c>
      <c r="P94" s="76" t="e">
        <f t="shared" si="78"/>
        <v>#REF!</v>
      </c>
      <c r="Q94" s="76" t="e">
        <f t="shared" si="78"/>
        <v>#REF!</v>
      </c>
      <c r="R94" s="76" t="e">
        <f t="shared" si="78"/>
        <v>#REF!</v>
      </c>
      <c r="S94" s="76" t="e">
        <f t="shared" si="78"/>
        <v>#REF!</v>
      </c>
      <c r="T94" s="76" t="e">
        <f t="shared" si="78"/>
        <v>#REF!</v>
      </c>
      <c r="U94" s="76" t="e">
        <f t="shared" si="78"/>
        <v>#REF!</v>
      </c>
      <c r="V94" s="76" t="e">
        <f t="shared" si="78"/>
        <v>#REF!</v>
      </c>
      <c r="W94" s="76" t="e">
        <f t="shared" si="78"/>
        <v>#REF!</v>
      </c>
      <c r="X94" s="76" t="e">
        <f t="shared" si="78"/>
        <v>#REF!</v>
      </c>
      <c r="Y94" s="76" t="e">
        <f t="shared" si="78"/>
        <v>#REF!</v>
      </c>
      <c r="Z94" s="76" t="e">
        <f t="shared" si="78"/>
        <v>#REF!</v>
      </c>
      <c r="AA94" s="76" t="e">
        <f t="shared" si="78"/>
        <v>#REF!</v>
      </c>
      <c r="AB94" s="66"/>
      <c r="AC94" s="66"/>
      <c r="AD94" s="66"/>
      <c r="AE94" s="70"/>
      <c r="AI94" s="18"/>
      <c r="AJ94" s="19"/>
      <c r="AK94" s="20"/>
      <c r="AL94" s="17"/>
      <c r="AM94" s="17"/>
    </row>
    <row r="95" spans="1:39" x14ac:dyDescent="0.25">
      <c r="C95" s="7" t="s">
        <v>158</v>
      </c>
      <c r="D95" s="76">
        <f>D92</f>
        <v>750000</v>
      </c>
      <c r="E95" s="76">
        <f>E92+D95</f>
        <v>1500000</v>
      </c>
      <c r="F95" s="76">
        <f t="shared" ref="F95:AA95" si="79">F92+E95</f>
        <v>2250000</v>
      </c>
      <c r="G95" s="76">
        <f t="shared" si="79"/>
        <v>3000000</v>
      </c>
      <c r="H95" s="76">
        <f t="shared" si="79"/>
        <v>3750000</v>
      </c>
      <c r="I95" s="76">
        <f t="shared" si="79"/>
        <v>4500000</v>
      </c>
      <c r="J95" s="76">
        <f t="shared" si="79"/>
        <v>5250000</v>
      </c>
      <c r="K95" s="76">
        <f t="shared" si="79"/>
        <v>6000000</v>
      </c>
      <c r="L95" s="76">
        <f t="shared" si="79"/>
        <v>6750000</v>
      </c>
      <c r="M95" s="76">
        <f t="shared" si="79"/>
        <v>7500000</v>
      </c>
      <c r="N95" s="76">
        <f t="shared" si="79"/>
        <v>8250000</v>
      </c>
      <c r="O95" s="76">
        <f t="shared" si="79"/>
        <v>9000000</v>
      </c>
      <c r="P95" s="76">
        <f t="shared" si="79"/>
        <v>9750000</v>
      </c>
      <c r="Q95" s="76">
        <f t="shared" si="79"/>
        <v>10500000</v>
      </c>
      <c r="R95" s="76">
        <f t="shared" si="79"/>
        <v>11250000</v>
      </c>
      <c r="S95" s="76">
        <f t="shared" si="79"/>
        <v>12000000</v>
      </c>
      <c r="T95" s="76">
        <f t="shared" si="79"/>
        <v>12750000</v>
      </c>
      <c r="U95" s="76">
        <f t="shared" si="79"/>
        <v>13500000</v>
      </c>
      <c r="V95" s="76">
        <f t="shared" si="79"/>
        <v>14250000</v>
      </c>
      <c r="W95" s="76">
        <f t="shared" si="79"/>
        <v>15000000</v>
      </c>
      <c r="X95" s="76">
        <f t="shared" si="79"/>
        <v>15750000</v>
      </c>
      <c r="Y95" s="76">
        <f t="shared" si="79"/>
        <v>16500000</v>
      </c>
      <c r="Z95" s="76">
        <f t="shared" si="79"/>
        <v>17250000</v>
      </c>
      <c r="AA95" s="76">
        <f t="shared" si="79"/>
        <v>18000000</v>
      </c>
      <c r="AB95" s="66"/>
      <c r="AC95" s="66"/>
      <c r="AD95" s="66"/>
      <c r="AE95" s="70"/>
      <c r="AF95" s="78"/>
      <c r="AI95" s="18"/>
      <c r="AJ95" s="19"/>
      <c r="AK95" s="20"/>
      <c r="AL95" s="17"/>
      <c r="AM95" s="17"/>
    </row>
    <row r="96" spans="1:39" x14ac:dyDescent="0.25">
      <c r="C96" s="7" t="s">
        <v>159</v>
      </c>
      <c r="D96" s="76" t="e">
        <f>D93</f>
        <v>#REF!</v>
      </c>
      <c r="E96" s="76" t="e">
        <f>E93+D96</f>
        <v>#REF!</v>
      </c>
      <c r="F96" s="76" t="e">
        <f t="shared" ref="F96:AA96" si="80">F93+E96</f>
        <v>#REF!</v>
      </c>
      <c r="G96" s="76" t="e">
        <f t="shared" si="80"/>
        <v>#REF!</v>
      </c>
      <c r="H96" s="76" t="e">
        <f t="shared" si="80"/>
        <v>#REF!</v>
      </c>
      <c r="I96" s="76" t="e">
        <f t="shared" si="80"/>
        <v>#REF!</v>
      </c>
      <c r="J96" s="76" t="e">
        <f t="shared" si="80"/>
        <v>#REF!</v>
      </c>
      <c r="K96" s="76" t="e">
        <f t="shared" si="80"/>
        <v>#REF!</v>
      </c>
      <c r="L96" s="76" t="e">
        <f t="shared" si="80"/>
        <v>#REF!</v>
      </c>
      <c r="M96" s="76" t="e">
        <f t="shared" si="80"/>
        <v>#REF!</v>
      </c>
      <c r="N96" s="76" t="e">
        <f t="shared" si="80"/>
        <v>#REF!</v>
      </c>
      <c r="O96" s="76" t="e">
        <f t="shared" si="80"/>
        <v>#REF!</v>
      </c>
      <c r="P96" s="76" t="e">
        <f t="shared" si="80"/>
        <v>#REF!</v>
      </c>
      <c r="Q96" s="76" t="e">
        <f t="shared" si="80"/>
        <v>#REF!</v>
      </c>
      <c r="R96" s="76" t="e">
        <f t="shared" si="80"/>
        <v>#REF!</v>
      </c>
      <c r="S96" s="76" t="e">
        <f t="shared" si="80"/>
        <v>#REF!</v>
      </c>
      <c r="T96" s="76" t="e">
        <f t="shared" si="80"/>
        <v>#REF!</v>
      </c>
      <c r="U96" s="76" t="e">
        <f t="shared" si="80"/>
        <v>#REF!</v>
      </c>
      <c r="V96" s="76" t="e">
        <f t="shared" si="80"/>
        <v>#REF!</v>
      </c>
      <c r="W96" s="76" t="e">
        <f t="shared" si="80"/>
        <v>#REF!</v>
      </c>
      <c r="X96" s="76" t="e">
        <f t="shared" si="80"/>
        <v>#REF!</v>
      </c>
      <c r="Y96" s="76" t="e">
        <f t="shared" si="80"/>
        <v>#REF!</v>
      </c>
      <c r="Z96" s="76" t="e">
        <f t="shared" si="80"/>
        <v>#REF!</v>
      </c>
      <c r="AA96" s="76" t="e">
        <f t="shared" si="80"/>
        <v>#REF!</v>
      </c>
      <c r="AB96" s="66"/>
      <c r="AC96" s="66"/>
      <c r="AD96" s="66"/>
      <c r="AE96" s="70"/>
      <c r="AF96" s="78"/>
      <c r="AI96" s="18"/>
      <c r="AJ96" s="19"/>
      <c r="AK96" s="20"/>
      <c r="AL96" s="17"/>
      <c r="AM96" s="17"/>
    </row>
    <row r="97" spans="1:39" x14ac:dyDescent="0.25">
      <c r="A97" s="3" t="s">
        <v>77</v>
      </c>
      <c r="B97" s="6" t="s">
        <v>78</v>
      </c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6"/>
      <c r="AC97" s="66"/>
      <c r="AD97" s="66"/>
      <c r="AE97" s="70"/>
      <c r="AI97" s="18"/>
      <c r="AJ97" s="19"/>
      <c r="AK97" s="19"/>
      <c r="AL97" s="17"/>
      <c r="AM97" s="17"/>
    </row>
    <row r="98" spans="1:39" x14ac:dyDescent="0.25">
      <c r="C98" s="9" t="s">
        <v>0</v>
      </c>
      <c r="D98" s="74" t="e">
        <f>#REF!</f>
        <v>#REF!</v>
      </c>
      <c r="E98" s="74" t="e">
        <f>#REF!</f>
        <v>#REF!</v>
      </c>
      <c r="F98" s="74" t="e">
        <f>#REF!</f>
        <v>#REF!</v>
      </c>
      <c r="G98" s="74" t="e">
        <f>#REF!</f>
        <v>#REF!</v>
      </c>
      <c r="H98" s="74" t="e">
        <f>#REF!</f>
        <v>#REF!</v>
      </c>
      <c r="I98" s="74" t="e">
        <f>#REF!</f>
        <v>#REF!</v>
      </c>
      <c r="J98" s="74" t="e">
        <f>#REF!</f>
        <v>#REF!</v>
      </c>
      <c r="K98" s="74" t="e">
        <f>#REF!</f>
        <v>#REF!</v>
      </c>
      <c r="L98" s="74" t="e">
        <f>#REF!</f>
        <v>#REF!</v>
      </c>
      <c r="M98" s="74" t="e">
        <f>#REF!</f>
        <v>#REF!</v>
      </c>
      <c r="N98" s="74" t="e">
        <f>#REF!</f>
        <v>#REF!</v>
      </c>
      <c r="O98" s="74" t="e">
        <f>#REF!</f>
        <v>#REF!</v>
      </c>
      <c r="P98" s="74" t="e">
        <f>#REF!</f>
        <v>#REF!</v>
      </c>
      <c r="Q98" s="74" t="e">
        <f>#REF!</f>
        <v>#REF!</v>
      </c>
      <c r="R98" s="74" t="e">
        <f>#REF!</f>
        <v>#REF!</v>
      </c>
      <c r="S98" s="74" t="e">
        <f>#REF!</f>
        <v>#REF!</v>
      </c>
      <c r="T98" s="74" t="e">
        <f>#REF!</f>
        <v>#REF!</v>
      </c>
      <c r="U98" s="74" t="e">
        <f>#REF!</f>
        <v>#REF!</v>
      </c>
      <c r="V98" s="74" t="e">
        <f>#REF!</f>
        <v>#REF!</v>
      </c>
      <c r="W98" s="74" t="e">
        <f>#REF!</f>
        <v>#REF!</v>
      </c>
      <c r="X98" s="74" t="e">
        <f>#REF!</f>
        <v>#REF!</v>
      </c>
      <c r="Y98" s="74" t="e">
        <f>#REF!</f>
        <v>#REF!</v>
      </c>
      <c r="Z98" s="74" t="e">
        <f>#REF!</f>
        <v>#REF!</v>
      </c>
      <c r="AA98" s="74" t="e">
        <f>#REF!</f>
        <v>#REF!</v>
      </c>
      <c r="AB98" s="66" t="e">
        <f>SUM(D98:AA98)</f>
        <v>#REF!</v>
      </c>
      <c r="AC98" s="66" t="e">
        <f>SUM(P98:AA98)</f>
        <v>#REF!</v>
      </c>
      <c r="AD98" s="66"/>
      <c r="AE98" s="70"/>
      <c r="AG98" s="79"/>
      <c r="AI98" s="18"/>
      <c r="AJ98" s="19"/>
      <c r="AK98" s="20"/>
      <c r="AL98" s="17"/>
      <c r="AM98" s="17"/>
    </row>
    <row r="99" spans="1:39" x14ac:dyDescent="0.25">
      <c r="C99" s="9" t="s">
        <v>87</v>
      </c>
      <c r="D99" s="75">
        <f>$AE99/24</f>
        <v>416666.66666666669</v>
      </c>
      <c r="E99" s="75">
        <f t="shared" ref="E99:AA99" si="81">$AE99/24</f>
        <v>416666.66666666669</v>
      </c>
      <c r="F99" s="75">
        <f t="shared" si="81"/>
        <v>416666.66666666669</v>
      </c>
      <c r="G99" s="75">
        <f t="shared" si="81"/>
        <v>416666.66666666669</v>
      </c>
      <c r="H99" s="75">
        <f t="shared" si="81"/>
        <v>416666.66666666669</v>
      </c>
      <c r="I99" s="75">
        <f t="shared" si="81"/>
        <v>416666.66666666669</v>
      </c>
      <c r="J99" s="75">
        <f t="shared" si="81"/>
        <v>416666.66666666669</v>
      </c>
      <c r="K99" s="75">
        <f t="shared" si="81"/>
        <v>416666.66666666669</v>
      </c>
      <c r="L99" s="75">
        <f t="shared" si="81"/>
        <v>416666.66666666669</v>
      </c>
      <c r="M99" s="75">
        <f t="shared" si="81"/>
        <v>416666.66666666669</v>
      </c>
      <c r="N99" s="75">
        <f t="shared" si="81"/>
        <v>416666.66666666669</v>
      </c>
      <c r="O99" s="75">
        <f t="shared" si="81"/>
        <v>416666.66666666669</v>
      </c>
      <c r="P99" s="75">
        <f t="shared" si="81"/>
        <v>416666.66666666669</v>
      </c>
      <c r="Q99" s="75">
        <f t="shared" si="81"/>
        <v>416666.66666666669</v>
      </c>
      <c r="R99" s="75">
        <f t="shared" si="81"/>
        <v>416666.66666666669</v>
      </c>
      <c r="S99" s="75">
        <f t="shared" si="81"/>
        <v>416666.66666666669</v>
      </c>
      <c r="T99" s="75">
        <f t="shared" si="81"/>
        <v>416666.66666666669</v>
      </c>
      <c r="U99" s="75">
        <f t="shared" si="81"/>
        <v>416666.66666666669</v>
      </c>
      <c r="V99" s="75">
        <f t="shared" si="81"/>
        <v>416666.66666666669</v>
      </c>
      <c r="W99" s="75">
        <f t="shared" si="81"/>
        <v>416666.66666666669</v>
      </c>
      <c r="X99" s="75">
        <f t="shared" si="81"/>
        <v>416666.66666666669</v>
      </c>
      <c r="Y99" s="75">
        <f t="shared" si="81"/>
        <v>416666.66666666669</v>
      </c>
      <c r="Z99" s="75">
        <f t="shared" si="81"/>
        <v>416666.66666666669</v>
      </c>
      <c r="AA99" s="75">
        <f t="shared" si="81"/>
        <v>416666.66666666669</v>
      </c>
      <c r="AB99" s="66"/>
      <c r="AC99" s="66"/>
      <c r="AD99" s="66">
        <v>5000000</v>
      </c>
      <c r="AE99" s="97">
        <v>10000000</v>
      </c>
      <c r="AI99" s="18"/>
      <c r="AJ99" s="19"/>
      <c r="AK99" s="20"/>
      <c r="AL99" s="17"/>
      <c r="AM99" s="17"/>
    </row>
    <row r="100" spans="1:39" x14ac:dyDescent="0.25">
      <c r="C100" s="9" t="s">
        <v>2</v>
      </c>
      <c r="D100" s="75" t="e">
        <f>IF(D$4&lt;=$D$3,D98,D99)</f>
        <v>#REF!</v>
      </c>
      <c r="E100" s="75" t="e">
        <f t="shared" ref="E100:O100" si="82">IF(E$4&lt;=$D$3,E98,E99)</f>
        <v>#REF!</v>
      </c>
      <c r="F100" s="75" t="e">
        <f t="shared" si="82"/>
        <v>#REF!</v>
      </c>
      <c r="G100" s="75" t="e">
        <f t="shared" si="82"/>
        <v>#REF!</v>
      </c>
      <c r="H100" s="75" t="e">
        <f t="shared" si="82"/>
        <v>#REF!</v>
      </c>
      <c r="I100" s="75" t="e">
        <f t="shared" si="82"/>
        <v>#REF!</v>
      </c>
      <c r="J100" s="75" t="e">
        <f t="shared" si="82"/>
        <v>#REF!</v>
      </c>
      <c r="K100" s="75" t="e">
        <f t="shared" si="82"/>
        <v>#REF!</v>
      </c>
      <c r="L100" s="75" t="e">
        <f t="shared" si="82"/>
        <v>#REF!</v>
      </c>
      <c r="M100" s="75" t="e">
        <f t="shared" si="82"/>
        <v>#REF!</v>
      </c>
      <c r="N100" s="75" t="e">
        <f t="shared" si="82"/>
        <v>#REF!</v>
      </c>
      <c r="O100" s="75" t="e">
        <f t="shared" si="82"/>
        <v>#REF!</v>
      </c>
      <c r="P100" s="75" t="e">
        <f t="shared" ref="P100:AA100" si="83">IF(P$4&lt;=$D$3,P98,P99)</f>
        <v>#REF!</v>
      </c>
      <c r="Q100" s="75" t="e">
        <f t="shared" si="83"/>
        <v>#REF!</v>
      </c>
      <c r="R100" s="75" t="e">
        <f t="shared" si="83"/>
        <v>#REF!</v>
      </c>
      <c r="S100" s="75" t="e">
        <f t="shared" si="83"/>
        <v>#REF!</v>
      </c>
      <c r="T100" s="75" t="e">
        <f t="shared" si="83"/>
        <v>#REF!</v>
      </c>
      <c r="U100" s="75" t="e">
        <f t="shared" si="83"/>
        <v>#REF!</v>
      </c>
      <c r="V100" s="75" t="e">
        <f t="shared" si="83"/>
        <v>#REF!</v>
      </c>
      <c r="W100" s="75" t="e">
        <f t="shared" si="83"/>
        <v>#REF!</v>
      </c>
      <c r="X100" s="75" t="e">
        <f t="shared" si="83"/>
        <v>#REF!</v>
      </c>
      <c r="Y100" s="75" t="e">
        <f t="shared" si="83"/>
        <v>#REF!</v>
      </c>
      <c r="Z100" s="75" t="e">
        <f t="shared" si="83"/>
        <v>#REF!</v>
      </c>
      <c r="AA100" s="75" t="e">
        <f t="shared" si="83"/>
        <v>#REF!</v>
      </c>
      <c r="AB100" s="66"/>
      <c r="AC100" s="66"/>
      <c r="AD100" s="66"/>
      <c r="AE100" s="70"/>
      <c r="AI100" s="18"/>
      <c r="AJ100" s="19"/>
      <c r="AK100" s="20"/>
      <c r="AL100" s="17"/>
      <c r="AM100" s="17"/>
    </row>
    <row r="101" spans="1:39" x14ac:dyDescent="0.25">
      <c r="C101" s="7" t="s">
        <v>157</v>
      </c>
      <c r="D101" s="76" t="e">
        <f>D98</f>
        <v>#REF!</v>
      </c>
      <c r="E101" s="76" t="e">
        <f>IF(E$4&lt;=$D$3,(E98+D101),0)</f>
        <v>#REF!</v>
      </c>
      <c r="F101" s="76" t="e">
        <f t="shared" ref="F101:AA101" si="84">IF(F$4&lt;=$D$3,(F98+E101),0)</f>
        <v>#REF!</v>
      </c>
      <c r="G101" s="76" t="e">
        <f t="shared" si="84"/>
        <v>#REF!</v>
      </c>
      <c r="H101" s="76" t="e">
        <f t="shared" si="84"/>
        <v>#REF!</v>
      </c>
      <c r="I101" s="76" t="e">
        <f t="shared" si="84"/>
        <v>#REF!</v>
      </c>
      <c r="J101" s="76" t="e">
        <f t="shared" si="84"/>
        <v>#REF!</v>
      </c>
      <c r="K101" s="76" t="e">
        <f t="shared" si="84"/>
        <v>#REF!</v>
      </c>
      <c r="L101" s="76" t="e">
        <f t="shared" si="84"/>
        <v>#REF!</v>
      </c>
      <c r="M101" s="76" t="e">
        <f t="shared" si="84"/>
        <v>#REF!</v>
      </c>
      <c r="N101" s="76" t="e">
        <f t="shared" si="84"/>
        <v>#REF!</v>
      </c>
      <c r="O101" s="76" t="e">
        <f t="shared" si="84"/>
        <v>#REF!</v>
      </c>
      <c r="P101" s="76" t="e">
        <f t="shared" si="84"/>
        <v>#REF!</v>
      </c>
      <c r="Q101" s="76" t="e">
        <f t="shared" si="84"/>
        <v>#REF!</v>
      </c>
      <c r="R101" s="76" t="e">
        <f t="shared" si="84"/>
        <v>#REF!</v>
      </c>
      <c r="S101" s="76" t="e">
        <f t="shared" si="84"/>
        <v>#REF!</v>
      </c>
      <c r="T101" s="76" t="e">
        <f t="shared" si="84"/>
        <v>#REF!</v>
      </c>
      <c r="U101" s="76" t="e">
        <f t="shared" si="84"/>
        <v>#REF!</v>
      </c>
      <c r="V101" s="76" t="e">
        <f t="shared" si="84"/>
        <v>#REF!</v>
      </c>
      <c r="W101" s="76" t="e">
        <f t="shared" si="84"/>
        <v>#REF!</v>
      </c>
      <c r="X101" s="76" t="e">
        <f t="shared" si="84"/>
        <v>#REF!</v>
      </c>
      <c r="Y101" s="76" t="e">
        <f t="shared" si="84"/>
        <v>#REF!</v>
      </c>
      <c r="Z101" s="76" t="e">
        <f t="shared" si="84"/>
        <v>#REF!</v>
      </c>
      <c r="AA101" s="76" t="e">
        <f t="shared" si="84"/>
        <v>#REF!</v>
      </c>
      <c r="AB101" s="66"/>
      <c r="AC101" s="66"/>
      <c r="AD101" s="66"/>
      <c r="AE101" s="70"/>
      <c r="AI101" s="18"/>
      <c r="AJ101" s="19"/>
      <c r="AK101" s="20"/>
      <c r="AL101" s="17"/>
      <c r="AM101" s="17"/>
    </row>
    <row r="102" spans="1:39" x14ac:dyDescent="0.25">
      <c r="C102" s="7" t="s">
        <v>158</v>
      </c>
      <c r="D102" s="76">
        <f>D99</f>
        <v>416666.66666666669</v>
      </c>
      <c r="E102" s="76">
        <f>E99+D102</f>
        <v>833333.33333333337</v>
      </c>
      <c r="F102" s="76">
        <f t="shared" ref="F102:AA102" si="85">F99+E102</f>
        <v>1250000</v>
      </c>
      <c r="G102" s="76">
        <f t="shared" si="85"/>
        <v>1666666.6666666667</v>
      </c>
      <c r="H102" s="76">
        <f t="shared" si="85"/>
        <v>2083333.3333333335</v>
      </c>
      <c r="I102" s="76">
        <f t="shared" si="85"/>
        <v>2500000</v>
      </c>
      <c r="J102" s="76">
        <f t="shared" si="85"/>
        <v>2916666.6666666665</v>
      </c>
      <c r="K102" s="76">
        <f t="shared" si="85"/>
        <v>3333333.333333333</v>
      </c>
      <c r="L102" s="76">
        <f t="shared" si="85"/>
        <v>3749999.9999999995</v>
      </c>
      <c r="M102" s="76">
        <f t="shared" si="85"/>
        <v>4166666.666666666</v>
      </c>
      <c r="N102" s="76">
        <f t="shared" si="85"/>
        <v>4583333.333333333</v>
      </c>
      <c r="O102" s="76">
        <f t="shared" si="85"/>
        <v>5000000</v>
      </c>
      <c r="P102" s="76">
        <f t="shared" si="85"/>
        <v>5416666.666666667</v>
      </c>
      <c r="Q102" s="76">
        <f t="shared" si="85"/>
        <v>5833333.333333334</v>
      </c>
      <c r="R102" s="76">
        <f t="shared" si="85"/>
        <v>6250000.0000000009</v>
      </c>
      <c r="S102" s="76">
        <f t="shared" si="85"/>
        <v>6666666.6666666679</v>
      </c>
      <c r="T102" s="76">
        <f t="shared" si="85"/>
        <v>7083333.3333333349</v>
      </c>
      <c r="U102" s="76">
        <f t="shared" si="85"/>
        <v>7500000.0000000019</v>
      </c>
      <c r="V102" s="76">
        <f t="shared" si="85"/>
        <v>7916666.6666666688</v>
      </c>
      <c r="W102" s="76">
        <f t="shared" si="85"/>
        <v>8333333.3333333358</v>
      </c>
      <c r="X102" s="76">
        <f t="shared" si="85"/>
        <v>8750000.0000000019</v>
      </c>
      <c r="Y102" s="76">
        <f t="shared" si="85"/>
        <v>9166666.6666666679</v>
      </c>
      <c r="Z102" s="76">
        <f t="shared" si="85"/>
        <v>9583333.333333334</v>
      </c>
      <c r="AA102" s="76">
        <f t="shared" si="85"/>
        <v>10000000</v>
      </c>
      <c r="AB102" s="66"/>
      <c r="AC102" s="66"/>
      <c r="AD102" s="66"/>
      <c r="AE102" s="70"/>
      <c r="AI102" s="18"/>
      <c r="AJ102" s="19"/>
      <c r="AK102" s="20"/>
      <c r="AL102" s="17"/>
      <c r="AM102" s="17"/>
    </row>
    <row r="103" spans="1:39" x14ac:dyDescent="0.25">
      <c r="C103" s="7" t="s">
        <v>159</v>
      </c>
      <c r="D103" s="76" t="e">
        <f>D100</f>
        <v>#REF!</v>
      </c>
      <c r="E103" s="76" t="e">
        <f>E100+D103</f>
        <v>#REF!</v>
      </c>
      <c r="F103" s="76" t="e">
        <f t="shared" ref="F103:AA103" si="86">F100+E103</f>
        <v>#REF!</v>
      </c>
      <c r="G103" s="76" t="e">
        <f t="shared" si="86"/>
        <v>#REF!</v>
      </c>
      <c r="H103" s="76" t="e">
        <f t="shared" si="86"/>
        <v>#REF!</v>
      </c>
      <c r="I103" s="76" t="e">
        <f t="shared" si="86"/>
        <v>#REF!</v>
      </c>
      <c r="J103" s="76" t="e">
        <f t="shared" si="86"/>
        <v>#REF!</v>
      </c>
      <c r="K103" s="76" t="e">
        <f t="shared" si="86"/>
        <v>#REF!</v>
      </c>
      <c r="L103" s="76" t="e">
        <f t="shared" si="86"/>
        <v>#REF!</v>
      </c>
      <c r="M103" s="76" t="e">
        <f t="shared" si="86"/>
        <v>#REF!</v>
      </c>
      <c r="N103" s="76" t="e">
        <f t="shared" si="86"/>
        <v>#REF!</v>
      </c>
      <c r="O103" s="76" t="e">
        <f t="shared" si="86"/>
        <v>#REF!</v>
      </c>
      <c r="P103" s="76" t="e">
        <f t="shared" si="86"/>
        <v>#REF!</v>
      </c>
      <c r="Q103" s="76" t="e">
        <f t="shared" si="86"/>
        <v>#REF!</v>
      </c>
      <c r="R103" s="76" t="e">
        <f t="shared" si="86"/>
        <v>#REF!</v>
      </c>
      <c r="S103" s="76" t="e">
        <f t="shared" si="86"/>
        <v>#REF!</v>
      </c>
      <c r="T103" s="76" t="e">
        <f t="shared" si="86"/>
        <v>#REF!</v>
      </c>
      <c r="U103" s="76" t="e">
        <f t="shared" si="86"/>
        <v>#REF!</v>
      </c>
      <c r="V103" s="76" t="e">
        <f t="shared" si="86"/>
        <v>#REF!</v>
      </c>
      <c r="W103" s="76" t="e">
        <f t="shared" si="86"/>
        <v>#REF!</v>
      </c>
      <c r="X103" s="76" t="e">
        <f t="shared" si="86"/>
        <v>#REF!</v>
      </c>
      <c r="Y103" s="76" t="e">
        <f t="shared" si="86"/>
        <v>#REF!</v>
      </c>
      <c r="Z103" s="76" t="e">
        <f t="shared" si="86"/>
        <v>#REF!</v>
      </c>
      <c r="AA103" s="76" t="e">
        <f t="shared" si="86"/>
        <v>#REF!</v>
      </c>
      <c r="AB103" s="66"/>
      <c r="AC103" s="66"/>
      <c r="AD103" s="66"/>
      <c r="AE103" s="70"/>
      <c r="AI103" s="18"/>
      <c r="AJ103" s="19"/>
      <c r="AK103" s="20"/>
      <c r="AL103" s="17"/>
      <c r="AM103" s="17"/>
    </row>
    <row r="104" spans="1:39" x14ac:dyDescent="0.25">
      <c r="A104" s="3" t="s">
        <v>7</v>
      </c>
      <c r="B104" s="6" t="s">
        <v>76</v>
      </c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6"/>
      <c r="AC104" s="66"/>
      <c r="AD104" s="66"/>
      <c r="AE104" s="70"/>
      <c r="AI104" s="18"/>
      <c r="AJ104" s="19"/>
      <c r="AK104" s="19"/>
      <c r="AL104" s="17"/>
      <c r="AM104" s="17"/>
    </row>
    <row r="105" spans="1:39" x14ac:dyDescent="0.25">
      <c r="C105" s="9" t="s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74">
        <v>0</v>
      </c>
      <c r="U105" s="74">
        <v>0</v>
      </c>
      <c r="V105" s="74">
        <v>0</v>
      </c>
      <c r="W105" s="74">
        <v>0</v>
      </c>
      <c r="X105" s="74">
        <v>0</v>
      </c>
      <c r="Y105" s="74">
        <v>0</v>
      </c>
      <c r="Z105" s="74">
        <v>0</v>
      </c>
      <c r="AA105" s="74">
        <v>0</v>
      </c>
      <c r="AB105" s="66">
        <f>SUM(D105:AA105)</f>
        <v>0</v>
      </c>
      <c r="AC105" s="66">
        <f>SUM(P105:AA105)</f>
        <v>0</v>
      </c>
      <c r="AD105" s="66"/>
      <c r="AE105" s="73"/>
      <c r="AG105" s="79"/>
      <c r="AI105" s="18"/>
      <c r="AJ105" s="19"/>
      <c r="AK105" s="20"/>
      <c r="AL105" s="17"/>
      <c r="AM105" s="17"/>
    </row>
    <row r="106" spans="1:39" x14ac:dyDescent="0.25">
      <c r="C106" s="9" t="s">
        <v>87</v>
      </c>
      <c r="D106" s="75">
        <f>$AE106/24</f>
        <v>0</v>
      </c>
      <c r="E106" s="75">
        <f t="shared" ref="E106:AA106" si="87">$AE106/24</f>
        <v>0</v>
      </c>
      <c r="F106" s="75">
        <f t="shared" si="87"/>
        <v>0</v>
      </c>
      <c r="G106" s="75">
        <f t="shared" si="87"/>
        <v>0</v>
      </c>
      <c r="H106" s="75">
        <f t="shared" si="87"/>
        <v>0</v>
      </c>
      <c r="I106" s="75">
        <f t="shared" si="87"/>
        <v>0</v>
      </c>
      <c r="J106" s="75">
        <f t="shared" si="87"/>
        <v>0</v>
      </c>
      <c r="K106" s="75">
        <f t="shared" si="87"/>
        <v>0</v>
      </c>
      <c r="L106" s="75">
        <f t="shared" si="87"/>
        <v>0</v>
      </c>
      <c r="M106" s="75">
        <f t="shared" si="87"/>
        <v>0</v>
      </c>
      <c r="N106" s="75">
        <f t="shared" si="87"/>
        <v>0</v>
      </c>
      <c r="O106" s="75">
        <f t="shared" si="87"/>
        <v>0</v>
      </c>
      <c r="P106" s="75">
        <f t="shared" si="87"/>
        <v>0</v>
      </c>
      <c r="Q106" s="75">
        <f t="shared" si="87"/>
        <v>0</v>
      </c>
      <c r="R106" s="75">
        <f t="shared" si="87"/>
        <v>0</v>
      </c>
      <c r="S106" s="75">
        <f t="shared" si="87"/>
        <v>0</v>
      </c>
      <c r="T106" s="75">
        <f t="shared" si="87"/>
        <v>0</v>
      </c>
      <c r="U106" s="75">
        <f t="shared" si="87"/>
        <v>0</v>
      </c>
      <c r="V106" s="75">
        <f t="shared" si="87"/>
        <v>0</v>
      </c>
      <c r="W106" s="75">
        <f t="shared" si="87"/>
        <v>0</v>
      </c>
      <c r="X106" s="75">
        <f t="shared" si="87"/>
        <v>0</v>
      </c>
      <c r="Y106" s="75">
        <f t="shared" si="87"/>
        <v>0</v>
      </c>
      <c r="Z106" s="75">
        <f t="shared" si="87"/>
        <v>0</v>
      </c>
      <c r="AA106" s="75">
        <f t="shared" si="87"/>
        <v>0</v>
      </c>
      <c r="AB106" s="66"/>
      <c r="AC106" s="66"/>
      <c r="AD106" s="66">
        <v>0</v>
      </c>
      <c r="AE106" s="73">
        <v>0</v>
      </c>
      <c r="AI106" s="18"/>
      <c r="AJ106" s="19"/>
      <c r="AK106" s="20"/>
      <c r="AL106" s="17"/>
      <c r="AM106" s="17"/>
    </row>
    <row r="107" spans="1:39" x14ac:dyDescent="0.25">
      <c r="C107" s="9" t="s">
        <v>2</v>
      </c>
      <c r="D107" s="75" t="e">
        <f>IF(D$4&lt;=$D$3,D105,D106)</f>
        <v>#REF!</v>
      </c>
      <c r="E107" s="75" t="e">
        <f t="shared" ref="E107:O107" si="88">IF(E$4&lt;=$D$3,E105,E106)</f>
        <v>#REF!</v>
      </c>
      <c r="F107" s="75" t="e">
        <f t="shared" si="88"/>
        <v>#REF!</v>
      </c>
      <c r="G107" s="75" t="e">
        <f t="shared" si="88"/>
        <v>#REF!</v>
      </c>
      <c r="H107" s="75" t="e">
        <f t="shared" si="88"/>
        <v>#REF!</v>
      </c>
      <c r="I107" s="75" t="e">
        <f t="shared" si="88"/>
        <v>#REF!</v>
      </c>
      <c r="J107" s="75" t="e">
        <f t="shared" si="88"/>
        <v>#REF!</v>
      </c>
      <c r="K107" s="75" t="e">
        <f t="shared" si="88"/>
        <v>#REF!</v>
      </c>
      <c r="L107" s="75" t="e">
        <f t="shared" si="88"/>
        <v>#REF!</v>
      </c>
      <c r="M107" s="75" t="e">
        <f t="shared" si="88"/>
        <v>#REF!</v>
      </c>
      <c r="N107" s="75" t="e">
        <f t="shared" si="88"/>
        <v>#REF!</v>
      </c>
      <c r="O107" s="75" t="e">
        <f t="shared" si="88"/>
        <v>#REF!</v>
      </c>
      <c r="P107" s="75" t="e">
        <f t="shared" ref="P107:AA107" si="89">IF(P$4&lt;=$D$3,P105,P106)</f>
        <v>#REF!</v>
      </c>
      <c r="Q107" s="75" t="e">
        <f t="shared" si="89"/>
        <v>#REF!</v>
      </c>
      <c r="R107" s="75" t="e">
        <f t="shared" si="89"/>
        <v>#REF!</v>
      </c>
      <c r="S107" s="75" t="e">
        <f t="shared" si="89"/>
        <v>#REF!</v>
      </c>
      <c r="T107" s="75" t="e">
        <f t="shared" si="89"/>
        <v>#REF!</v>
      </c>
      <c r="U107" s="75" t="e">
        <f t="shared" si="89"/>
        <v>#REF!</v>
      </c>
      <c r="V107" s="75" t="e">
        <f t="shared" si="89"/>
        <v>#REF!</v>
      </c>
      <c r="W107" s="75" t="e">
        <f t="shared" si="89"/>
        <v>#REF!</v>
      </c>
      <c r="X107" s="75" t="e">
        <f t="shared" si="89"/>
        <v>#REF!</v>
      </c>
      <c r="Y107" s="75" t="e">
        <f t="shared" si="89"/>
        <v>#REF!</v>
      </c>
      <c r="Z107" s="75" t="e">
        <f t="shared" si="89"/>
        <v>#REF!</v>
      </c>
      <c r="AA107" s="75" t="e">
        <f t="shared" si="89"/>
        <v>#REF!</v>
      </c>
      <c r="AB107" s="66"/>
      <c r="AC107" s="66"/>
      <c r="AD107" s="66"/>
      <c r="AE107" s="70"/>
      <c r="AI107" s="18"/>
      <c r="AJ107" s="19"/>
      <c r="AK107" s="20"/>
      <c r="AL107" s="17"/>
      <c r="AM107" s="17"/>
    </row>
    <row r="108" spans="1:39" x14ac:dyDescent="0.25">
      <c r="C108" s="7" t="s">
        <v>157</v>
      </c>
      <c r="D108" s="76">
        <f>D105</f>
        <v>0</v>
      </c>
      <c r="E108" s="76" t="e">
        <f>IF(E$4&lt;=$D$3,(E105+D108),0)</f>
        <v>#REF!</v>
      </c>
      <c r="F108" s="76" t="e">
        <f t="shared" ref="F108:AA108" si="90">IF(F$4&lt;=$D$3,(F105+E108),0)</f>
        <v>#REF!</v>
      </c>
      <c r="G108" s="76" t="e">
        <f t="shared" si="90"/>
        <v>#REF!</v>
      </c>
      <c r="H108" s="76" t="e">
        <f t="shared" si="90"/>
        <v>#REF!</v>
      </c>
      <c r="I108" s="76" t="e">
        <f t="shared" si="90"/>
        <v>#REF!</v>
      </c>
      <c r="J108" s="76" t="e">
        <f t="shared" si="90"/>
        <v>#REF!</v>
      </c>
      <c r="K108" s="76" t="e">
        <f t="shared" si="90"/>
        <v>#REF!</v>
      </c>
      <c r="L108" s="76" t="e">
        <f t="shared" si="90"/>
        <v>#REF!</v>
      </c>
      <c r="M108" s="76" t="e">
        <f t="shared" si="90"/>
        <v>#REF!</v>
      </c>
      <c r="N108" s="76" t="e">
        <f t="shared" si="90"/>
        <v>#REF!</v>
      </c>
      <c r="O108" s="76" t="e">
        <f t="shared" si="90"/>
        <v>#REF!</v>
      </c>
      <c r="P108" s="76" t="e">
        <f t="shared" si="90"/>
        <v>#REF!</v>
      </c>
      <c r="Q108" s="76" t="e">
        <f t="shared" si="90"/>
        <v>#REF!</v>
      </c>
      <c r="R108" s="76" t="e">
        <f t="shared" si="90"/>
        <v>#REF!</v>
      </c>
      <c r="S108" s="76" t="e">
        <f t="shared" si="90"/>
        <v>#REF!</v>
      </c>
      <c r="T108" s="76" t="e">
        <f t="shared" si="90"/>
        <v>#REF!</v>
      </c>
      <c r="U108" s="76" t="e">
        <f t="shared" si="90"/>
        <v>#REF!</v>
      </c>
      <c r="V108" s="76" t="e">
        <f t="shared" si="90"/>
        <v>#REF!</v>
      </c>
      <c r="W108" s="76" t="e">
        <f t="shared" si="90"/>
        <v>#REF!</v>
      </c>
      <c r="X108" s="76" t="e">
        <f t="shared" si="90"/>
        <v>#REF!</v>
      </c>
      <c r="Y108" s="76" t="e">
        <f t="shared" si="90"/>
        <v>#REF!</v>
      </c>
      <c r="Z108" s="76" t="e">
        <f t="shared" si="90"/>
        <v>#REF!</v>
      </c>
      <c r="AA108" s="76" t="e">
        <f t="shared" si="90"/>
        <v>#REF!</v>
      </c>
      <c r="AB108" s="66"/>
      <c r="AC108" s="66"/>
      <c r="AD108" s="66"/>
      <c r="AE108" s="70"/>
      <c r="AI108" s="18"/>
      <c r="AJ108" s="19"/>
      <c r="AK108" s="20"/>
      <c r="AL108" s="17"/>
      <c r="AM108" s="17"/>
    </row>
    <row r="109" spans="1:39" x14ac:dyDescent="0.25">
      <c r="C109" s="7" t="s">
        <v>158</v>
      </c>
      <c r="D109" s="76">
        <f>D106</f>
        <v>0</v>
      </c>
      <c r="E109" s="76">
        <f>E106+D109</f>
        <v>0</v>
      </c>
      <c r="F109" s="76">
        <f t="shared" ref="F109:AA109" si="91">F106+E109</f>
        <v>0</v>
      </c>
      <c r="G109" s="76">
        <f t="shared" si="91"/>
        <v>0</v>
      </c>
      <c r="H109" s="76">
        <f t="shared" si="91"/>
        <v>0</v>
      </c>
      <c r="I109" s="76">
        <f t="shared" si="91"/>
        <v>0</v>
      </c>
      <c r="J109" s="76">
        <f t="shared" si="91"/>
        <v>0</v>
      </c>
      <c r="K109" s="76">
        <f t="shared" si="91"/>
        <v>0</v>
      </c>
      <c r="L109" s="76">
        <f t="shared" si="91"/>
        <v>0</v>
      </c>
      <c r="M109" s="76">
        <f t="shared" si="91"/>
        <v>0</v>
      </c>
      <c r="N109" s="76">
        <f t="shared" si="91"/>
        <v>0</v>
      </c>
      <c r="O109" s="76">
        <f t="shared" si="91"/>
        <v>0</v>
      </c>
      <c r="P109" s="76">
        <f t="shared" si="91"/>
        <v>0</v>
      </c>
      <c r="Q109" s="76">
        <f t="shared" si="91"/>
        <v>0</v>
      </c>
      <c r="R109" s="76">
        <f t="shared" si="91"/>
        <v>0</v>
      </c>
      <c r="S109" s="76">
        <f t="shared" si="91"/>
        <v>0</v>
      </c>
      <c r="T109" s="76">
        <f t="shared" si="91"/>
        <v>0</v>
      </c>
      <c r="U109" s="76">
        <f t="shared" si="91"/>
        <v>0</v>
      </c>
      <c r="V109" s="76">
        <f t="shared" si="91"/>
        <v>0</v>
      </c>
      <c r="W109" s="76">
        <f t="shared" si="91"/>
        <v>0</v>
      </c>
      <c r="X109" s="76">
        <f t="shared" si="91"/>
        <v>0</v>
      </c>
      <c r="Y109" s="76">
        <f t="shared" si="91"/>
        <v>0</v>
      </c>
      <c r="Z109" s="76">
        <f t="shared" si="91"/>
        <v>0</v>
      </c>
      <c r="AA109" s="76">
        <f t="shared" si="91"/>
        <v>0</v>
      </c>
      <c r="AB109" s="66"/>
      <c r="AC109" s="66"/>
      <c r="AD109" s="66"/>
      <c r="AE109" s="70"/>
      <c r="AI109" s="18"/>
      <c r="AJ109" s="19"/>
      <c r="AK109" s="20"/>
      <c r="AL109" s="17"/>
      <c r="AM109" s="17"/>
    </row>
    <row r="110" spans="1:39" x14ac:dyDescent="0.25">
      <c r="C110" s="7" t="s">
        <v>159</v>
      </c>
      <c r="D110" s="76" t="e">
        <f>D107</f>
        <v>#REF!</v>
      </c>
      <c r="E110" s="76" t="e">
        <f>E107+D110</f>
        <v>#REF!</v>
      </c>
      <c r="F110" s="76" t="e">
        <f t="shared" ref="F110:AA110" si="92">F107+E110</f>
        <v>#REF!</v>
      </c>
      <c r="G110" s="76" t="e">
        <f t="shared" si="92"/>
        <v>#REF!</v>
      </c>
      <c r="H110" s="76" t="e">
        <f t="shared" si="92"/>
        <v>#REF!</v>
      </c>
      <c r="I110" s="76" t="e">
        <f t="shared" si="92"/>
        <v>#REF!</v>
      </c>
      <c r="J110" s="76" t="e">
        <f t="shared" si="92"/>
        <v>#REF!</v>
      </c>
      <c r="K110" s="76" t="e">
        <f t="shared" si="92"/>
        <v>#REF!</v>
      </c>
      <c r="L110" s="76" t="e">
        <f t="shared" si="92"/>
        <v>#REF!</v>
      </c>
      <c r="M110" s="76" t="e">
        <f t="shared" si="92"/>
        <v>#REF!</v>
      </c>
      <c r="N110" s="76" t="e">
        <f t="shared" si="92"/>
        <v>#REF!</v>
      </c>
      <c r="O110" s="76" t="e">
        <f t="shared" si="92"/>
        <v>#REF!</v>
      </c>
      <c r="P110" s="76" t="e">
        <f t="shared" si="92"/>
        <v>#REF!</v>
      </c>
      <c r="Q110" s="76" t="e">
        <f t="shared" si="92"/>
        <v>#REF!</v>
      </c>
      <c r="R110" s="76" t="e">
        <f t="shared" si="92"/>
        <v>#REF!</v>
      </c>
      <c r="S110" s="76" t="e">
        <f t="shared" si="92"/>
        <v>#REF!</v>
      </c>
      <c r="T110" s="76" t="e">
        <f t="shared" si="92"/>
        <v>#REF!</v>
      </c>
      <c r="U110" s="76" t="e">
        <f t="shared" si="92"/>
        <v>#REF!</v>
      </c>
      <c r="V110" s="76" t="e">
        <f t="shared" si="92"/>
        <v>#REF!</v>
      </c>
      <c r="W110" s="76" t="e">
        <f t="shared" si="92"/>
        <v>#REF!</v>
      </c>
      <c r="X110" s="76" t="e">
        <f t="shared" si="92"/>
        <v>#REF!</v>
      </c>
      <c r="Y110" s="76" t="e">
        <f t="shared" si="92"/>
        <v>#REF!</v>
      </c>
      <c r="Z110" s="76" t="e">
        <f t="shared" si="92"/>
        <v>#REF!</v>
      </c>
      <c r="AA110" s="76" t="e">
        <f t="shared" si="92"/>
        <v>#REF!</v>
      </c>
      <c r="AB110" s="66"/>
      <c r="AC110" s="66"/>
      <c r="AD110" s="66"/>
      <c r="AE110" s="70"/>
      <c r="AH110" s="90"/>
      <c r="AI110" s="18"/>
      <c r="AJ110" s="19"/>
      <c r="AK110" s="20"/>
      <c r="AL110" s="17"/>
      <c r="AM110" s="17"/>
    </row>
    <row r="111" spans="1:39" x14ac:dyDescent="0.25">
      <c r="A111" s="3" t="s">
        <v>5</v>
      </c>
      <c r="B111" s="6" t="s">
        <v>3</v>
      </c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6"/>
      <c r="AC111" s="66"/>
      <c r="AD111" s="66"/>
      <c r="AE111" s="70"/>
      <c r="AI111" s="18"/>
      <c r="AJ111" s="19"/>
      <c r="AK111" s="19"/>
      <c r="AL111" s="17"/>
      <c r="AM111" s="17"/>
    </row>
    <row r="112" spans="1:39" x14ac:dyDescent="0.25">
      <c r="C112" s="9" t="s">
        <v>0</v>
      </c>
      <c r="D112" s="74" t="e">
        <f>#REF!</f>
        <v>#REF!</v>
      </c>
      <c r="E112" s="74" t="e">
        <f>#REF!</f>
        <v>#REF!</v>
      </c>
      <c r="F112" s="74" t="e">
        <f>#REF!</f>
        <v>#REF!</v>
      </c>
      <c r="G112" s="74" t="e">
        <f>#REF!</f>
        <v>#REF!</v>
      </c>
      <c r="H112" s="74" t="e">
        <f>#REF!</f>
        <v>#REF!</v>
      </c>
      <c r="I112" s="74" t="e">
        <f>#REF!</f>
        <v>#REF!</v>
      </c>
      <c r="J112" s="74" t="e">
        <f>#REF!</f>
        <v>#REF!</v>
      </c>
      <c r="K112" s="74" t="e">
        <f>#REF!</f>
        <v>#REF!</v>
      </c>
      <c r="L112" s="74" t="e">
        <f>#REF!</f>
        <v>#REF!</v>
      </c>
      <c r="M112" s="74" t="e">
        <f>#REF!</f>
        <v>#REF!</v>
      </c>
      <c r="N112" s="74" t="e">
        <f>#REF!</f>
        <v>#REF!</v>
      </c>
      <c r="O112" s="74" t="e">
        <f>#REF!</f>
        <v>#REF!</v>
      </c>
      <c r="P112" s="74" t="e">
        <f>#REF!</f>
        <v>#REF!</v>
      </c>
      <c r="Q112" s="74" t="e">
        <f>#REF!</f>
        <v>#REF!</v>
      </c>
      <c r="R112" s="74" t="e">
        <f>#REF!</f>
        <v>#REF!</v>
      </c>
      <c r="S112" s="74" t="e">
        <f>#REF!</f>
        <v>#REF!</v>
      </c>
      <c r="T112" s="74" t="e">
        <f>#REF!</f>
        <v>#REF!</v>
      </c>
      <c r="U112" s="74" t="e">
        <f>#REF!</f>
        <v>#REF!</v>
      </c>
      <c r="V112" s="74" t="e">
        <f>#REF!</f>
        <v>#REF!</v>
      </c>
      <c r="W112" s="74" t="e">
        <f>#REF!</f>
        <v>#REF!</v>
      </c>
      <c r="X112" s="74" t="e">
        <f>#REF!</f>
        <v>#REF!</v>
      </c>
      <c r="Y112" s="74" t="e">
        <f>#REF!</f>
        <v>#REF!</v>
      </c>
      <c r="Z112" s="74" t="e">
        <f>#REF!</f>
        <v>#REF!</v>
      </c>
      <c r="AA112" s="74" t="e">
        <f>#REF!</f>
        <v>#REF!</v>
      </c>
      <c r="AB112" s="66" t="e">
        <f>SUM(D112:AA112)</f>
        <v>#REF!</v>
      </c>
      <c r="AC112" s="66" t="e">
        <f>SUM(P112:AA112)</f>
        <v>#REF!</v>
      </c>
      <c r="AD112" s="66"/>
      <c r="AE112" s="70"/>
      <c r="AG112" s="79"/>
      <c r="AI112" s="18"/>
      <c r="AJ112" s="19"/>
      <c r="AK112" s="20"/>
      <c r="AL112" s="17"/>
      <c r="AM112" s="17"/>
    </row>
    <row r="113" spans="1:39" x14ac:dyDescent="0.25">
      <c r="C113" s="9" t="s">
        <v>87</v>
      </c>
      <c r="D113" s="75">
        <f>$AE113/24</f>
        <v>41666.666666666664</v>
      </c>
      <c r="E113" s="75">
        <f t="shared" ref="E113:R113" si="93">$AE113/24</f>
        <v>41666.666666666664</v>
      </c>
      <c r="F113" s="75">
        <f t="shared" si="93"/>
        <v>41666.666666666664</v>
      </c>
      <c r="G113" s="75">
        <f t="shared" si="93"/>
        <v>41666.666666666664</v>
      </c>
      <c r="H113" s="75">
        <f t="shared" si="93"/>
        <v>41666.666666666664</v>
      </c>
      <c r="I113" s="75">
        <f t="shared" si="93"/>
        <v>41666.666666666664</v>
      </c>
      <c r="J113" s="75">
        <f t="shared" si="93"/>
        <v>41666.666666666664</v>
      </c>
      <c r="K113" s="75">
        <f t="shared" si="93"/>
        <v>41666.666666666664</v>
      </c>
      <c r="L113" s="75">
        <f t="shared" si="93"/>
        <v>41666.666666666664</v>
      </c>
      <c r="M113" s="75">
        <f t="shared" si="93"/>
        <v>41666.666666666664</v>
      </c>
      <c r="N113" s="75">
        <f t="shared" si="93"/>
        <v>41666.666666666664</v>
      </c>
      <c r="O113" s="75">
        <f t="shared" si="93"/>
        <v>41666.666666666664</v>
      </c>
      <c r="P113" s="75">
        <f t="shared" si="93"/>
        <v>41666.666666666664</v>
      </c>
      <c r="Q113" s="75">
        <f t="shared" si="93"/>
        <v>41666.666666666664</v>
      </c>
      <c r="R113" s="75">
        <f t="shared" si="93"/>
        <v>41666.666666666664</v>
      </c>
      <c r="S113" s="75">
        <f t="shared" ref="S113:AA113" si="94">$AE113/24</f>
        <v>41666.666666666664</v>
      </c>
      <c r="T113" s="75">
        <f t="shared" si="94"/>
        <v>41666.666666666664</v>
      </c>
      <c r="U113" s="75">
        <f t="shared" si="94"/>
        <v>41666.666666666664</v>
      </c>
      <c r="V113" s="75">
        <f t="shared" si="94"/>
        <v>41666.666666666664</v>
      </c>
      <c r="W113" s="75">
        <f t="shared" si="94"/>
        <v>41666.666666666664</v>
      </c>
      <c r="X113" s="75">
        <f t="shared" si="94"/>
        <v>41666.666666666664</v>
      </c>
      <c r="Y113" s="75">
        <f t="shared" si="94"/>
        <v>41666.666666666664</v>
      </c>
      <c r="Z113" s="75">
        <f t="shared" si="94"/>
        <v>41666.666666666664</v>
      </c>
      <c r="AA113" s="75">
        <f t="shared" si="94"/>
        <v>41666.666666666664</v>
      </c>
      <c r="AB113" s="66"/>
      <c r="AC113" s="66"/>
      <c r="AD113" s="66">
        <v>500000</v>
      </c>
      <c r="AE113" s="70">
        <v>1000000</v>
      </c>
      <c r="AI113" s="18"/>
      <c r="AJ113" s="19"/>
      <c r="AK113" s="20"/>
      <c r="AL113" s="17"/>
      <c r="AM113" s="17"/>
    </row>
    <row r="114" spans="1:39" x14ac:dyDescent="0.25">
      <c r="C114" s="9" t="s">
        <v>2</v>
      </c>
      <c r="D114" s="75" t="e">
        <f>IF(D$4&lt;=$D$3,D112,D113)</f>
        <v>#REF!</v>
      </c>
      <c r="E114" s="75" t="e">
        <f t="shared" ref="E114:O114" si="95">IF(E$4&lt;=$D$3,E112,E113)</f>
        <v>#REF!</v>
      </c>
      <c r="F114" s="75" t="e">
        <f t="shared" si="95"/>
        <v>#REF!</v>
      </c>
      <c r="G114" s="75" t="e">
        <f t="shared" si="95"/>
        <v>#REF!</v>
      </c>
      <c r="H114" s="75" t="e">
        <f t="shared" si="95"/>
        <v>#REF!</v>
      </c>
      <c r="I114" s="75" t="e">
        <f t="shared" si="95"/>
        <v>#REF!</v>
      </c>
      <c r="J114" s="75" t="e">
        <f t="shared" si="95"/>
        <v>#REF!</v>
      </c>
      <c r="K114" s="75" t="e">
        <f t="shared" si="95"/>
        <v>#REF!</v>
      </c>
      <c r="L114" s="75" t="e">
        <f t="shared" si="95"/>
        <v>#REF!</v>
      </c>
      <c r="M114" s="75" t="e">
        <f t="shared" si="95"/>
        <v>#REF!</v>
      </c>
      <c r="N114" s="75" t="e">
        <f t="shared" si="95"/>
        <v>#REF!</v>
      </c>
      <c r="O114" s="75" t="e">
        <f t="shared" si="95"/>
        <v>#REF!</v>
      </c>
      <c r="P114" s="75" t="e">
        <f t="shared" ref="P114:AA114" si="96">IF(P$4&lt;=$D$3,P112,P113)</f>
        <v>#REF!</v>
      </c>
      <c r="Q114" s="75" t="e">
        <f t="shared" si="96"/>
        <v>#REF!</v>
      </c>
      <c r="R114" s="75" t="e">
        <f t="shared" si="96"/>
        <v>#REF!</v>
      </c>
      <c r="S114" s="75" t="e">
        <f t="shared" si="96"/>
        <v>#REF!</v>
      </c>
      <c r="T114" s="75" t="e">
        <f t="shared" si="96"/>
        <v>#REF!</v>
      </c>
      <c r="U114" s="75" t="e">
        <f t="shared" si="96"/>
        <v>#REF!</v>
      </c>
      <c r="V114" s="75" t="e">
        <f t="shared" si="96"/>
        <v>#REF!</v>
      </c>
      <c r="W114" s="75" t="e">
        <f t="shared" si="96"/>
        <v>#REF!</v>
      </c>
      <c r="X114" s="75" t="e">
        <f t="shared" si="96"/>
        <v>#REF!</v>
      </c>
      <c r="Y114" s="75" t="e">
        <f t="shared" si="96"/>
        <v>#REF!</v>
      </c>
      <c r="Z114" s="75" t="e">
        <f t="shared" si="96"/>
        <v>#REF!</v>
      </c>
      <c r="AA114" s="75" t="e">
        <f t="shared" si="96"/>
        <v>#REF!</v>
      </c>
      <c r="AB114" s="66"/>
      <c r="AC114" s="66"/>
      <c r="AD114" s="66"/>
      <c r="AE114" s="70"/>
      <c r="AI114" s="18"/>
      <c r="AJ114" s="19"/>
      <c r="AK114" s="20"/>
      <c r="AL114" s="17"/>
      <c r="AM114" s="17"/>
    </row>
    <row r="115" spans="1:39" x14ac:dyDescent="0.25">
      <c r="C115" s="7" t="s">
        <v>157</v>
      </c>
      <c r="D115" s="76" t="e">
        <f>D112</f>
        <v>#REF!</v>
      </c>
      <c r="E115" s="76" t="e">
        <f>IF(E$4&lt;=$D$3,(E112+D115),0)</f>
        <v>#REF!</v>
      </c>
      <c r="F115" s="76" t="e">
        <f t="shared" ref="F115:AA115" si="97">IF(F$4&lt;=$D$3,(F112+E115),0)</f>
        <v>#REF!</v>
      </c>
      <c r="G115" s="76" t="e">
        <f t="shared" si="97"/>
        <v>#REF!</v>
      </c>
      <c r="H115" s="76" t="e">
        <f t="shared" si="97"/>
        <v>#REF!</v>
      </c>
      <c r="I115" s="76" t="e">
        <f t="shared" si="97"/>
        <v>#REF!</v>
      </c>
      <c r="J115" s="76" t="e">
        <f t="shared" si="97"/>
        <v>#REF!</v>
      </c>
      <c r="K115" s="76" t="e">
        <f t="shared" si="97"/>
        <v>#REF!</v>
      </c>
      <c r="L115" s="76" t="e">
        <f t="shared" si="97"/>
        <v>#REF!</v>
      </c>
      <c r="M115" s="76" t="e">
        <f t="shared" si="97"/>
        <v>#REF!</v>
      </c>
      <c r="N115" s="76" t="e">
        <f t="shared" si="97"/>
        <v>#REF!</v>
      </c>
      <c r="O115" s="76" t="e">
        <f t="shared" si="97"/>
        <v>#REF!</v>
      </c>
      <c r="P115" s="76" t="e">
        <f t="shared" si="97"/>
        <v>#REF!</v>
      </c>
      <c r="Q115" s="76" t="e">
        <f t="shared" si="97"/>
        <v>#REF!</v>
      </c>
      <c r="R115" s="76" t="e">
        <f t="shared" si="97"/>
        <v>#REF!</v>
      </c>
      <c r="S115" s="76" t="e">
        <f t="shared" si="97"/>
        <v>#REF!</v>
      </c>
      <c r="T115" s="76" t="e">
        <f t="shared" si="97"/>
        <v>#REF!</v>
      </c>
      <c r="U115" s="76" t="e">
        <f t="shared" si="97"/>
        <v>#REF!</v>
      </c>
      <c r="V115" s="76" t="e">
        <f t="shared" si="97"/>
        <v>#REF!</v>
      </c>
      <c r="W115" s="76" t="e">
        <f t="shared" si="97"/>
        <v>#REF!</v>
      </c>
      <c r="X115" s="76" t="e">
        <f t="shared" si="97"/>
        <v>#REF!</v>
      </c>
      <c r="Y115" s="76" t="e">
        <f t="shared" si="97"/>
        <v>#REF!</v>
      </c>
      <c r="Z115" s="76" t="e">
        <f t="shared" si="97"/>
        <v>#REF!</v>
      </c>
      <c r="AA115" s="76" t="e">
        <f t="shared" si="97"/>
        <v>#REF!</v>
      </c>
      <c r="AB115" s="66"/>
      <c r="AC115" s="66"/>
      <c r="AD115" s="66"/>
      <c r="AE115" s="70"/>
      <c r="AF115" s="62"/>
      <c r="AI115" s="18"/>
      <c r="AJ115" s="19"/>
      <c r="AK115" s="20"/>
      <c r="AL115" s="17"/>
      <c r="AM115" s="17"/>
    </row>
    <row r="116" spans="1:39" x14ac:dyDescent="0.25">
      <c r="C116" s="7" t="s">
        <v>158</v>
      </c>
      <c r="D116" s="76">
        <f>D113</f>
        <v>41666.666666666664</v>
      </c>
      <c r="E116" s="76">
        <f>E113+D116</f>
        <v>83333.333333333328</v>
      </c>
      <c r="F116" s="76">
        <f t="shared" ref="F116:AA116" si="98">F113+E116</f>
        <v>125000</v>
      </c>
      <c r="G116" s="76">
        <f t="shared" si="98"/>
        <v>166666.66666666666</v>
      </c>
      <c r="H116" s="76">
        <f t="shared" si="98"/>
        <v>208333.33333333331</v>
      </c>
      <c r="I116" s="76">
        <f t="shared" si="98"/>
        <v>249999.99999999997</v>
      </c>
      <c r="J116" s="76">
        <f t="shared" si="98"/>
        <v>291666.66666666663</v>
      </c>
      <c r="K116" s="76">
        <f t="shared" si="98"/>
        <v>333333.33333333331</v>
      </c>
      <c r="L116" s="76">
        <f t="shared" si="98"/>
        <v>375000</v>
      </c>
      <c r="M116" s="76">
        <f t="shared" si="98"/>
        <v>416666.66666666669</v>
      </c>
      <c r="N116" s="76">
        <f t="shared" si="98"/>
        <v>458333.33333333337</v>
      </c>
      <c r="O116" s="76">
        <f t="shared" si="98"/>
        <v>500000.00000000006</v>
      </c>
      <c r="P116" s="76">
        <f t="shared" si="98"/>
        <v>541666.66666666674</v>
      </c>
      <c r="Q116" s="76">
        <f t="shared" si="98"/>
        <v>583333.33333333337</v>
      </c>
      <c r="R116" s="76">
        <f t="shared" si="98"/>
        <v>625000</v>
      </c>
      <c r="S116" s="76">
        <f t="shared" si="98"/>
        <v>666666.66666666663</v>
      </c>
      <c r="T116" s="76">
        <f t="shared" si="98"/>
        <v>708333.33333333326</v>
      </c>
      <c r="U116" s="76">
        <f t="shared" si="98"/>
        <v>749999.99999999988</v>
      </c>
      <c r="V116" s="76">
        <f t="shared" si="98"/>
        <v>791666.66666666651</v>
      </c>
      <c r="W116" s="76">
        <f t="shared" si="98"/>
        <v>833333.33333333314</v>
      </c>
      <c r="X116" s="76">
        <f t="shared" si="98"/>
        <v>874999.99999999977</v>
      </c>
      <c r="Y116" s="76">
        <f t="shared" si="98"/>
        <v>916666.6666666664</v>
      </c>
      <c r="Z116" s="76">
        <f t="shared" si="98"/>
        <v>958333.33333333302</v>
      </c>
      <c r="AA116" s="76">
        <f t="shared" si="98"/>
        <v>999999.99999999965</v>
      </c>
      <c r="AB116" s="66"/>
      <c r="AC116" s="66"/>
      <c r="AD116" s="66"/>
      <c r="AE116" s="70"/>
      <c r="AI116" s="18"/>
      <c r="AJ116" s="19"/>
      <c r="AK116" s="20"/>
      <c r="AL116" s="17"/>
      <c r="AM116" s="17"/>
    </row>
    <row r="117" spans="1:39" x14ac:dyDescent="0.25">
      <c r="C117" s="7" t="s">
        <v>159</v>
      </c>
      <c r="D117" s="76" t="e">
        <f>D114</f>
        <v>#REF!</v>
      </c>
      <c r="E117" s="76" t="e">
        <f>E114+D117</f>
        <v>#REF!</v>
      </c>
      <c r="F117" s="76" t="e">
        <f t="shared" ref="F117:AA117" si="99">F114+E117</f>
        <v>#REF!</v>
      </c>
      <c r="G117" s="76" t="e">
        <f t="shared" si="99"/>
        <v>#REF!</v>
      </c>
      <c r="H117" s="76" t="e">
        <f t="shared" si="99"/>
        <v>#REF!</v>
      </c>
      <c r="I117" s="76" t="e">
        <f t="shared" si="99"/>
        <v>#REF!</v>
      </c>
      <c r="J117" s="76" t="e">
        <f t="shared" si="99"/>
        <v>#REF!</v>
      </c>
      <c r="K117" s="76" t="e">
        <f t="shared" si="99"/>
        <v>#REF!</v>
      </c>
      <c r="L117" s="76" t="e">
        <f t="shared" si="99"/>
        <v>#REF!</v>
      </c>
      <c r="M117" s="76" t="e">
        <f t="shared" si="99"/>
        <v>#REF!</v>
      </c>
      <c r="N117" s="76" t="e">
        <f t="shared" si="99"/>
        <v>#REF!</v>
      </c>
      <c r="O117" s="76" t="e">
        <f t="shared" si="99"/>
        <v>#REF!</v>
      </c>
      <c r="P117" s="76" t="e">
        <f t="shared" si="99"/>
        <v>#REF!</v>
      </c>
      <c r="Q117" s="76" t="e">
        <f t="shared" si="99"/>
        <v>#REF!</v>
      </c>
      <c r="R117" s="76" t="e">
        <f t="shared" si="99"/>
        <v>#REF!</v>
      </c>
      <c r="S117" s="76" t="e">
        <f t="shared" si="99"/>
        <v>#REF!</v>
      </c>
      <c r="T117" s="76" t="e">
        <f t="shared" si="99"/>
        <v>#REF!</v>
      </c>
      <c r="U117" s="76" t="e">
        <f t="shared" si="99"/>
        <v>#REF!</v>
      </c>
      <c r="V117" s="76" t="e">
        <f t="shared" si="99"/>
        <v>#REF!</v>
      </c>
      <c r="W117" s="76" t="e">
        <f t="shared" si="99"/>
        <v>#REF!</v>
      </c>
      <c r="X117" s="76" t="e">
        <f t="shared" si="99"/>
        <v>#REF!</v>
      </c>
      <c r="Y117" s="76" t="e">
        <f t="shared" si="99"/>
        <v>#REF!</v>
      </c>
      <c r="Z117" s="76" t="e">
        <f t="shared" si="99"/>
        <v>#REF!</v>
      </c>
      <c r="AA117" s="76" t="e">
        <f t="shared" si="99"/>
        <v>#REF!</v>
      </c>
      <c r="AB117" s="66"/>
      <c r="AC117" s="66"/>
      <c r="AD117" s="66"/>
      <c r="AE117" s="70"/>
      <c r="AI117" s="18"/>
      <c r="AJ117" s="19"/>
      <c r="AK117" s="20"/>
      <c r="AL117" s="17"/>
      <c r="AM117" s="17"/>
    </row>
    <row r="118" spans="1:39" x14ac:dyDescent="0.25">
      <c r="A118" s="3" t="s">
        <v>13</v>
      </c>
      <c r="B118" s="6" t="s">
        <v>46</v>
      </c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6"/>
      <c r="AC118" s="66"/>
      <c r="AD118" s="66"/>
      <c r="AE118" s="70"/>
      <c r="AI118" s="18"/>
      <c r="AJ118" s="19"/>
      <c r="AK118" s="19"/>
      <c r="AL118" s="17"/>
      <c r="AM118" s="17"/>
    </row>
    <row r="119" spans="1:39" x14ac:dyDescent="0.25">
      <c r="C119" s="9" t="s">
        <v>0</v>
      </c>
      <c r="D119" s="74" t="e">
        <f>#REF!</f>
        <v>#REF!</v>
      </c>
      <c r="E119" s="74" t="e">
        <f>#REF!</f>
        <v>#REF!</v>
      </c>
      <c r="F119" s="74" t="e">
        <f>#REF!</f>
        <v>#REF!</v>
      </c>
      <c r="G119" s="74" t="e">
        <f>#REF!</f>
        <v>#REF!</v>
      </c>
      <c r="H119" s="74" t="e">
        <f>#REF!</f>
        <v>#REF!</v>
      </c>
      <c r="I119" s="74" t="e">
        <f>#REF!</f>
        <v>#REF!</v>
      </c>
      <c r="J119" s="74" t="e">
        <f>#REF!</f>
        <v>#REF!</v>
      </c>
      <c r="K119" s="74" t="e">
        <f>#REF!</f>
        <v>#REF!</v>
      </c>
      <c r="L119" s="74" t="e">
        <f>#REF!</f>
        <v>#REF!</v>
      </c>
      <c r="M119" s="74" t="e">
        <f>#REF!</f>
        <v>#REF!</v>
      </c>
      <c r="N119" s="74" t="e">
        <f>#REF!</f>
        <v>#REF!</v>
      </c>
      <c r="O119" s="74" t="e">
        <f>#REF!</f>
        <v>#REF!</v>
      </c>
      <c r="P119" s="74" t="e">
        <f>#REF!</f>
        <v>#REF!</v>
      </c>
      <c r="Q119" s="74" t="e">
        <f>#REF!</f>
        <v>#REF!</v>
      </c>
      <c r="R119" s="74" t="e">
        <f>#REF!</f>
        <v>#REF!</v>
      </c>
      <c r="S119" s="74" t="e">
        <f>#REF!</f>
        <v>#REF!</v>
      </c>
      <c r="T119" s="74" t="e">
        <f>#REF!</f>
        <v>#REF!</v>
      </c>
      <c r="U119" s="74" t="e">
        <f>#REF!</f>
        <v>#REF!</v>
      </c>
      <c r="V119" s="74" t="e">
        <f>#REF!</f>
        <v>#REF!</v>
      </c>
      <c r="W119" s="74" t="e">
        <f>#REF!</f>
        <v>#REF!</v>
      </c>
      <c r="X119" s="74" t="e">
        <f>#REF!</f>
        <v>#REF!</v>
      </c>
      <c r="Y119" s="74" t="e">
        <f>#REF!</f>
        <v>#REF!</v>
      </c>
      <c r="Z119" s="74" t="e">
        <f>#REF!</f>
        <v>#REF!</v>
      </c>
      <c r="AA119" s="74" t="e">
        <f>#REF!</f>
        <v>#REF!</v>
      </c>
      <c r="AB119" s="66" t="e">
        <f>SUM(D119:AA119)</f>
        <v>#REF!</v>
      </c>
      <c r="AC119" s="66" t="e">
        <f>SUM(P119:AA119)</f>
        <v>#REF!</v>
      </c>
      <c r="AD119" s="66"/>
      <c r="AE119" s="70"/>
      <c r="AG119" s="79"/>
      <c r="AI119" s="18"/>
      <c r="AJ119" s="19"/>
      <c r="AK119" s="20"/>
      <c r="AL119" s="17"/>
      <c r="AM119" s="17"/>
    </row>
    <row r="120" spans="1:39" x14ac:dyDescent="0.25">
      <c r="C120" s="9" t="s">
        <v>87</v>
      </c>
      <c r="D120" s="75">
        <f>$AE120/24</f>
        <v>2041666.6666666667</v>
      </c>
      <c r="E120" s="75">
        <f t="shared" ref="E120:Z120" si="100">$AE120/24</f>
        <v>2041666.6666666667</v>
      </c>
      <c r="F120" s="75">
        <f t="shared" si="100"/>
        <v>2041666.6666666667</v>
      </c>
      <c r="G120" s="75">
        <f t="shared" si="100"/>
        <v>2041666.6666666667</v>
      </c>
      <c r="H120" s="75">
        <f t="shared" si="100"/>
        <v>2041666.6666666667</v>
      </c>
      <c r="I120" s="75">
        <f t="shared" si="100"/>
        <v>2041666.6666666667</v>
      </c>
      <c r="J120" s="75">
        <f t="shared" si="100"/>
        <v>2041666.6666666667</v>
      </c>
      <c r="K120" s="75">
        <f t="shared" si="100"/>
        <v>2041666.6666666667</v>
      </c>
      <c r="L120" s="75">
        <f t="shared" si="100"/>
        <v>2041666.6666666667</v>
      </c>
      <c r="M120" s="75">
        <f t="shared" si="100"/>
        <v>2041666.6666666667</v>
      </c>
      <c r="N120" s="75">
        <f t="shared" si="100"/>
        <v>2041666.6666666667</v>
      </c>
      <c r="O120" s="75">
        <f t="shared" si="100"/>
        <v>2041666.6666666667</v>
      </c>
      <c r="P120" s="75">
        <f t="shared" si="100"/>
        <v>2041666.6666666667</v>
      </c>
      <c r="Q120" s="75">
        <f t="shared" si="100"/>
        <v>2041666.6666666667</v>
      </c>
      <c r="R120" s="75">
        <f t="shared" si="100"/>
        <v>2041666.6666666667</v>
      </c>
      <c r="S120" s="75">
        <f t="shared" si="100"/>
        <v>2041666.6666666667</v>
      </c>
      <c r="T120" s="75">
        <f t="shared" si="100"/>
        <v>2041666.6666666667</v>
      </c>
      <c r="U120" s="75">
        <f t="shared" si="100"/>
        <v>2041666.6666666667</v>
      </c>
      <c r="V120" s="75">
        <f t="shared" si="100"/>
        <v>2041666.6666666667</v>
      </c>
      <c r="W120" s="75">
        <f t="shared" si="100"/>
        <v>2041666.6666666667</v>
      </c>
      <c r="X120" s="75">
        <f t="shared" si="100"/>
        <v>2041666.6666666667</v>
      </c>
      <c r="Y120" s="75">
        <f t="shared" si="100"/>
        <v>2041666.6666666667</v>
      </c>
      <c r="Z120" s="75">
        <f t="shared" si="100"/>
        <v>2041666.6666666667</v>
      </c>
      <c r="AA120" s="75">
        <f>$AE120/24</f>
        <v>2041666.6666666667</v>
      </c>
      <c r="AB120" s="66"/>
      <c r="AC120" s="66"/>
      <c r="AD120" s="66">
        <v>23520000</v>
      </c>
      <c r="AE120" s="70">
        <v>49000000</v>
      </c>
      <c r="AI120" s="18"/>
      <c r="AJ120" s="19"/>
      <c r="AK120" s="20"/>
      <c r="AL120" s="17"/>
      <c r="AM120" s="17"/>
    </row>
    <row r="121" spans="1:39" x14ac:dyDescent="0.25">
      <c r="C121" s="9" t="s">
        <v>2</v>
      </c>
      <c r="D121" s="75" t="e">
        <f>IF(D$4&lt;=$D$3,D119,D120)</f>
        <v>#REF!</v>
      </c>
      <c r="E121" s="75" t="e">
        <f t="shared" ref="E121:O121" si="101">IF(E$4&lt;=$D$3,E119,E120)</f>
        <v>#REF!</v>
      </c>
      <c r="F121" s="75" t="e">
        <f t="shared" si="101"/>
        <v>#REF!</v>
      </c>
      <c r="G121" s="75" t="e">
        <f t="shared" si="101"/>
        <v>#REF!</v>
      </c>
      <c r="H121" s="75" t="e">
        <f t="shared" si="101"/>
        <v>#REF!</v>
      </c>
      <c r="I121" s="75" t="e">
        <f t="shared" si="101"/>
        <v>#REF!</v>
      </c>
      <c r="J121" s="75" t="e">
        <f t="shared" si="101"/>
        <v>#REF!</v>
      </c>
      <c r="K121" s="75" t="e">
        <f t="shared" si="101"/>
        <v>#REF!</v>
      </c>
      <c r="L121" s="75" t="e">
        <f t="shared" si="101"/>
        <v>#REF!</v>
      </c>
      <c r="M121" s="75" t="e">
        <f t="shared" si="101"/>
        <v>#REF!</v>
      </c>
      <c r="N121" s="75" t="e">
        <f t="shared" si="101"/>
        <v>#REF!</v>
      </c>
      <c r="O121" s="75" t="e">
        <f t="shared" si="101"/>
        <v>#REF!</v>
      </c>
      <c r="P121" s="75" t="e">
        <f t="shared" ref="P121:AA121" si="102">IF(P$4&lt;=$D$3,P119,P120)</f>
        <v>#REF!</v>
      </c>
      <c r="Q121" s="75" t="e">
        <f t="shared" si="102"/>
        <v>#REF!</v>
      </c>
      <c r="R121" s="75" t="e">
        <f t="shared" si="102"/>
        <v>#REF!</v>
      </c>
      <c r="S121" s="75" t="e">
        <f t="shared" si="102"/>
        <v>#REF!</v>
      </c>
      <c r="T121" s="75" t="e">
        <f t="shared" si="102"/>
        <v>#REF!</v>
      </c>
      <c r="U121" s="75" t="e">
        <f t="shared" si="102"/>
        <v>#REF!</v>
      </c>
      <c r="V121" s="75" t="e">
        <f t="shared" si="102"/>
        <v>#REF!</v>
      </c>
      <c r="W121" s="75" t="e">
        <f t="shared" si="102"/>
        <v>#REF!</v>
      </c>
      <c r="X121" s="75" t="e">
        <f t="shared" si="102"/>
        <v>#REF!</v>
      </c>
      <c r="Y121" s="75" t="e">
        <f t="shared" si="102"/>
        <v>#REF!</v>
      </c>
      <c r="Z121" s="75" t="e">
        <f t="shared" si="102"/>
        <v>#REF!</v>
      </c>
      <c r="AA121" s="75" t="e">
        <f t="shared" si="102"/>
        <v>#REF!</v>
      </c>
      <c r="AB121" s="66"/>
      <c r="AC121" s="66"/>
      <c r="AD121" s="66"/>
      <c r="AE121" s="70"/>
      <c r="AI121" s="18"/>
      <c r="AJ121" s="19"/>
      <c r="AK121" s="20"/>
      <c r="AL121" s="17"/>
      <c r="AM121" s="17"/>
    </row>
    <row r="122" spans="1:39" x14ac:dyDescent="0.25">
      <c r="C122" s="7" t="s">
        <v>157</v>
      </c>
      <c r="D122" s="76" t="e">
        <f>D119</f>
        <v>#REF!</v>
      </c>
      <c r="E122" s="76" t="e">
        <f>IF(E$4&lt;=$D$3,(E119+D122),0)</f>
        <v>#REF!</v>
      </c>
      <c r="F122" s="76" t="e">
        <f t="shared" ref="F122:AA122" si="103">IF(F$4&lt;=$D$3,(F119+E122),0)</f>
        <v>#REF!</v>
      </c>
      <c r="G122" s="76" t="e">
        <f t="shared" si="103"/>
        <v>#REF!</v>
      </c>
      <c r="H122" s="76" t="e">
        <f t="shared" si="103"/>
        <v>#REF!</v>
      </c>
      <c r="I122" s="76" t="e">
        <f t="shared" si="103"/>
        <v>#REF!</v>
      </c>
      <c r="J122" s="76" t="e">
        <f t="shared" si="103"/>
        <v>#REF!</v>
      </c>
      <c r="K122" s="76" t="e">
        <f t="shared" si="103"/>
        <v>#REF!</v>
      </c>
      <c r="L122" s="76" t="e">
        <f t="shared" si="103"/>
        <v>#REF!</v>
      </c>
      <c r="M122" s="76" t="e">
        <f t="shared" si="103"/>
        <v>#REF!</v>
      </c>
      <c r="N122" s="76" t="e">
        <f t="shared" si="103"/>
        <v>#REF!</v>
      </c>
      <c r="O122" s="76" t="e">
        <f t="shared" si="103"/>
        <v>#REF!</v>
      </c>
      <c r="P122" s="76" t="e">
        <f t="shared" si="103"/>
        <v>#REF!</v>
      </c>
      <c r="Q122" s="76" t="e">
        <f t="shared" si="103"/>
        <v>#REF!</v>
      </c>
      <c r="R122" s="76" t="e">
        <f t="shared" si="103"/>
        <v>#REF!</v>
      </c>
      <c r="S122" s="76" t="e">
        <f t="shared" si="103"/>
        <v>#REF!</v>
      </c>
      <c r="T122" s="76" t="e">
        <f t="shared" si="103"/>
        <v>#REF!</v>
      </c>
      <c r="U122" s="76" t="e">
        <f t="shared" si="103"/>
        <v>#REF!</v>
      </c>
      <c r="V122" s="76" t="e">
        <f t="shared" si="103"/>
        <v>#REF!</v>
      </c>
      <c r="W122" s="76" t="e">
        <f t="shared" si="103"/>
        <v>#REF!</v>
      </c>
      <c r="X122" s="76" t="e">
        <f t="shared" si="103"/>
        <v>#REF!</v>
      </c>
      <c r="Y122" s="76" t="e">
        <f t="shared" si="103"/>
        <v>#REF!</v>
      </c>
      <c r="Z122" s="76" t="e">
        <f t="shared" si="103"/>
        <v>#REF!</v>
      </c>
      <c r="AA122" s="76" t="e">
        <f t="shared" si="103"/>
        <v>#REF!</v>
      </c>
      <c r="AB122" s="66"/>
      <c r="AC122" s="66"/>
      <c r="AD122" s="66"/>
      <c r="AE122" s="70"/>
      <c r="AI122" s="18"/>
      <c r="AJ122" s="19"/>
      <c r="AK122" s="20"/>
      <c r="AL122" s="17"/>
      <c r="AM122" s="17"/>
    </row>
    <row r="123" spans="1:39" x14ac:dyDescent="0.25">
      <c r="C123" s="7" t="s">
        <v>158</v>
      </c>
      <c r="D123" s="76">
        <f>D120</f>
        <v>2041666.6666666667</v>
      </c>
      <c r="E123" s="76">
        <f>E120+D123</f>
        <v>4083333.3333333335</v>
      </c>
      <c r="F123" s="76">
        <f t="shared" ref="F123:AA123" si="104">F120+E123</f>
        <v>6125000</v>
      </c>
      <c r="G123" s="76">
        <f t="shared" si="104"/>
        <v>8166666.666666667</v>
      </c>
      <c r="H123" s="76">
        <f t="shared" si="104"/>
        <v>10208333.333333334</v>
      </c>
      <c r="I123" s="76">
        <f t="shared" si="104"/>
        <v>12250000</v>
      </c>
      <c r="J123" s="76">
        <f t="shared" si="104"/>
        <v>14291666.666666666</v>
      </c>
      <c r="K123" s="76">
        <f t="shared" si="104"/>
        <v>16333333.333333332</v>
      </c>
      <c r="L123" s="76">
        <f t="shared" si="104"/>
        <v>18375000</v>
      </c>
      <c r="M123" s="76">
        <f t="shared" si="104"/>
        <v>20416666.666666668</v>
      </c>
      <c r="N123" s="76">
        <f t="shared" si="104"/>
        <v>22458333.333333336</v>
      </c>
      <c r="O123" s="76">
        <f t="shared" si="104"/>
        <v>24500000.000000004</v>
      </c>
      <c r="P123" s="76">
        <f t="shared" si="104"/>
        <v>26541666.666666672</v>
      </c>
      <c r="Q123" s="76">
        <f t="shared" si="104"/>
        <v>28583333.33333334</v>
      </c>
      <c r="R123" s="76">
        <f t="shared" si="104"/>
        <v>30625000.000000007</v>
      </c>
      <c r="S123" s="76">
        <f t="shared" si="104"/>
        <v>32666666.666666675</v>
      </c>
      <c r="T123" s="76">
        <f t="shared" si="104"/>
        <v>34708333.333333343</v>
      </c>
      <c r="U123" s="76">
        <f t="shared" si="104"/>
        <v>36750000.000000007</v>
      </c>
      <c r="V123" s="76">
        <f t="shared" si="104"/>
        <v>38791666.666666672</v>
      </c>
      <c r="W123" s="76">
        <f t="shared" si="104"/>
        <v>40833333.333333336</v>
      </c>
      <c r="X123" s="76">
        <f t="shared" si="104"/>
        <v>42875000</v>
      </c>
      <c r="Y123" s="76">
        <f t="shared" si="104"/>
        <v>44916666.666666664</v>
      </c>
      <c r="Z123" s="76">
        <f t="shared" si="104"/>
        <v>46958333.333333328</v>
      </c>
      <c r="AA123" s="76">
        <f t="shared" si="104"/>
        <v>48999999.999999993</v>
      </c>
      <c r="AB123" s="66"/>
      <c r="AC123" s="66"/>
      <c r="AD123" s="66"/>
      <c r="AE123" s="70"/>
      <c r="AI123" s="18"/>
      <c r="AJ123" s="19"/>
      <c r="AK123" s="20"/>
      <c r="AL123" s="17"/>
      <c r="AM123" s="17"/>
    </row>
    <row r="124" spans="1:39" x14ac:dyDescent="0.25">
      <c r="C124" s="7" t="s">
        <v>159</v>
      </c>
      <c r="D124" s="76" t="e">
        <f>D121</f>
        <v>#REF!</v>
      </c>
      <c r="E124" s="76" t="e">
        <f>E121+D124</f>
        <v>#REF!</v>
      </c>
      <c r="F124" s="76" t="e">
        <f t="shared" ref="F124:AA124" si="105">F121+E124</f>
        <v>#REF!</v>
      </c>
      <c r="G124" s="76" t="e">
        <f t="shared" si="105"/>
        <v>#REF!</v>
      </c>
      <c r="H124" s="76" t="e">
        <f t="shared" si="105"/>
        <v>#REF!</v>
      </c>
      <c r="I124" s="76" t="e">
        <f t="shared" si="105"/>
        <v>#REF!</v>
      </c>
      <c r="J124" s="76" t="e">
        <f t="shared" si="105"/>
        <v>#REF!</v>
      </c>
      <c r="K124" s="76" t="e">
        <f t="shared" si="105"/>
        <v>#REF!</v>
      </c>
      <c r="L124" s="76" t="e">
        <f t="shared" si="105"/>
        <v>#REF!</v>
      </c>
      <c r="M124" s="76" t="e">
        <f t="shared" si="105"/>
        <v>#REF!</v>
      </c>
      <c r="N124" s="76" t="e">
        <f t="shared" si="105"/>
        <v>#REF!</v>
      </c>
      <c r="O124" s="76" t="e">
        <f t="shared" si="105"/>
        <v>#REF!</v>
      </c>
      <c r="P124" s="76" t="e">
        <f t="shared" si="105"/>
        <v>#REF!</v>
      </c>
      <c r="Q124" s="76" t="e">
        <f t="shared" si="105"/>
        <v>#REF!</v>
      </c>
      <c r="R124" s="76" t="e">
        <f t="shared" si="105"/>
        <v>#REF!</v>
      </c>
      <c r="S124" s="76" t="e">
        <f t="shared" si="105"/>
        <v>#REF!</v>
      </c>
      <c r="T124" s="76" t="e">
        <f t="shared" si="105"/>
        <v>#REF!</v>
      </c>
      <c r="U124" s="76" t="e">
        <f t="shared" si="105"/>
        <v>#REF!</v>
      </c>
      <c r="V124" s="76" t="e">
        <f t="shared" si="105"/>
        <v>#REF!</v>
      </c>
      <c r="W124" s="76" t="e">
        <f t="shared" si="105"/>
        <v>#REF!</v>
      </c>
      <c r="X124" s="76" t="e">
        <f t="shared" si="105"/>
        <v>#REF!</v>
      </c>
      <c r="Y124" s="76" t="e">
        <f t="shared" si="105"/>
        <v>#REF!</v>
      </c>
      <c r="Z124" s="76" t="e">
        <f t="shared" si="105"/>
        <v>#REF!</v>
      </c>
      <c r="AA124" s="76" t="e">
        <f t="shared" si="105"/>
        <v>#REF!</v>
      </c>
      <c r="AB124" s="66"/>
      <c r="AC124" s="66"/>
      <c r="AD124" s="66"/>
      <c r="AE124" s="70"/>
      <c r="AI124" s="18"/>
      <c r="AJ124" s="19"/>
      <c r="AK124" s="20"/>
      <c r="AL124" s="17"/>
      <c r="AM124" s="17"/>
    </row>
    <row r="125" spans="1:39" s="17" customFormat="1" ht="13.5" customHeight="1" x14ac:dyDescent="0.25">
      <c r="A125" s="18"/>
      <c r="B125" s="19"/>
      <c r="C125" s="20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66"/>
      <c r="AC125" s="66"/>
      <c r="AF125" s="63"/>
      <c r="AI125" s="18"/>
      <c r="AJ125" s="19"/>
      <c r="AK125" s="20"/>
    </row>
    <row r="126" spans="1:39" s="17" customFormat="1" x14ac:dyDescent="0.25">
      <c r="A126" s="27" t="s">
        <v>41</v>
      </c>
      <c r="B126" s="28"/>
      <c r="C126" s="28" t="s">
        <v>155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66"/>
      <c r="AC126" s="66"/>
      <c r="AE126" s="73"/>
      <c r="AF126" s="63"/>
    </row>
    <row r="127" spans="1:39" x14ac:dyDescent="0.25">
      <c r="B127" s="28"/>
      <c r="C127" s="9" t="s">
        <v>0</v>
      </c>
      <c r="D127" s="44" t="e">
        <f t="shared" ref="D127:Z127" si="106">SUM(D119+D112+D105+D98+D91+D84+D77+D70+D63+D56+D49+D42+D35+D28+D21+D14+D7)</f>
        <v>#REF!</v>
      </c>
      <c r="E127" s="44" t="e">
        <f t="shared" si="106"/>
        <v>#REF!</v>
      </c>
      <c r="F127" s="44" t="e">
        <f t="shared" si="106"/>
        <v>#REF!</v>
      </c>
      <c r="G127" s="44" t="e">
        <f t="shared" si="106"/>
        <v>#REF!</v>
      </c>
      <c r="H127" s="44" t="e">
        <f t="shared" si="106"/>
        <v>#REF!</v>
      </c>
      <c r="I127" s="44" t="e">
        <f t="shared" si="106"/>
        <v>#REF!</v>
      </c>
      <c r="J127" s="44" t="e">
        <f t="shared" si="106"/>
        <v>#REF!</v>
      </c>
      <c r="K127" s="44" t="e">
        <f t="shared" si="106"/>
        <v>#REF!</v>
      </c>
      <c r="L127" s="44" t="e">
        <f t="shared" si="106"/>
        <v>#REF!</v>
      </c>
      <c r="M127" s="44" t="e">
        <f t="shared" si="106"/>
        <v>#REF!</v>
      </c>
      <c r="N127" s="44" t="e">
        <f t="shared" si="106"/>
        <v>#REF!</v>
      </c>
      <c r="O127" s="44" t="e">
        <f t="shared" si="106"/>
        <v>#REF!</v>
      </c>
      <c r="P127" s="44" t="e">
        <f t="shared" si="106"/>
        <v>#REF!</v>
      </c>
      <c r="Q127" s="44" t="e">
        <f t="shared" si="106"/>
        <v>#REF!</v>
      </c>
      <c r="R127" s="44" t="e">
        <f t="shared" si="106"/>
        <v>#REF!</v>
      </c>
      <c r="S127" s="44" t="e">
        <f t="shared" si="106"/>
        <v>#REF!</v>
      </c>
      <c r="T127" s="44" t="e">
        <f t="shared" si="106"/>
        <v>#REF!</v>
      </c>
      <c r="U127" s="44" t="e">
        <f t="shared" si="106"/>
        <v>#REF!</v>
      </c>
      <c r="V127" s="44" t="e">
        <f t="shared" si="106"/>
        <v>#REF!</v>
      </c>
      <c r="W127" s="44" t="e">
        <f t="shared" si="106"/>
        <v>#REF!</v>
      </c>
      <c r="X127" s="44" t="e">
        <f t="shared" si="106"/>
        <v>#REF!</v>
      </c>
      <c r="Y127" s="44" t="e">
        <f t="shared" si="106"/>
        <v>#REF!</v>
      </c>
      <c r="Z127" s="44" t="e">
        <f t="shared" si="106"/>
        <v>#REF!</v>
      </c>
      <c r="AA127" s="44" t="e">
        <f>SUM(AA119+AA112+AA105+AA98+AA91+AA84+AA77+AA70+AA63+AA56+AA49+AA42+AA35+AA28+AA21+AA14+AA7)</f>
        <v>#REF!</v>
      </c>
      <c r="AB127" s="109" t="e">
        <f>SUM(AB7:AB124)</f>
        <v>#REF!</v>
      </c>
      <c r="AC127" s="109" t="e">
        <f>SUM(AC7:AC124)</f>
        <v>#REF!</v>
      </c>
      <c r="AD127" s="109">
        <f>SUM(AD8:AD124)</f>
        <v>215855000</v>
      </c>
      <c r="AE127" s="109">
        <f>SUM(AE8:AE124)</f>
        <v>467195000</v>
      </c>
      <c r="AG127" s="63"/>
    </row>
    <row r="128" spans="1:39" x14ac:dyDescent="0.25">
      <c r="A128" s="27"/>
      <c r="B128" s="28"/>
      <c r="C128" s="9" t="s">
        <v>1</v>
      </c>
      <c r="D128" s="44">
        <f t="shared" ref="D128:AA128" si="107">SUM(D120+D113+D106+D99+D92+D85+D78+D71+D64+D57+D50+D43+D36+D29+D22+D15+D8)</f>
        <v>19466458.333333336</v>
      </c>
      <c r="E128" s="44">
        <f t="shared" si="107"/>
        <v>19466458.333333336</v>
      </c>
      <c r="F128" s="44">
        <f t="shared" si="107"/>
        <v>19466458.333333336</v>
      </c>
      <c r="G128" s="44">
        <f t="shared" si="107"/>
        <v>19466458.333333336</v>
      </c>
      <c r="H128" s="44">
        <f t="shared" si="107"/>
        <v>19466458.333333336</v>
      </c>
      <c r="I128" s="44">
        <f t="shared" si="107"/>
        <v>19466458.333333336</v>
      </c>
      <c r="J128" s="44">
        <f t="shared" si="107"/>
        <v>19466458.333333336</v>
      </c>
      <c r="K128" s="44">
        <f t="shared" si="107"/>
        <v>19466458.333333336</v>
      </c>
      <c r="L128" s="44">
        <f t="shared" si="107"/>
        <v>19466458.333333336</v>
      </c>
      <c r="M128" s="44">
        <f t="shared" si="107"/>
        <v>19466458.333333336</v>
      </c>
      <c r="N128" s="44">
        <f t="shared" si="107"/>
        <v>19466458.333333336</v>
      </c>
      <c r="O128" s="44">
        <f t="shared" si="107"/>
        <v>19466458.333333336</v>
      </c>
      <c r="P128" s="44">
        <f t="shared" si="107"/>
        <v>19466458.333333336</v>
      </c>
      <c r="Q128" s="44">
        <f t="shared" si="107"/>
        <v>19466458.333333336</v>
      </c>
      <c r="R128" s="44">
        <f t="shared" si="107"/>
        <v>19466458.333333336</v>
      </c>
      <c r="S128" s="44">
        <f t="shared" si="107"/>
        <v>19466458.333333336</v>
      </c>
      <c r="T128" s="44">
        <f t="shared" si="107"/>
        <v>19466458.333333336</v>
      </c>
      <c r="U128" s="44">
        <f t="shared" si="107"/>
        <v>19466458.333333336</v>
      </c>
      <c r="V128" s="44">
        <f t="shared" si="107"/>
        <v>19466458.333333336</v>
      </c>
      <c r="W128" s="44">
        <f t="shared" si="107"/>
        <v>19466458.333333336</v>
      </c>
      <c r="X128" s="44">
        <f t="shared" si="107"/>
        <v>19466458.333333336</v>
      </c>
      <c r="Y128" s="44">
        <f t="shared" si="107"/>
        <v>19466458.333333336</v>
      </c>
      <c r="Z128" s="44">
        <f t="shared" si="107"/>
        <v>19466458.333333336</v>
      </c>
      <c r="AA128" s="44">
        <f t="shared" si="107"/>
        <v>19466458.333333336</v>
      </c>
      <c r="AB128" s="66"/>
      <c r="AC128" s="66"/>
      <c r="AD128" s="66"/>
      <c r="AE128" s="70"/>
    </row>
    <row r="129" spans="1:33" x14ac:dyDescent="0.25">
      <c r="A129" s="27"/>
      <c r="B129" s="28"/>
      <c r="C129" s="9" t="s">
        <v>2</v>
      </c>
      <c r="D129" s="44" t="e">
        <f t="shared" ref="D129:AA129" si="108">SUM(D121+D114+D107+D100+D93+D86+D79+D72+D65+D58+D51+D44+D37+D30+D23+D16+D9)</f>
        <v>#REF!</v>
      </c>
      <c r="E129" s="44" t="e">
        <f t="shared" si="108"/>
        <v>#REF!</v>
      </c>
      <c r="F129" s="44" t="e">
        <f t="shared" si="108"/>
        <v>#REF!</v>
      </c>
      <c r="G129" s="44" t="e">
        <f t="shared" si="108"/>
        <v>#REF!</v>
      </c>
      <c r="H129" s="44" t="e">
        <f t="shared" si="108"/>
        <v>#REF!</v>
      </c>
      <c r="I129" s="44" t="e">
        <f t="shared" si="108"/>
        <v>#REF!</v>
      </c>
      <c r="J129" s="44" t="e">
        <f t="shared" si="108"/>
        <v>#REF!</v>
      </c>
      <c r="K129" s="44" t="e">
        <f t="shared" si="108"/>
        <v>#REF!</v>
      </c>
      <c r="L129" s="44" t="e">
        <f t="shared" si="108"/>
        <v>#REF!</v>
      </c>
      <c r="M129" s="44" t="e">
        <f t="shared" si="108"/>
        <v>#REF!</v>
      </c>
      <c r="N129" s="44" t="e">
        <f t="shared" si="108"/>
        <v>#REF!</v>
      </c>
      <c r="O129" s="44" t="e">
        <f t="shared" si="108"/>
        <v>#REF!</v>
      </c>
      <c r="P129" s="44" t="e">
        <f t="shared" si="108"/>
        <v>#REF!</v>
      </c>
      <c r="Q129" s="44" t="e">
        <f t="shared" si="108"/>
        <v>#REF!</v>
      </c>
      <c r="R129" s="44" t="e">
        <f t="shared" si="108"/>
        <v>#REF!</v>
      </c>
      <c r="S129" s="44" t="e">
        <f t="shared" si="108"/>
        <v>#REF!</v>
      </c>
      <c r="T129" s="44" t="e">
        <f t="shared" si="108"/>
        <v>#REF!</v>
      </c>
      <c r="U129" s="44" t="e">
        <f t="shared" si="108"/>
        <v>#REF!</v>
      </c>
      <c r="V129" s="44" t="e">
        <f t="shared" si="108"/>
        <v>#REF!</v>
      </c>
      <c r="W129" s="44" t="e">
        <f t="shared" si="108"/>
        <v>#REF!</v>
      </c>
      <c r="X129" s="44" t="e">
        <f t="shared" si="108"/>
        <v>#REF!</v>
      </c>
      <c r="Y129" s="44" t="e">
        <f t="shared" si="108"/>
        <v>#REF!</v>
      </c>
      <c r="Z129" s="44" t="e">
        <f t="shared" si="108"/>
        <v>#REF!</v>
      </c>
      <c r="AA129" s="44" t="e">
        <f t="shared" si="108"/>
        <v>#REF!</v>
      </c>
      <c r="AB129" s="66"/>
      <c r="AC129" s="66"/>
      <c r="AD129" s="66"/>
      <c r="AE129" s="73"/>
    </row>
    <row r="130" spans="1:33" x14ac:dyDescent="0.25">
      <c r="A130" s="27"/>
      <c r="B130" s="28"/>
      <c r="C130" s="7" t="s">
        <v>157</v>
      </c>
      <c r="D130" s="49" t="e">
        <f t="shared" ref="D130:AA130" si="109">SUM(D122+D115+D108+D101+D94+D87+D80+D73+D66+D59+D52+D45+D38+D31+D24+D17+D10)</f>
        <v>#REF!</v>
      </c>
      <c r="E130" s="49" t="e">
        <f t="shared" si="109"/>
        <v>#REF!</v>
      </c>
      <c r="F130" s="49" t="e">
        <f t="shared" si="109"/>
        <v>#REF!</v>
      </c>
      <c r="G130" s="49" t="e">
        <f t="shared" si="109"/>
        <v>#REF!</v>
      </c>
      <c r="H130" s="49" t="e">
        <f t="shared" si="109"/>
        <v>#REF!</v>
      </c>
      <c r="I130" s="49" t="e">
        <f t="shared" si="109"/>
        <v>#REF!</v>
      </c>
      <c r="J130" s="49" t="e">
        <f t="shared" si="109"/>
        <v>#REF!</v>
      </c>
      <c r="K130" s="49" t="e">
        <f t="shared" si="109"/>
        <v>#REF!</v>
      </c>
      <c r="L130" s="49" t="e">
        <f t="shared" si="109"/>
        <v>#REF!</v>
      </c>
      <c r="M130" s="49" t="e">
        <f t="shared" si="109"/>
        <v>#REF!</v>
      </c>
      <c r="N130" s="49" t="e">
        <f t="shared" si="109"/>
        <v>#REF!</v>
      </c>
      <c r="O130" s="49" t="e">
        <f t="shared" si="109"/>
        <v>#REF!</v>
      </c>
      <c r="P130" s="49" t="e">
        <f t="shared" si="109"/>
        <v>#REF!</v>
      </c>
      <c r="Q130" s="49" t="e">
        <f t="shared" si="109"/>
        <v>#REF!</v>
      </c>
      <c r="R130" s="49" t="e">
        <f t="shared" si="109"/>
        <v>#REF!</v>
      </c>
      <c r="S130" s="49" t="e">
        <f t="shared" si="109"/>
        <v>#REF!</v>
      </c>
      <c r="T130" s="49" t="e">
        <f t="shared" si="109"/>
        <v>#REF!</v>
      </c>
      <c r="U130" s="49" t="e">
        <f t="shared" si="109"/>
        <v>#REF!</v>
      </c>
      <c r="V130" s="49" t="e">
        <f t="shared" si="109"/>
        <v>#REF!</v>
      </c>
      <c r="W130" s="49" t="e">
        <f t="shared" si="109"/>
        <v>#REF!</v>
      </c>
      <c r="X130" s="49" t="e">
        <f t="shared" si="109"/>
        <v>#REF!</v>
      </c>
      <c r="Y130" s="49" t="e">
        <f t="shared" si="109"/>
        <v>#REF!</v>
      </c>
      <c r="Z130" s="49" t="e">
        <f t="shared" si="109"/>
        <v>#REF!</v>
      </c>
      <c r="AA130" s="49" t="e">
        <f t="shared" si="109"/>
        <v>#REF!</v>
      </c>
      <c r="AB130" s="66"/>
      <c r="AC130" s="66"/>
      <c r="AD130" s="66"/>
      <c r="AE130" s="70"/>
    </row>
    <row r="131" spans="1:33" x14ac:dyDescent="0.25">
      <c r="A131" s="27"/>
      <c r="B131" s="28"/>
      <c r="C131" s="7" t="s">
        <v>158</v>
      </c>
      <c r="D131" s="49">
        <f t="shared" ref="D131:AA131" si="110">SUM(D123+D116+D109+D102+D95+D88+D81+D74+D67+D60+D53+D46+D39+D32+D25+D18+D11)</f>
        <v>19466458.333333336</v>
      </c>
      <c r="E131" s="49">
        <f t="shared" si="110"/>
        <v>38932916.666666672</v>
      </c>
      <c r="F131" s="49">
        <f t="shared" si="110"/>
        <v>58399375</v>
      </c>
      <c r="G131" s="49">
        <f t="shared" si="110"/>
        <v>77865833.333333343</v>
      </c>
      <c r="H131" s="49">
        <f t="shared" si="110"/>
        <v>97332291.666666672</v>
      </c>
      <c r="I131" s="49">
        <f t="shared" si="110"/>
        <v>116798750</v>
      </c>
      <c r="J131" s="49">
        <f t="shared" si="110"/>
        <v>136265208.33333334</v>
      </c>
      <c r="K131" s="49">
        <f t="shared" si="110"/>
        <v>155731666.66666669</v>
      </c>
      <c r="L131" s="49">
        <f t="shared" si="110"/>
        <v>175198125</v>
      </c>
      <c r="M131" s="49">
        <f t="shared" si="110"/>
        <v>194664583.33333331</v>
      </c>
      <c r="N131" s="49">
        <f t="shared" si="110"/>
        <v>214131041.66666666</v>
      </c>
      <c r="O131" s="49">
        <f t="shared" si="110"/>
        <v>233597500</v>
      </c>
      <c r="P131" s="49">
        <f t="shared" si="110"/>
        <v>253063958.33333334</v>
      </c>
      <c r="Q131" s="49">
        <f t="shared" si="110"/>
        <v>272530416.66666669</v>
      </c>
      <c r="R131" s="49">
        <f t="shared" si="110"/>
        <v>291996875</v>
      </c>
      <c r="S131" s="49">
        <f t="shared" si="110"/>
        <v>311463333.33333337</v>
      </c>
      <c r="T131" s="49">
        <f t="shared" si="110"/>
        <v>330929791.66666669</v>
      </c>
      <c r="U131" s="49">
        <f t="shared" si="110"/>
        <v>350396250</v>
      </c>
      <c r="V131" s="49">
        <f t="shared" si="110"/>
        <v>369862708.33333337</v>
      </c>
      <c r="W131" s="49">
        <f t="shared" si="110"/>
        <v>389329166.66666669</v>
      </c>
      <c r="X131" s="49">
        <f t="shared" si="110"/>
        <v>408795625</v>
      </c>
      <c r="Y131" s="49">
        <f t="shared" si="110"/>
        <v>428262083.33333337</v>
      </c>
      <c r="Z131" s="49">
        <f t="shared" si="110"/>
        <v>447728541.66666669</v>
      </c>
      <c r="AA131" s="49">
        <f t="shared" si="110"/>
        <v>467195000</v>
      </c>
      <c r="AB131" s="66"/>
      <c r="AC131" s="66"/>
      <c r="AD131" s="66"/>
      <c r="AE131" s="70"/>
    </row>
    <row r="132" spans="1:33" x14ac:dyDescent="0.25">
      <c r="A132" s="27"/>
      <c r="B132" s="28"/>
      <c r="C132" s="7" t="s">
        <v>159</v>
      </c>
      <c r="D132" s="49" t="e">
        <f t="shared" ref="D132:AA132" si="111">SUM(D124+D117+D110+D103+D96+D89+D82+D75+D68+D61+D54+D47+D40+D33+D26+D19+D12)</f>
        <v>#REF!</v>
      </c>
      <c r="E132" s="49" t="e">
        <f t="shared" si="111"/>
        <v>#REF!</v>
      </c>
      <c r="F132" s="49" t="e">
        <f t="shared" si="111"/>
        <v>#REF!</v>
      </c>
      <c r="G132" s="49" t="e">
        <f t="shared" si="111"/>
        <v>#REF!</v>
      </c>
      <c r="H132" s="49" t="e">
        <f t="shared" si="111"/>
        <v>#REF!</v>
      </c>
      <c r="I132" s="49" t="e">
        <f t="shared" si="111"/>
        <v>#REF!</v>
      </c>
      <c r="J132" s="49" t="e">
        <f t="shared" si="111"/>
        <v>#REF!</v>
      </c>
      <c r="K132" s="49" t="e">
        <f t="shared" si="111"/>
        <v>#REF!</v>
      </c>
      <c r="L132" s="49" t="e">
        <f t="shared" si="111"/>
        <v>#REF!</v>
      </c>
      <c r="M132" s="49" t="e">
        <f t="shared" si="111"/>
        <v>#REF!</v>
      </c>
      <c r="N132" s="49" t="e">
        <f t="shared" si="111"/>
        <v>#REF!</v>
      </c>
      <c r="O132" s="49" t="e">
        <f t="shared" si="111"/>
        <v>#REF!</v>
      </c>
      <c r="P132" s="49" t="e">
        <f t="shared" si="111"/>
        <v>#REF!</v>
      </c>
      <c r="Q132" s="49" t="e">
        <f t="shared" si="111"/>
        <v>#REF!</v>
      </c>
      <c r="R132" s="49" t="e">
        <f t="shared" si="111"/>
        <v>#REF!</v>
      </c>
      <c r="S132" s="49" t="e">
        <f t="shared" si="111"/>
        <v>#REF!</v>
      </c>
      <c r="T132" s="49" t="e">
        <f t="shared" si="111"/>
        <v>#REF!</v>
      </c>
      <c r="U132" s="49" t="e">
        <f t="shared" si="111"/>
        <v>#REF!</v>
      </c>
      <c r="V132" s="49" t="e">
        <f t="shared" si="111"/>
        <v>#REF!</v>
      </c>
      <c r="W132" s="49" t="e">
        <f t="shared" si="111"/>
        <v>#REF!</v>
      </c>
      <c r="X132" s="49" t="e">
        <f t="shared" si="111"/>
        <v>#REF!</v>
      </c>
      <c r="Y132" s="49" t="e">
        <f t="shared" si="111"/>
        <v>#REF!</v>
      </c>
      <c r="Z132" s="49" t="e">
        <f t="shared" si="111"/>
        <v>#REF!</v>
      </c>
      <c r="AA132" s="49" t="e">
        <f t="shared" si="111"/>
        <v>#REF!</v>
      </c>
      <c r="AB132" s="66"/>
      <c r="AC132" s="66"/>
      <c r="AD132" s="66"/>
      <c r="AE132" s="70"/>
    </row>
    <row r="133" spans="1:33" x14ac:dyDescent="0.25">
      <c r="A133" s="27"/>
      <c r="B133" s="28"/>
      <c r="C133" s="2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62"/>
      <c r="AC133" s="62"/>
      <c r="AD133" s="62"/>
      <c r="AE133" s="62"/>
    </row>
    <row r="134" spans="1:33" x14ac:dyDescent="0.25">
      <c r="A134" s="27"/>
      <c r="B134" s="28"/>
      <c r="C134" s="28" t="s">
        <v>44</v>
      </c>
      <c r="D134" s="25" t="e">
        <f>D127</f>
        <v>#REF!</v>
      </c>
      <c r="E134" s="25" t="e">
        <f t="shared" ref="E134:AA134" si="112">E127</f>
        <v>#REF!</v>
      </c>
      <c r="F134" s="25" t="e">
        <f t="shared" si="112"/>
        <v>#REF!</v>
      </c>
      <c r="G134" s="25" t="e">
        <f t="shared" si="112"/>
        <v>#REF!</v>
      </c>
      <c r="H134" s="25" t="e">
        <f t="shared" si="112"/>
        <v>#REF!</v>
      </c>
      <c r="I134" s="25" t="e">
        <f t="shared" si="112"/>
        <v>#REF!</v>
      </c>
      <c r="J134" s="25" t="e">
        <f t="shared" si="112"/>
        <v>#REF!</v>
      </c>
      <c r="K134" s="25" t="e">
        <f t="shared" si="112"/>
        <v>#REF!</v>
      </c>
      <c r="L134" s="25" t="e">
        <f t="shared" si="112"/>
        <v>#REF!</v>
      </c>
      <c r="M134" s="25" t="e">
        <f t="shared" si="112"/>
        <v>#REF!</v>
      </c>
      <c r="N134" s="25" t="e">
        <f t="shared" si="112"/>
        <v>#REF!</v>
      </c>
      <c r="O134" s="25" t="e">
        <f t="shared" si="112"/>
        <v>#REF!</v>
      </c>
      <c r="P134" s="25" t="e">
        <f t="shared" si="112"/>
        <v>#REF!</v>
      </c>
      <c r="Q134" s="25" t="e">
        <f t="shared" si="112"/>
        <v>#REF!</v>
      </c>
      <c r="R134" s="25" t="e">
        <f t="shared" si="112"/>
        <v>#REF!</v>
      </c>
      <c r="S134" s="25" t="e">
        <f t="shared" si="112"/>
        <v>#REF!</v>
      </c>
      <c r="T134" s="25" t="e">
        <f t="shared" si="112"/>
        <v>#REF!</v>
      </c>
      <c r="U134" s="25" t="e">
        <f t="shared" si="112"/>
        <v>#REF!</v>
      </c>
      <c r="V134" s="25" t="e">
        <f t="shared" si="112"/>
        <v>#REF!</v>
      </c>
      <c r="W134" s="25" t="e">
        <f t="shared" si="112"/>
        <v>#REF!</v>
      </c>
      <c r="X134" s="25" t="e">
        <f t="shared" si="112"/>
        <v>#REF!</v>
      </c>
      <c r="Y134" s="25" t="e">
        <f t="shared" si="112"/>
        <v>#REF!</v>
      </c>
      <c r="Z134" s="25" t="e">
        <f t="shared" si="112"/>
        <v>#REF!</v>
      </c>
      <c r="AA134" s="25" t="e">
        <f t="shared" si="112"/>
        <v>#REF!</v>
      </c>
      <c r="AE134"/>
      <c r="AG134" s="47"/>
    </row>
    <row r="135" spans="1:33" x14ac:dyDescent="0.25">
      <c r="A135" s="27"/>
      <c r="B135" s="28"/>
      <c r="C135" s="46" t="s">
        <v>50</v>
      </c>
      <c r="D135" s="26" t="e">
        <f>#REF!</f>
        <v>#REF!</v>
      </c>
      <c r="E135" s="26" t="e">
        <f>#REF!</f>
        <v>#REF!</v>
      </c>
      <c r="F135" s="26" t="e">
        <f>#REF!</f>
        <v>#REF!</v>
      </c>
      <c r="G135" s="26" t="e">
        <f>#REF!</f>
        <v>#REF!</v>
      </c>
      <c r="H135" s="26" t="e">
        <f>#REF!</f>
        <v>#REF!</v>
      </c>
      <c r="I135" s="26" t="e">
        <f>#REF!</f>
        <v>#REF!</v>
      </c>
      <c r="J135" s="26" t="e">
        <f>#REF!</f>
        <v>#REF!</v>
      </c>
      <c r="K135" s="26" t="e">
        <f>#REF!</f>
        <v>#REF!</v>
      </c>
      <c r="L135" s="26" t="e">
        <f>#REF!</f>
        <v>#REF!</v>
      </c>
      <c r="M135" s="26" t="e">
        <f>#REF!</f>
        <v>#REF!</v>
      </c>
      <c r="N135" s="26" t="e">
        <f>#REF!</f>
        <v>#REF!</v>
      </c>
      <c r="O135" s="26" t="e">
        <f>#REF!</f>
        <v>#REF!</v>
      </c>
      <c r="P135" s="26" t="e">
        <f>#REF!</f>
        <v>#REF!</v>
      </c>
      <c r="Q135" s="26" t="e">
        <f>#REF!</f>
        <v>#REF!</v>
      </c>
      <c r="R135" s="26" t="e">
        <f>#REF!</f>
        <v>#REF!</v>
      </c>
      <c r="S135" s="26" t="e">
        <f>#REF!</f>
        <v>#REF!</v>
      </c>
      <c r="T135" s="26" t="e">
        <f>#REF!</f>
        <v>#REF!</v>
      </c>
      <c r="U135" s="26" t="e">
        <f>#REF!</f>
        <v>#REF!</v>
      </c>
      <c r="V135" s="26" t="e">
        <f>#REF!</f>
        <v>#REF!</v>
      </c>
      <c r="W135" s="26" t="e">
        <f>#REF!</f>
        <v>#REF!</v>
      </c>
      <c r="X135" s="26" t="e">
        <f>#REF!</f>
        <v>#REF!</v>
      </c>
      <c r="Y135" s="26" t="e">
        <f>#REF!</f>
        <v>#REF!</v>
      </c>
      <c r="Z135" s="26" t="e">
        <f>#REF!</f>
        <v>#REF!</v>
      </c>
      <c r="AA135" s="26" t="e">
        <f>#REF!</f>
        <v>#REF!</v>
      </c>
      <c r="AE135" s="117"/>
      <c r="AG135" s="126"/>
    </row>
    <row r="136" spans="1:33" x14ac:dyDescent="0.25">
      <c r="A136" s="27"/>
      <c r="B136" s="28"/>
      <c r="C136" s="28" t="s">
        <v>28</v>
      </c>
      <c r="D136" s="25" t="e">
        <f>SUM(D135-D134)</f>
        <v>#REF!</v>
      </c>
      <c r="E136" s="25" t="e">
        <f t="shared" ref="E136:AA136" si="113">SUM(E135-E134)</f>
        <v>#REF!</v>
      </c>
      <c r="F136" s="25" t="e">
        <f t="shared" si="113"/>
        <v>#REF!</v>
      </c>
      <c r="G136" s="25" t="e">
        <f t="shared" si="113"/>
        <v>#REF!</v>
      </c>
      <c r="H136" s="25" t="e">
        <f t="shared" si="113"/>
        <v>#REF!</v>
      </c>
      <c r="I136" s="25" t="e">
        <f t="shared" si="113"/>
        <v>#REF!</v>
      </c>
      <c r="J136" s="25" t="e">
        <f t="shared" si="113"/>
        <v>#REF!</v>
      </c>
      <c r="K136" s="25" t="e">
        <f t="shared" si="113"/>
        <v>#REF!</v>
      </c>
      <c r="L136" s="25" t="e">
        <f t="shared" si="113"/>
        <v>#REF!</v>
      </c>
      <c r="M136" s="25" t="e">
        <f t="shared" si="113"/>
        <v>#REF!</v>
      </c>
      <c r="N136" s="25" t="e">
        <f t="shared" si="113"/>
        <v>#REF!</v>
      </c>
      <c r="O136" s="25" t="e">
        <f t="shared" si="113"/>
        <v>#REF!</v>
      </c>
      <c r="P136" s="25" t="e">
        <f t="shared" si="113"/>
        <v>#REF!</v>
      </c>
      <c r="Q136" s="25" t="e">
        <f t="shared" si="113"/>
        <v>#REF!</v>
      </c>
      <c r="R136" s="25" t="e">
        <f t="shared" si="113"/>
        <v>#REF!</v>
      </c>
      <c r="S136" s="25" t="e">
        <f t="shared" si="113"/>
        <v>#REF!</v>
      </c>
      <c r="T136" s="25" t="e">
        <f t="shared" si="113"/>
        <v>#REF!</v>
      </c>
      <c r="U136" s="25" t="e">
        <f t="shared" si="113"/>
        <v>#REF!</v>
      </c>
      <c r="V136" s="25" t="e">
        <f t="shared" si="113"/>
        <v>#REF!</v>
      </c>
      <c r="W136" s="25" t="e">
        <f t="shared" si="113"/>
        <v>#REF!</v>
      </c>
      <c r="X136" s="25" t="e">
        <f t="shared" si="113"/>
        <v>#REF!</v>
      </c>
      <c r="Y136" s="25" t="e">
        <f t="shared" si="113"/>
        <v>#REF!</v>
      </c>
      <c r="Z136" s="25" t="e">
        <f t="shared" si="113"/>
        <v>#REF!</v>
      </c>
      <c r="AA136" s="25" t="e">
        <f t="shared" si="113"/>
        <v>#REF!</v>
      </c>
      <c r="AE136"/>
    </row>
    <row r="137" spans="1:33" x14ac:dyDescent="0.25">
      <c r="A137" s="27"/>
      <c r="B137" s="28"/>
      <c r="C137" s="2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E137"/>
      <c r="AG137" s="94"/>
    </row>
    <row r="138" spans="1:33" x14ac:dyDescent="0.25">
      <c r="A138" s="27" t="s">
        <v>53</v>
      </c>
      <c r="B138" s="28"/>
      <c r="C138" s="28" t="s">
        <v>54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98" t="e">
        <f>SUM(AB7:AB124)</f>
        <v>#REF!</v>
      </c>
      <c r="AC138" s="98"/>
      <c r="AD138" s="98"/>
      <c r="AE138"/>
    </row>
    <row r="139" spans="1:33" x14ac:dyDescent="0.25">
      <c r="A139" s="27"/>
      <c r="B139" s="28"/>
      <c r="C139" s="9" t="s">
        <v>0</v>
      </c>
      <c r="D139" s="44" t="e">
        <f>SUM(#REF!+#REF!+#REF!+#REF!+#REF!+#REF!+D119+D112+D105+D98+D91+D84+D77+D63+D56+D49+D42+D35+D28+D21+D14+D7)</f>
        <v>#REF!</v>
      </c>
      <c r="E139" s="44" t="e">
        <f>SUM(#REF!+#REF!+#REF!+#REF!+#REF!+#REF!+E119+E112+E105+E98+E91+E84+E77+E63+E56+E49+E42+E35+E28+E21+E14+E7)</f>
        <v>#REF!</v>
      </c>
      <c r="F139" s="44" t="e">
        <f>SUM(#REF!+#REF!+#REF!+#REF!+#REF!+#REF!+F119+F112+F105+F98+F91+F84+F77+F63+F56+F49+F42+F35+F28+F21+F14+F7)</f>
        <v>#REF!</v>
      </c>
      <c r="G139" s="44" t="e">
        <f>SUM(#REF!+#REF!+#REF!+#REF!+#REF!+#REF!+G119+G112+G105+G98+G91+G84+G77+G63+G56+G49+G42+G35+G28+G21+G14+G7)</f>
        <v>#REF!</v>
      </c>
      <c r="H139" s="44" t="e">
        <f>SUM(#REF!+#REF!+#REF!+#REF!+#REF!+#REF!+H119+H112+H105+H98+H91+H84+H77+H63+H56+H49+H42+H35+H28+H21+H14+H7)</f>
        <v>#REF!</v>
      </c>
      <c r="I139" s="44" t="e">
        <f>SUM(#REF!+#REF!+#REF!+#REF!+#REF!+#REF!+I119+I112+I105+I98+I91+I84+I77+I63+I56+I49+I42+I35+I28+I21+I14+I7)</f>
        <v>#REF!</v>
      </c>
      <c r="J139" s="44" t="e">
        <f>SUM(#REF!+#REF!+#REF!+#REF!+#REF!+#REF!+J119+J112+J105+J98+J91+J84+J77+J63+J56+J49+J42+J35+J28+J21+J14+J7)</f>
        <v>#REF!</v>
      </c>
      <c r="K139" s="44" t="e">
        <f>SUM(#REF!+#REF!+#REF!+#REF!+#REF!+#REF!+K119+K112+K105+K98+K91+K84+K77+K63+K56+K49+K42+K35+K28+K21+K14+K7)</f>
        <v>#REF!</v>
      </c>
      <c r="L139" s="44" t="e">
        <f>SUM(#REF!+#REF!+#REF!+#REF!+#REF!+#REF!+L119+L112+L105+L98+L91+L84+L77+L63+L56+L49+L42+L35+L28+L21+L14+L7)</f>
        <v>#REF!</v>
      </c>
      <c r="M139" s="44" t="e">
        <f>SUM(#REF!+#REF!+#REF!+#REF!+#REF!+#REF!+M119+M112+M105+M98+M91+M84+M77+M63+M56+M49+M42+M35+M28+M21+M14+M7)</f>
        <v>#REF!</v>
      </c>
      <c r="N139" s="44" t="e">
        <f>SUM(#REF!+#REF!+#REF!+#REF!+#REF!+#REF!+N119+N112+N105+N98+N91+N84+N77+N63+N56+N49+N42+N35+N28+N21+N14+N7)</f>
        <v>#REF!</v>
      </c>
      <c r="O139" s="44" t="e">
        <f>SUM(#REF!+#REF!+#REF!+#REF!+#REF!+#REF!+O119+O112+O105+O98+O91+O84+O77+O63+O56+O49+O42+O35+O28+O21+O14+O7)</f>
        <v>#REF!</v>
      </c>
      <c r="P139" s="44" t="e">
        <f>SUM(#REF!+#REF!+#REF!+#REF!+#REF!+#REF!+P119+P112+P105+P98+P91+P84+P77+P63+P56+P49+P42+P35+P28+P21+P14+P7)</f>
        <v>#REF!</v>
      </c>
      <c r="Q139" s="44" t="e">
        <f>SUM(#REF!+#REF!+#REF!+#REF!+#REF!+#REF!+Q119+Q112+Q105+Q98+Q91+Q84+Q77+Q63+Q56+Q49+Q42+Q35+Q28+Q21+Q14+Q7)</f>
        <v>#REF!</v>
      </c>
      <c r="R139" s="44" t="e">
        <f>SUM(#REF!+#REF!+#REF!+#REF!+#REF!+#REF!+R119+R112+R105+R98+R91+R84+R77+R63+R56+R49+R42+R35+R28+R21+R14+R7)</f>
        <v>#REF!</v>
      </c>
      <c r="S139" s="44" t="e">
        <f>SUM(#REF!+#REF!+#REF!+#REF!+#REF!+#REF!+S119+S112+S105+S98+S91+S84+S77+S63+S56+S49+S42+S35+S28+S21+S14+S7)</f>
        <v>#REF!</v>
      </c>
      <c r="T139" s="44" t="e">
        <f>SUM(#REF!+#REF!+#REF!+#REF!+#REF!+#REF!+T119+T112+T105+T98+T91+T84+T77+T63+T56+T49+T42+T35+T28+T21+T14+T7)</f>
        <v>#REF!</v>
      </c>
      <c r="U139" s="44" t="e">
        <f>SUM(#REF!+#REF!+#REF!+#REF!+#REF!+#REF!+U119+U112+U105+U98+U91+U84+U77+U63+U56+U49+U42+U35+U28+U21+U14+U7)</f>
        <v>#REF!</v>
      </c>
      <c r="V139" s="44" t="e">
        <f>SUM(#REF!+#REF!+#REF!+#REF!+#REF!+#REF!+V119+V112+V105+V98+V91+V84+V77+V63+V56+V49+V42+V35+V28+V21+V14+V7)</f>
        <v>#REF!</v>
      </c>
      <c r="W139" s="44" t="e">
        <f>SUM(#REF!+#REF!+#REF!+#REF!+#REF!+#REF!+W119+W112+W105+W98+W91+W84+W77+W63+W56+W49+W42+W35+W28+W21+W14+W7)</f>
        <v>#REF!</v>
      </c>
      <c r="X139" s="44" t="e">
        <f>SUM(#REF!+#REF!+#REF!+#REF!+#REF!+#REF!+X119+X112+X105+X98+X91+X84+X77+X63+X56+X49+X42+X35+X28+X21+X14+X7)</f>
        <v>#REF!</v>
      </c>
      <c r="Y139" s="44" t="e">
        <f>SUM(#REF!+#REF!+#REF!+#REF!+#REF!+#REF!+Y119+Y112+Y105+Y98+Y91+Y84+Y77+Y63+Y56+Y49+Y42+Y35+Y28+Y21+Y14+Y7)</f>
        <v>#REF!</v>
      </c>
      <c r="Z139" s="44" t="e">
        <f>SUM(#REF!+#REF!+#REF!+#REF!+#REF!+#REF!+Z119+Z112+Z105+Z98+Z91+Z84+Z77+Z63+Z56+Z49+Z42+Z35+Z28+Z21+Z14+Z7)</f>
        <v>#REF!</v>
      </c>
      <c r="AA139" s="44" t="e">
        <f>SUM(#REF!+#REF!+#REF!+#REF!+#REF!+#REF!+AA119+AA112+AA105+AA98+AA91+AA84+AA77+AA63+AA56+AA49+AA42+AA35+AA28+AA21+AA14+AA7)</f>
        <v>#REF!</v>
      </c>
      <c r="AB139" s="66" t="e">
        <f t="shared" ref="AB139:AB144" si="114">SUM(D139:AA139)</f>
        <v>#REF!</v>
      </c>
      <c r="AC139" s="66"/>
      <c r="AD139" s="66"/>
      <c r="AE139"/>
    </row>
    <row r="140" spans="1:33" x14ac:dyDescent="0.25">
      <c r="A140" s="27"/>
      <c r="B140" s="28"/>
      <c r="C140" s="9" t="s">
        <v>1</v>
      </c>
      <c r="D140" s="44" t="e">
        <f>SUM(#REF!+#REF!+#REF!+#REF!+#REF!+#REF!+D120+D113+D106+D99+D92+D85+D78+D64+D57+D50+D43+D36+D29+D22+D15+D8)</f>
        <v>#REF!</v>
      </c>
      <c r="E140" s="44" t="e">
        <f>SUM(#REF!+#REF!+#REF!+#REF!+#REF!+#REF!+E120+E113+E106+E99+E92+E85+E78+E64+E57+E50+E43+E36+E29+E22+E15+E8)</f>
        <v>#REF!</v>
      </c>
      <c r="F140" s="44" t="e">
        <f>SUM(#REF!+#REF!+#REF!+#REF!+#REF!+#REF!+F120+F113+F106+F99+F92+F85+F78+F64+F57+F50+F43+F36+F29+F22+F15+F8)</f>
        <v>#REF!</v>
      </c>
      <c r="G140" s="44" t="e">
        <f>SUM(#REF!+#REF!+#REF!+#REF!+#REF!+#REF!+G120+G113+G106+G99+G92+G85+G78+G64+G57+G50+G43+G36+G29+G22+G15+G8)</f>
        <v>#REF!</v>
      </c>
      <c r="H140" s="44" t="e">
        <f>SUM(#REF!+#REF!+#REF!+#REF!+#REF!+#REF!+H120+H113+H106+H99+H92+H85+H78+H64+H57+H50+H43+H36+H29+H22+H15+H8)</f>
        <v>#REF!</v>
      </c>
      <c r="I140" s="44" t="e">
        <f>SUM(#REF!+#REF!+#REF!+#REF!+#REF!+#REF!+I120+I113+I106+I99+I92+I85+I78+I64+I57+I50+I43+I36+I29+I22+I15+I8)</f>
        <v>#REF!</v>
      </c>
      <c r="J140" s="44" t="e">
        <f>SUM(#REF!+#REF!+#REF!+#REF!+#REF!+#REF!+J120+J113+J106+J99+J92+J85+J78+J64+J57+J50+J43+J36+J29+J22+J15+J8)</f>
        <v>#REF!</v>
      </c>
      <c r="K140" s="44" t="e">
        <f>SUM(#REF!+#REF!+#REF!+#REF!+#REF!+#REF!+K120+K113+K106+K99+K92+K85+K78+K64+K57+K50+K43+K36+K29+K22+K15+K8)</f>
        <v>#REF!</v>
      </c>
      <c r="L140" s="44" t="e">
        <f>SUM(#REF!+#REF!+#REF!+#REF!+#REF!+#REF!+L120+L113+L106+L99+L92+L85+L78+L64+L57+L50+L43+L36+L29+L22+L15+L8)</f>
        <v>#REF!</v>
      </c>
      <c r="M140" s="44" t="e">
        <f>SUM(#REF!+#REF!+#REF!+#REF!+#REF!+#REF!+M120+M113+M106+M99+M92+M85+M78+M64+M57+M50+M43+M36+M29+M22+M15+M8)</f>
        <v>#REF!</v>
      </c>
      <c r="N140" s="44" t="e">
        <f>SUM(#REF!+#REF!+#REF!+#REF!+#REF!+#REF!+N120+N113+N106+N99+N92+N85+N78+N64+N57+N50+N43+N36+N29+N22+N15+N8)</f>
        <v>#REF!</v>
      </c>
      <c r="O140" s="44" t="e">
        <f>SUM(#REF!+#REF!+#REF!+#REF!+#REF!+#REF!+O120+O113+O106+O99+O92+O85+O78+O64+O57+O50+O43+O36+O29+O22+O15+O8)</f>
        <v>#REF!</v>
      </c>
      <c r="P140" s="44" t="e">
        <f>SUM(#REF!+#REF!+#REF!+#REF!+#REF!+#REF!+P120+P113+P106+P99+P92+P85+P78+P64+P57+P50+P43+P36+P29+P22+P15+P8)</f>
        <v>#REF!</v>
      </c>
      <c r="Q140" s="44" t="e">
        <f>SUM(#REF!+#REF!+#REF!+#REF!+#REF!+#REF!+Q120+Q113+Q106+Q99+Q92+Q85+Q78+Q64+Q57+Q50+Q43+Q36+Q29+Q22+Q15+Q8)</f>
        <v>#REF!</v>
      </c>
      <c r="R140" s="44" t="e">
        <f>SUM(#REF!+#REF!+#REF!+#REF!+#REF!+#REF!+R120+R113+R106+R99+R92+R85+R78+R64+R57+R50+R43+R36+R29+R22+R15+R8)</f>
        <v>#REF!</v>
      </c>
      <c r="S140" s="44" t="e">
        <f>SUM(#REF!+#REF!+#REF!+#REF!+#REF!+#REF!+S120+S113+S106+S99+S92+S85+S78+S64+S57+S50+S43+S36+S29+S22+S15+S8)</f>
        <v>#REF!</v>
      </c>
      <c r="T140" s="44" t="e">
        <f>SUM(#REF!+#REF!+#REF!+#REF!+#REF!+#REF!+T120+T113+T106+T99+T92+T85+T78+T64+T57+T50+T43+T36+T29+T22+T15+T8)</f>
        <v>#REF!</v>
      </c>
      <c r="U140" s="44" t="e">
        <f>SUM(#REF!+#REF!+#REF!+#REF!+#REF!+#REF!+U120+U113+U106+U99+U92+U85+U78+U64+U57+U50+U43+U36+U29+U22+U15+U8)</f>
        <v>#REF!</v>
      </c>
      <c r="V140" s="44" t="e">
        <f>SUM(#REF!+#REF!+#REF!+#REF!+#REF!+#REF!+V120+V113+V106+V99+V92+V85+V78+V64+V57+V50+V43+V36+V29+V22+V15+V8)</f>
        <v>#REF!</v>
      </c>
      <c r="W140" s="44" t="e">
        <f>SUM(#REF!+#REF!+#REF!+#REF!+#REF!+#REF!+W120+W113+W106+W99+W92+W85+W78+W64+W57+W50+W43+W36+W29+W22+W15+W8)</f>
        <v>#REF!</v>
      </c>
      <c r="X140" s="44" t="e">
        <f>SUM(#REF!+#REF!+#REF!+#REF!+#REF!+#REF!+X120+X113+X106+X99+X92+X85+X78+X64+X57+X50+X43+X36+X29+X22+X15+X8)</f>
        <v>#REF!</v>
      </c>
      <c r="Y140" s="44" t="e">
        <f>SUM(#REF!+#REF!+#REF!+#REF!+#REF!+#REF!+Y120+Y113+Y106+Y99+Y92+Y85+Y78+Y64+Y57+Y50+Y43+Y36+Y29+Y22+Y15+Y8)</f>
        <v>#REF!</v>
      </c>
      <c r="Z140" s="44" t="e">
        <f>SUM(#REF!+#REF!+#REF!+#REF!+#REF!+#REF!+Z120+Z113+Z106+Z99+Z92+Z85+Z78+Z64+Z57+Z50+Z43+Z36+Z29+Z22+Z15+Z8)</f>
        <v>#REF!</v>
      </c>
      <c r="AA140" s="44" t="e">
        <f>SUM(#REF!+#REF!+#REF!+#REF!+#REF!+#REF!+AA120+AA113+AA106+AA99+AA92+AA85+AA78+AA64+AA57+AA50+AA43+AA36+AA29+AA22+AA15+AA8)</f>
        <v>#REF!</v>
      </c>
      <c r="AB140" s="109" t="e">
        <f t="shared" si="114"/>
        <v>#REF!</v>
      </c>
      <c r="AC140" s="109"/>
      <c r="AD140" s="109"/>
      <c r="AE140"/>
    </row>
    <row r="141" spans="1:33" x14ac:dyDescent="0.25">
      <c r="A141" s="27"/>
      <c r="B141" s="28"/>
      <c r="C141" s="9" t="s">
        <v>2</v>
      </c>
      <c r="D141" s="44" t="e">
        <f>SUM(#REF!+#REF!+#REF!+#REF!+#REF!+#REF!+D121+D114+D107+D100+D93+D86+D79+D65+D58+D51+D44+D37+D30+D23+D16+D9)</f>
        <v>#REF!</v>
      </c>
      <c r="E141" s="44" t="e">
        <f>SUM(#REF!+#REF!+#REF!+#REF!+#REF!+#REF!+E121+E114+E107+E100+E93+E86+E79+E65+E58+E51+E44+E37+E30+E23+E16+E9)</f>
        <v>#REF!</v>
      </c>
      <c r="F141" s="44" t="e">
        <f>SUM(#REF!+#REF!+#REF!+#REF!+#REF!+#REF!+F121+F114+F107+F100+F93+F86+F79+F65+F58+F51+F44+F37+F30+F23+F16+F9)</f>
        <v>#REF!</v>
      </c>
      <c r="G141" s="44" t="e">
        <f>SUM(#REF!+#REF!+#REF!+#REF!+#REF!+#REF!+G121+G114+G107+G100+G93+G86+G79+G65+G58+G51+G44+G37+G30+G23+G16+G9)</f>
        <v>#REF!</v>
      </c>
      <c r="H141" s="44" t="e">
        <f>SUM(#REF!+#REF!+#REF!+#REF!+#REF!+#REF!+H121+H114+H107+H100+H93+H86+H79+H65+H58+H51+H44+H37+H30+H23+H16+H9)</f>
        <v>#REF!</v>
      </c>
      <c r="I141" s="44" t="e">
        <f>SUM(#REF!+#REF!+#REF!+#REF!+#REF!+#REF!+I121+I114+I107+I100+I93+I86+I79+I65+I58+I51+I44+I37+I30+I23+I16+I9)</f>
        <v>#REF!</v>
      </c>
      <c r="J141" s="44" t="e">
        <f>SUM(#REF!+#REF!+#REF!+#REF!+#REF!+#REF!+J121+J114+J107+J100+J93+J86+J79+J65+J58+J51+J44+J37+J30+J23+J16+J9)</f>
        <v>#REF!</v>
      </c>
      <c r="K141" s="44" t="e">
        <f>SUM(#REF!+#REF!+#REF!+#REF!+#REF!+#REF!+K121+K114+K107+K100+K93+K86+K79+K65+K58+K51+K44+K37+K30+K23+K16+K9)</f>
        <v>#REF!</v>
      </c>
      <c r="L141" s="44" t="e">
        <f>SUM(#REF!+#REF!+#REF!+#REF!+#REF!+#REF!+L121+L114+L107+L100+L93+L86+L79+L65+L58+L51+L44+L37+L30+L23+L16+L9)</f>
        <v>#REF!</v>
      </c>
      <c r="M141" s="44" t="e">
        <f>SUM(#REF!+#REF!+#REF!+#REF!+#REF!+#REF!+M121+M114+M107+M100+M93+M86+M79+M65+M58+M51+M44+M37+M30+M23+M16+M9)</f>
        <v>#REF!</v>
      </c>
      <c r="N141" s="44" t="e">
        <f>SUM(#REF!+#REF!+#REF!+#REF!+#REF!+#REF!+N121+N114+N107+N100+N93+N86+N79+N65+N58+N51+N44+N37+N30+N23+N16+N9)</f>
        <v>#REF!</v>
      </c>
      <c r="O141" s="44" t="e">
        <f>SUM(#REF!+#REF!+#REF!+#REF!+#REF!+#REF!+O121+O114+O107+O100+O93+O86+O79+O65+O58+O51+O44+O37+O30+O23+O16+O9)</f>
        <v>#REF!</v>
      </c>
      <c r="P141" s="44" t="e">
        <f>SUM(#REF!+#REF!+#REF!+#REF!+#REF!+#REF!+P121+P114+P107+P100+P93+P86+P79+P65+P58+P51+P44+P37+P30+P23+P16+P9)</f>
        <v>#REF!</v>
      </c>
      <c r="Q141" s="44" t="e">
        <f>SUM(#REF!+#REF!+#REF!+#REF!+#REF!+#REF!+Q121+Q114+Q107+Q100+Q93+Q86+Q79+Q65+Q58+Q51+Q44+Q37+Q30+Q23+Q16+Q9)</f>
        <v>#REF!</v>
      </c>
      <c r="R141" s="44" t="e">
        <f>SUM(#REF!+#REF!+#REF!+#REF!+#REF!+#REF!+R121+R114+R107+R100+R93+R86+R79+R65+R58+R51+R44+R37+R30+R23+R16+R9)</f>
        <v>#REF!</v>
      </c>
      <c r="S141" s="44" t="e">
        <f>SUM(#REF!+#REF!+#REF!+#REF!+#REF!+#REF!+S121+S114+S107+S100+S93+S86+S79+S65+S58+S51+S44+S37+S30+S23+S16+S9)</f>
        <v>#REF!</v>
      </c>
      <c r="T141" s="44" t="e">
        <f>SUM(#REF!+#REF!+#REF!+#REF!+#REF!+#REF!+T121+T114+T107+T100+T93+T86+T79+T65+T58+T51+T44+T37+T30+T23+T16+T9)</f>
        <v>#REF!</v>
      </c>
      <c r="U141" s="44" t="e">
        <f>SUM(#REF!+#REF!+#REF!+#REF!+#REF!+#REF!+U121+U114+U107+U100+U93+U86+U79+U65+U58+U51+U44+U37+U30+U23+U16+U9)</f>
        <v>#REF!</v>
      </c>
      <c r="V141" s="44" t="e">
        <f>SUM(#REF!+#REF!+#REF!+#REF!+#REF!+#REF!+V121+V114+V107+V100+V93+V86+V79+V65+V58+V51+V44+V37+V30+V23+V16+V9)</f>
        <v>#REF!</v>
      </c>
      <c r="W141" s="44" t="e">
        <f>SUM(#REF!+#REF!+#REF!+#REF!+#REF!+#REF!+W121+W114+W107+W100+W93+W86+W79+W65+W58+W51+W44+W37+W30+W23+W16+W9)</f>
        <v>#REF!</v>
      </c>
      <c r="X141" s="44" t="e">
        <f>SUM(#REF!+#REF!+#REF!+#REF!+#REF!+#REF!+X121+X114+X107+X100+X93+X86+X79+X65+X58+X51+X44+X37+X30+X23+X16+X9)</f>
        <v>#REF!</v>
      </c>
      <c r="Y141" s="44" t="e">
        <f>SUM(#REF!+#REF!+#REF!+#REF!+#REF!+#REF!+Y121+Y114+Y107+Y100+Y93+Y86+Y79+Y65+Y58+Y51+Y44+Y37+Y30+Y23+Y16+Y9)</f>
        <v>#REF!</v>
      </c>
      <c r="Z141" s="44" t="e">
        <f>SUM(#REF!+#REF!+#REF!+#REF!+#REF!+#REF!+Z121+Z114+Z107+Z100+Z93+Z86+Z79+Z65+Z58+Z51+Z44+Z37+Z30+Z23+Z16+Z9)</f>
        <v>#REF!</v>
      </c>
      <c r="AA141" s="44" t="e">
        <f>SUM(#REF!+#REF!+#REF!+#REF!+#REF!+#REF!+AA121+AA114+AA107+AA100+AA93+AA86+AA79+AA65+AA58+AA51+AA44+AA37+AA30+AA23+AA16+AA9)</f>
        <v>#REF!</v>
      </c>
      <c r="AB141" s="66" t="e">
        <f t="shared" si="114"/>
        <v>#REF!</v>
      </c>
      <c r="AC141" s="66"/>
      <c r="AD141" s="66"/>
      <c r="AE141"/>
      <c r="AF141"/>
    </row>
    <row r="142" spans="1:33" x14ac:dyDescent="0.25">
      <c r="A142" s="27"/>
      <c r="B142" s="28"/>
      <c r="C142" s="7" t="s">
        <v>157</v>
      </c>
      <c r="D142" s="44" t="e">
        <f>SUM(#REF!+#REF!+#REF!+#REF!+#REF!+#REF!+D122+D115+D108+D101+D94+D87+D80+D66+D59+D52+D45+D38+D31+D24+D17+D10)</f>
        <v>#REF!</v>
      </c>
      <c r="E142" s="44" t="e">
        <f>SUM(#REF!+#REF!+#REF!+#REF!+#REF!+#REF!+E122+E115+E108+E101+E94+E87+E80+E66+E59+E52+E45+E38+E31+E24+E17+E10)</f>
        <v>#REF!</v>
      </c>
      <c r="F142" s="44" t="e">
        <f>SUM(#REF!+#REF!+#REF!+#REF!+#REF!+#REF!+F122+F115+F108+F101+F94+F87+F80+F66+F59+F52+F45+F38+F31+F24+F17+F10)</f>
        <v>#REF!</v>
      </c>
      <c r="G142" s="44" t="e">
        <f>SUM(#REF!+#REF!+#REF!+#REF!+#REF!+#REF!+G122+G115+G108+G101+G94+G87+G80+G66+G59+G52+G45+G38+G31+G24+G17+G10)</f>
        <v>#REF!</v>
      </c>
      <c r="H142" s="44" t="e">
        <f>SUM(#REF!+#REF!+#REF!+#REF!+#REF!+#REF!+H122+H115+H108+H101+H94+H87+H80+H66+H59+H52+H45+H38+H31+H24+H17+H10)</f>
        <v>#REF!</v>
      </c>
      <c r="I142" s="44" t="e">
        <f>SUM(#REF!+#REF!+#REF!+#REF!+#REF!+#REF!+I122+I115+I108+I101+I94+I87+I80+I66+I59+I52+I45+I38+I31+I24+I17+I10)</f>
        <v>#REF!</v>
      </c>
      <c r="J142" s="44" t="e">
        <f>SUM(#REF!+#REF!+#REF!+#REF!+#REF!+#REF!+J122+J115+J108+J101+J94+J87+J80+J66+J59+J52+J45+J38+J31+J24+J17+J10)</f>
        <v>#REF!</v>
      </c>
      <c r="K142" s="44" t="e">
        <f>SUM(#REF!+#REF!+#REF!+#REF!+#REF!+#REF!+K122+K115+K108+K101+K94+K87+K80+K66+K59+K52+K45+K38+K31+K24+K17+K10)</f>
        <v>#REF!</v>
      </c>
      <c r="L142" s="44" t="e">
        <f>SUM(#REF!+#REF!+#REF!+#REF!+#REF!+#REF!+L122+L115+L108+L101+L94+L87+L80+L66+L59+L52+L45+L38+L31+L24+L17+L10)</f>
        <v>#REF!</v>
      </c>
      <c r="M142" s="44" t="e">
        <f>SUM(#REF!+#REF!+#REF!+#REF!+#REF!+#REF!+M122+M115+M108+M101+M94+M87+M80+M66+M59+M52+M45+M38+M31+M24+M17+M10)</f>
        <v>#REF!</v>
      </c>
      <c r="N142" s="44" t="e">
        <f>SUM(#REF!+#REF!+#REF!+#REF!+#REF!+#REF!+N122+N115+N108+N101+N94+N87+N80+N66+N59+N52+N45+N38+N31+N24+N17+N10)</f>
        <v>#REF!</v>
      </c>
      <c r="O142" s="44" t="e">
        <f>SUM(#REF!+#REF!+#REF!+#REF!+#REF!+#REF!+O122+O115+O108+O101+O94+O87+O80+O66+O59+O52+O45+O38+O31+O24+O17+O10)</f>
        <v>#REF!</v>
      </c>
      <c r="P142" s="44" t="e">
        <f>SUM(#REF!+#REF!+#REF!+#REF!+#REF!+#REF!+P122+P115+P108+P101+P94+P87+P80+P66+P59+P52+P45+P38+P31+P24+P17+P10)</f>
        <v>#REF!</v>
      </c>
      <c r="Q142" s="44" t="e">
        <f>SUM(#REF!+#REF!+#REF!+#REF!+#REF!+#REF!+Q122+Q115+Q108+Q101+Q94+Q87+Q80+Q66+Q59+Q52+Q45+Q38+Q31+Q24+Q17+Q10)</f>
        <v>#REF!</v>
      </c>
      <c r="R142" s="44" t="e">
        <f>SUM(#REF!+#REF!+#REF!+#REF!+#REF!+#REF!+R122+R115+R108+R101+R94+R87+R80+R66+R59+R52+R45+R38+R31+R24+R17+R10)</f>
        <v>#REF!</v>
      </c>
      <c r="S142" s="44" t="e">
        <f>SUM(#REF!+#REF!+#REF!+#REF!+#REF!+#REF!+S122+S115+S108+S101+S94+S87+S80+S66+S59+S52+S45+S38+S31+S24+S17+S10)</f>
        <v>#REF!</v>
      </c>
      <c r="T142" s="44" t="e">
        <f>SUM(#REF!+#REF!+#REF!+#REF!+#REF!+#REF!+T122+T115+T108+T101+T94+T87+T80+T66+T59+T52+T45+T38+T31+T24+T17+T10)</f>
        <v>#REF!</v>
      </c>
      <c r="U142" s="44" t="e">
        <f>SUM(#REF!+#REF!+#REF!+#REF!+#REF!+#REF!+U122+U115+U108+U101+U94+U87+U80+U66+U59+U52+U45+U38+U31+U24+U17+U10)</f>
        <v>#REF!</v>
      </c>
      <c r="V142" s="44" t="e">
        <f>SUM(#REF!+#REF!+#REF!+#REF!+#REF!+#REF!+V122+V115+V108+V101+V94+V87+V80+V66+V59+V52+V45+V38+V31+V24+V17+V10)</f>
        <v>#REF!</v>
      </c>
      <c r="W142" s="44" t="e">
        <f>SUM(#REF!+#REF!+#REF!+#REF!+#REF!+#REF!+W122+W115+W108+W101+W94+W87+W80+W66+W59+W52+W45+W38+W31+W24+W17+W10)</f>
        <v>#REF!</v>
      </c>
      <c r="X142" s="44" t="e">
        <f>SUM(#REF!+#REF!+#REF!+#REF!+#REF!+#REF!+X122+X115+X108+X101+X94+X87+X80+X66+X59+X52+X45+X38+X31+X24+X17+X10)</f>
        <v>#REF!</v>
      </c>
      <c r="Y142" s="44" t="e">
        <f>SUM(#REF!+#REF!+#REF!+#REF!+#REF!+#REF!+Y122+Y115+Y108+Y101+Y94+Y87+Y80+Y66+Y59+Y52+Y45+Y38+Y31+Y24+Y17+Y10)</f>
        <v>#REF!</v>
      </c>
      <c r="Z142" s="44" t="e">
        <f>SUM(#REF!+#REF!+#REF!+#REF!+#REF!+#REF!+Z122+Z115+Z108+Z101+Z94+Z87+Z80+Z66+Z59+Z52+Z45+Z38+Z31+Z24+Z17+Z10)</f>
        <v>#REF!</v>
      </c>
      <c r="AA142" s="44" t="e">
        <f>SUM(#REF!+#REF!+#REF!+#REF!+#REF!+#REF!+AA122+AA115+AA108+AA101+AA94+AA87+AA80+AA66+AA59+AA52+AA45+AA38+AA31+AA24+AA17+AA10)</f>
        <v>#REF!</v>
      </c>
      <c r="AB142" s="66" t="e">
        <f t="shared" si="114"/>
        <v>#REF!</v>
      </c>
      <c r="AC142" s="66"/>
      <c r="AD142" s="66"/>
      <c r="AE142"/>
      <c r="AF142"/>
    </row>
    <row r="143" spans="1:33" x14ac:dyDescent="0.25">
      <c r="A143" s="27"/>
      <c r="B143" s="28"/>
      <c r="C143" s="7" t="s">
        <v>158</v>
      </c>
      <c r="D143" s="44" t="e">
        <f>SUM(#REF!+#REF!+#REF!+#REF!+#REF!+#REF!+D123+D116+D109+D102+D95+D88+D81+D67+D60+D53+D46+D39+D32+D25+D18+D11)</f>
        <v>#REF!</v>
      </c>
      <c r="E143" s="44" t="e">
        <f>SUM(#REF!+#REF!+#REF!+#REF!+#REF!+#REF!+E123+E116+E109+E102+E95+E88+E81+E67+E60+E53+E46+E39+E32+E25+E18+E11)</f>
        <v>#REF!</v>
      </c>
      <c r="F143" s="44" t="e">
        <f>SUM(#REF!+#REF!+#REF!+#REF!+#REF!+#REF!+F123+F116+F109+F102+F95+F88+F81+F67+F60+F53+F46+F39+F32+F25+F18+F11)</f>
        <v>#REF!</v>
      </c>
      <c r="G143" s="44" t="e">
        <f>SUM(#REF!+#REF!+#REF!+#REF!+#REF!+#REF!+G123+G116+G109+G102+G95+G88+G81+G67+G60+G53+G46+G39+G32+G25+G18+G11)</f>
        <v>#REF!</v>
      </c>
      <c r="H143" s="44" t="e">
        <f>SUM(#REF!+#REF!+#REF!+#REF!+#REF!+#REF!+H123+H116+H109+H102+H95+H88+H81+H67+H60+H53+H46+H39+H32+H25+H18+H11)</f>
        <v>#REF!</v>
      </c>
      <c r="I143" s="44" t="e">
        <f>SUM(#REF!+#REF!+#REF!+#REF!+#REF!+#REF!+I123+I116+I109+I102+I95+I88+I81+I67+I60+I53+I46+I39+I32+I25+I18+I11)</f>
        <v>#REF!</v>
      </c>
      <c r="J143" s="44" t="e">
        <f>SUM(#REF!+#REF!+#REF!+#REF!+#REF!+#REF!+J123+J116+J109+J102+J95+J88+J81+J67+J60+J53+J46+J39+J32+J25+J18+J11)</f>
        <v>#REF!</v>
      </c>
      <c r="K143" s="44" t="e">
        <f>SUM(#REF!+#REF!+#REF!+#REF!+#REF!+#REF!+K123+K116+K109+K102+K95+K88+K81+K67+K60+K53+K46+K39+K32+K25+K18+K11)</f>
        <v>#REF!</v>
      </c>
      <c r="L143" s="44" t="e">
        <f>SUM(#REF!+#REF!+#REF!+#REF!+#REF!+#REF!+L123+L116+L109+L102+L95+L88+L81+L67+L60+L53+L46+L39+L32+L25+L18+L11)</f>
        <v>#REF!</v>
      </c>
      <c r="M143" s="44" t="e">
        <f>SUM(#REF!+#REF!+#REF!+#REF!+#REF!+#REF!+M123+M116+M109+M102+M95+M88+M81+M67+M60+M53+M46+M39+M32+M25+M18+M11)</f>
        <v>#REF!</v>
      </c>
      <c r="N143" s="44" t="e">
        <f>SUM(#REF!+#REF!+#REF!+#REF!+#REF!+#REF!+N123+N116+N109+N102+N95+N88+N81+N67+N60+N53+N46+N39+N32+N25+N18+N11)</f>
        <v>#REF!</v>
      </c>
      <c r="O143" s="44" t="e">
        <f>SUM(#REF!+#REF!+#REF!+#REF!+#REF!+#REF!+O123+O116+O109+O102+O95+O88+O81+O67+O60+O53+O46+O39+O32+O25+O18+O11)</f>
        <v>#REF!</v>
      </c>
      <c r="P143" s="44" t="e">
        <f>SUM(#REF!+#REF!+#REF!+#REF!+#REF!+#REF!+P123+P116+P109+P102+P95+P88+P81+P67+P60+P53+P46+P39+P32+P25+P18+P11)</f>
        <v>#REF!</v>
      </c>
      <c r="Q143" s="44" t="e">
        <f>SUM(#REF!+#REF!+#REF!+#REF!+#REF!+#REF!+Q123+Q116+Q109+Q102+Q95+Q88+Q81+Q67+Q60+Q53+Q46+Q39+Q32+Q25+Q18+Q11)</f>
        <v>#REF!</v>
      </c>
      <c r="R143" s="44" t="e">
        <f>SUM(#REF!+#REF!+#REF!+#REF!+#REF!+#REF!+R123+R116+R109+R102+R95+R88+R81+R67+R60+R53+R46+R39+R32+R25+R18+R11)</f>
        <v>#REF!</v>
      </c>
      <c r="S143" s="44" t="e">
        <f>SUM(#REF!+#REF!+#REF!+#REF!+#REF!+#REF!+S123+S116+S109+S102+S95+S88+S81+S67+S60+S53+S46+S39+S32+S25+S18+S11)</f>
        <v>#REF!</v>
      </c>
      <c r="T143" s="44" t="e">
        <f>SUM(#REF!+#REF!+#REF!+#REF!+#REF!+#REF!+T123+T116+T109+T102+T95+T88+T81+T67+T60+T53+T46+T39+T32+T25+T18+T11)</f>
        <v>#REF!</v>
      </c>
      <c r="U143" s="44" t="e">
        <f>SUM(#REF!+#REF!+#REF!+#REF!+#REF!+#REF!+U123+U116+U109+U102+U95+U88+U81+U67+U60+U53+U46+U39+U32+U25+U18+U11)</f>
        <v>#REF!</v>
      </c>
      <c r="V143" s="44" t="e">
        <f>SUM(#REF!+#REF!+#REF!+#REF!+#REF!+#REF!+V123+V116+V109+V102+V95+V88+V81+V67+V60+V53+V46+V39+V32+V25+V18+V11)</f>
        <v>#REF!</v>
      </c>
      <c r="W143" s="44" t="e">
        <f>SUM(#REF!+#REF!+#REF!+#REF!+#REF!+#REF!+W123+W116+W109+W102+W95+W88+W81+W67+W60+W53+W46+W39+W32+W25+W18+W11)</f>
        <v>#REF!</v>
      </c>
      <c r="X143" s="44" t="e">
        <f>SUM(#REF!+#REF!+#REF!+#REF!+#REF!+#REF!+X123+X116+X109+X102+X95+X88+X81+X67+X60+X53+X46+X39+X32+X25+X18+X11)</f>
        <v>#REF!</v>
      </c>
      <c r="Y143" s="44" t="e">
        <f>SUM(#REF!+#REF!+#REF!+#REF!+#REF!+#REF!+Y123+Y116+Y109+Y102+Y95+Y88+Y81+Y67+Y60+Y53+Y46+Y39+Y32+Y25+Y18+Y11)</f>
        <v>#REF!</v>
      </c>
      <c r="Z143" s="44" t="e">
        <f>SUM(#REF!+#REF!+#REF!+#REF!+#REF!+#REF!+Z123+Z116+Z109+Z102+Z95+Z88+Z81+Z67+Z60+Z53+Z46+Z39+Z32+Z25+Z18+Z11)</f>
        <v>#REF!</v>
      </c>
      <c r="AA143" s="44" t="e">
        <f>SUM(#REF!+#REF!+#REF!+#REF!+#REF!+#REF!+AA123+AA116+AA109+AA102+AA95+AA88+AA81+AA67+AA60+AA53+AA46+AA39+AA32+AA25+AA18+AA11)</f>
        <v>#REF!</v>
      </c>
      <c r="AB143" s="66" t="e">
        <f t="shared" si="114"/>
        <v>#REF!</v>
      </c>
      <c r="AC143" s="66"/>
      <c r="AD143" s="66"/>
      <c r="AE143"/>
      <c r="AF143"/>
    </row>
    <row r="144" spans="1:33" x14ac:dyDescent="0.25">
      <c r="A144" s="27"/>
      <c r="B144" s="28"/>
      <c r="C144" s="7" t="s">
        <v>159</v>
      </c>
      <c r="D144" s="44" t="e">
        <f>SUM(#REF!+#REF!+#REF!+#REF!+#REF!+#REF!+D124+D117+D110+D103+D96+D89+D82+D68+D61+D54+D47+D40+D33+D26+D19+D12)</f>
        <v>#REF!</v>
      </c>
      <c r="E144" s="44" t="e">
        <f>SUM(#REF!+#REF!+#REF!+#REF!+#REF!+#REF!+E124+E117+E110+E103+E96+E89+E82+E68+E61+E54+E47+E40+E33+E26+E19+E12)</f>
        <v>#REF!</v>
      </c>
      <c r="F144" s="44" t="e">
        <f>SUM(#REF!+#REF!+#REF!+#REF!+#REF!+#REF!+F124+F117+F110+F103+F96+F89+F82+F68+F61+F54+F47+F40+F33+F26+F19+F12)</f>
        <v>#REF!</v>
      </c>
      <c r="G144" s="44" t="e">
        <f>SUM(#REF!+#REF!+#REF!+#REF!+#REF!+#REF!+G124+G117+G110+G103+G96+G89+G82+G68+G61+G54+G47+G40+G33+G26+G19+G12)</f>
        <v>#REF!</v>
      </c>
      <c r="H144" s="44" t="e">
        <f>SUM(#REF!+#REF!+#REF!+#REF!+#REF!+#REF!+H124+H117+H110+H103+H96+H89+H82+H68+H61+H54+H47+H40+H33+H26+H19+H12)</f>
        <v>#REF!</v>
      </c>
      <c r="I144" s="44" t="e">
        <f>SUM(#REF!+#REF!+#REF!+#REF!+#REF!+#REF!+I124+I117+I110+I103+I96+I89+I82+I68+I61+I54+I47+I40+I33+I26+I19+I12)</f>
        <v>#REF!</v>
      </c>
      <c r="J144" s="44" t="e">
        <f>SUM(#REF!+#REF!+#REF!+#REF!+#REF!+#REF!+J124+J117+J110+J103+J96+J89+J82+J68+J61+J54+J47+J40+J33+J26+J19+J12)</f>
        <v>#REF!</v>
      </c>
      <c r="K144" s="44" t="e">
        <f>SUM(#REF!+#REF!+#REF!+#REF!+#REF!+#REF!+K124+K117+K110+K103+K96+K89+K82+K68+K61+K54+K47+K40+K33+K26+K19+K12)</f>
        <v>#REF!</v>
      </c>
      <c r="L144" s="44" t="e">
        <f>SUM(#REF!+#REF!+#REF!+#REF!+#REF!+#REF!+L124+L117+L110+L103+L96+L89+L82+L68+L61+L54+L47+L40+L33+L26+L19+L12)</f>
        <v>#REF!</v>
      </c>
      <c r="M144" s="44" t="e">
        <f>SUM(#REF!+#REF!+#REF!+#REF!+#REF!+#REF!+M124+M117+M110+M103+M96+M89+M82+M68+M61+M54+M47+M40+M33+M26+M19+M12)</f>
        <v>#REF!</v>
      </c>
      <c r="N144" s="44" t="e">
        <f>SUM(#REF!+#REF!+#REF!+#REF!+#REF!+#REF!+N124+N117+N110+N103+N96+N89+N82+N68+N61+N54+N47+N40+N33+N26+N19+N12)</f>
        <v>#REF!</v>
      </c>
      <c r="O144" s="44" t="e">
        <f>SUM(#REF!+#REF!+#REF!+#REF!+#REF!+#REF!+O124+O117+O110+O103+O96+O89+O82+O68+O61+O54+O47+O40+O33+O26+O19+O12)</f>
        <v>#REF!</v>
      </c>
      <c r="P144" s="44" t="e">
        <f>SUM(#REF!+#REF!+#REF!+#REF!+#REF!+#REF!+P124+P117+P110+P103+P96+P89+P82+P68+P61+P54+P47+P40+P33+P26+P19+P12)</f>
        <v>#REF!</v>
      </c>
      <c r="Q144" s="44" t="e">
        <f>SUM(#REF!+#REF!+#REF!+#REF!+#REF!+#REF!+Q124+Q117+Q110+Q103+Q96+Q89+Q82+Q68+Q61+Q54+Q47+Q40+Q33+Q26+Q19+Q12)</f>
        <v>#REF!</v>
      </c>
      <c r="R144" s="44" t="e">
        <f>SUM(#REF!+#REF!+#REF!+#REF!+#REF!+#REF!+R124+R117+R110+R103+R96+R89+R82+R68+R61+R54+R47+R40+R33+R26+R19+R12)</f>
        <v>#REF!</v>
      </c>
      <c r="S144" s="44" t="e">
        <f>SUM(#REF!+#REF!+#REF!+#REF!+#REF!+#REF!+S124+S117+S110+S103+S96+S89+S82+S68+S61+S54+S47+S40+S33+S26+S19+S12)</f>
        <v>#REF!</v>
      </c>
      <c r="T144" s="44" t="e">
        <f>SUM(#REF!+#REF!+#REF!+#REF!+#REF!+#REF!+T124+T117+T110+T103+T96+T89+T82+T68+T61+T54+T47+T40+T33+T26+T19+T12)</f>
        <v>#REF!</v>
      </c>
      <c r="U144" s="44" t="e">
        <f>SUM(#REF!+#REF!+#REF!+#REF!+#REF!+#REF!+U124+U117+U110+U103+U96+U89+U82+U68+U61+U54+U47+U40+U33+U26+U19+U12)</f>
        <v>#REF!</v>
      </c>
      <c r="V144" s="44" t="e">
        <f>SUM(#REF!+#REF!+#REF!+#REF!+#REF!+#REF!+V124+V117+V110+V103+V96+V89+V82+V68+V61+V54+V47+V40+V33+V26+V19+V12)</f>
        <v>#REF!</v>
      </c>
      <c r="W144" s="44" t="e">
        <f>SUM(#REF!+#REF!+#REF!+#REF!+#REF!+#REF!+W124+W117+W110+W103+W96+W89+W82+W68+W61+W54+W47+W40+W33+W26+W19+W12)</f>
        <v>#REF!</v>
      </c>
      <c r="X144" s="44" t="e">
        <f>SUM(#REF!+#REF!+#REF!+#REF!+#REF!+#REF!+X124+X117+X110+X103+X96+X89+X82+X68+X61+X54+X47+X40+X33+X26+X19+X12)</f>
        <v>#REF!</v>
      </c>
      <c r="Y144" s="44" t="e">
        <f>SUM(#REF!+#REF!+#REF!+#REF!+#REF!+#REF!+Y124+Y117+Y110+Y103+Y96+Y89+Y82+Y68+Y61+Y54+Y47+Y40+Y33+Y26+Y19+Y12)</f>
        <v>#REF!</v>
      </c>
      <c r="Z144" s="44" t="e">
        <f>SUM(#REF!+#REF!+#REF!+#REF!+#REF!+#REF!+Z124+Z117+Z110+Z103+Z96+Z89+Z82+Z68+Z61+Z54+Z47+Z40+Z33+Z26+Z19+Z12)</f>
        <v>#REF!</v>
      </c>
      <c r="AA144" s="44" t="e">
        <f>SUM(#REF!+#REF!+#REF!+#REF!+#REF!+#REF!+AA124+AA117+AA110+AA103+AA96+AA89+AA82+AA68+AA61+AA54+AA47+AA40+AA33+AA26+AA19+AA12)</f>
        <v>#REF!</v>
      </c>
      <c r="AB144" s="66" t="e">
        <f t="shared" si="114"/>
        <v>#REF!</v>
      </c>
      <c r="AC144" s="66"/>
      <c r="AD144" s="66"/>
      <c r="AE144"/>
      <c r="AF144"/>
    </row>
    <row r="145" spans="1:32" x14ac:dyDescent="0.25">
      <c r="A145" s="27" t="s">
        <v>55</v>
      </c>
      <c r="B145" s="28"/>
      <c r="C145" s="28" t="s">
        <v>56</v>
      </c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69">
        <f>SUM(D138:O138)</f>
        <v>0</v>
      </c>
      <c r="AE145"/>
      <c r="AF145"/>
    </row>
    <row r="146" spans="1:32" x14ac:dyDescent="0.25">
      <c r="A146" s="27"/>
      <c r="B146" s="28"/>
      <c r="C146" s="9" t="s">
        <v>0</v>
      </c>
      <c r="D146" s="43" t="e">
        <f t="shared" ref="D146:D151" si="115">SUM(D105+D98+D63+D56+D49)</f>
        <v>#REF!</v>
      </c>
      <c r="E146" s="43" t="e">
        <f t="shared" ref="E146:AA146" si="116">SUM(E105+E98+E63+E56+E49)</f>
        <v>#REF!</v>
      </c>
      <c r="F146" s="43" t="e">
        <f t="shared" si="116"/>
        <v>#REF!</v>
      </c>
      <c r="G146" s="43" t="e">
        <f t="shared" si="116"/>
        <v>#REF!</v>
      </c>
      <c r="H146" s="43" t="e">
        <f t="shared" si="116"/>
        <v>#REF!</v>
      </c>
      <c r="I146" s="43" t="e">
        <f t="shared" si="116"/>
        <v>#REF!</v>
      </c>
      <c r="J146" s="43" t="e">
        <f t="shared" si="116"/>
        <v>#REF!</v>
      </c>
      <c r="K146" s="43" t="e">
        <f t="shared" si="116"/>
        <v>#REF!</v>
      </c>
      <c r="L146" s="43" t="e">
        <f t="shared" si="116"/>
        <v>#REF!</v>
      </c>
      <c r="M146" s="43" t="e">
        <f t="shared" si="116"/>
        <v>#REF!</v>
      </c>
      <c r="N146" s="43" t="e">
        <f t="shared" si="116"/>
        <v>#REF!</v>
      </c>
      <c r="O146" s="43" t="e">
        <f t="shared" si="116"/>
        <v>#REF!</v>
      </c>
      <c r="P146" s="43" t="e">
        <f t="shared" si="116"/>
        <v>#REF!</v>
      </c>
      <c r="Q146" s="43" t="e">
        <f t="shared" si="116"/>
        <v>#REF!</v>
      </c>
      <c r="R146" s="43" t="e">
        <f t="shared" si="116"/>
        <v>#REF!</v>
      </c>
      <c r="S146" s="43" t="e">
        <f t="shared" si="116"/>
        <v>#REF!</v>
      </c>
      <c r="T146" s="43" t="e">
        <f t="shared" si="116"/>
        <v>#REF!</v>
      </c>
      <c r="U146" s="43" t="e">
        <f t="shared" si="116"/>
        <v>#REF!</v>
      </c>
      <c r="V146" s="43" t="e">
        <f t="shared" si="116"/>
        <v>#REF!</v>
      </c>
      <c r="W146" s="43" t="e">
        <f t="shared" si="116"/>
        <v>#REF!</v>
      </c>
      <c r="X146" s="43" t="e">
        <f t="shared" si="116"/>
        <v>#REF!</v>
      </c>
      <c r="Y146" s="43" t="e">
        <f t="shared" si="116"/>
        <v>#REF!</v>
      </c>
      <c r="Z146" s="43" t="e">
        <f t="shared" si="116"/>
        <v>#REF!</v>
      </c>
      <c r="AA146" s="43" t="e">
        <f t="shared" si="116"/>
        <v>#REF!</v>
      </c>
      <c r="AB146" s="66" t="e">
        <f t="shared" ref="AB146:AB151" si="117">SUM(D146:AA146)</f>
        <v>#REF!</v>
      </c>
      <c r="AC146" s="66"/>
      <c r="AD146" s="66"/>
      <c r="AE146"/>
      <c r="AF146"/>
    </row>
    <row r="147" spans="1:32" x14ac:dyDescent="0.25">
      <c r="A147" s="27"/>
      <c r="B147" s="28"/>
      <c r="C147" s="9" t="s">
        <v>1</v>
      </c>
      <c r="D147" s="43">
        <f t="shared" si="115"/>
        <v>5589583.333333334</v>
      </c>
      <c r="E147" s="43">
        <f t="shared" ref="E147:AA147" si="118">SUM(E106+E99+E64+E57+E50)</f>
        <v>5589583.333333334</v>
      </c>
      <c r="F147" s="43">
        <f t="shared" si="118"/>
        <v>5589583.333333334</v>
      </c>
      <c r="G147" s="43">
        <f t="shared" si="118"/>
        <v>5589583.333333334</v>
      </c>
      <c r="H147" s="43">
        <f t="shared" si="118"/>
        <v>5589583.333333334</v>
      </c>
      <c r="I147" s="43">
        <f t="shared" si="118"/>
        <v>5589583.333333334</v>
      </c>
      <c r="J147" s="43">
        <f t="shared" si="118"/>
        <v>5589583.333333334</v>
      </c>
      <c r="K147" s="43">
        <f t="shared" si="118"/>
        <v>5589583.333333334</v>
      </c>
      <c r="L147" s="43">
        <f t="shared" si="118"/>
        <v>5589583.333333334</v>
      </c>
      <c r="M147" s="43">
        <f t="shared" si="118"/>
        <v>5589583.333333334</v>
      </c>
      <c r="N147" s="43">
        <f t="shared" si="118"/>
        <v>5589583.333333334</v>
      </c>
      <c r="O147" s="43">
        <f t="shared" si="118"/>
        <v>5589583.333333334</v>
      </c>
      <c r="P147" s="43">
        <f t="shared" si="118"/>
        <v>5589583.333333334</v>
      </c>
      <c r="Q147" s="43">
        <f t="shared" si="118"/>
        <v>5589583.333333334</v>
      </c>
      <c r="R147" s="43">
        <f t="shared" si="118"/>
        <v>5589583.333333334</v>
      </c>
      <c r="S147" s="43">
        <f t="shared" si="118"/>
        <v>5589583.333333334</v>
      </c>
      <c r="T147" s="43">
        <f t="shared" si="118"/>
        <v>5589583.333333334</v>
      </c>
      <c r="U147" s="43">
        <f t="shared" si="118"/>
        <v>5589583.333333334</v>
      </c>
      <c r="V147" s="43">
        <f t="shared" si="118"/>
        <v>5589583.333333334</v>
      </c>
      <c r="W147" s="43">
        <f t="shared" si="118"/>
        <v>5589583.333333334</v>
      </c>
      <c r="X147" s="43">
        <f t="shared" si="118"/>
        <v>5589583.333333334</v>
      </c>
      <c r="Y147" s="43">
        <f t="shared" si="118"/>
        <v>5589583.333333334</v>
      </c>
      <c r="Z147" s="43">
        <f t="shared" si="118"/>
        <v>5589583.333333334</v>
      </c>
      <c r="AA147" s="43">
        <f t="shared" si="118"/>
        <v>5589583.333333334</v>
      </c>
      <c r="AB147" s="74">
        <f t="shared" si="117"/>
        <v>134149999.99999997</v>
      </c>
      <c r="AC147" s="74"/>
      <c r="AD147" s="74"/>
      <c r="AE147"/>
      <c r="AF147"/>
    </row>
    <row r="148" spans="1:32" x14ac:dyDescent="0.25">
      <c r="A148" s="27"/>
      <c r="B148" s="28"/>
      <c r="C148" s="9" t="s">
        <v>2</v>
      </c>
      <c r="D148" s="43" t="e">
        <f t="shared" si="115"/>
        <v>#REF!</v>
      </c>
      <c r="E148" s="43" t="e">
        <f t="shared" ref="E148:AA148" si="119">SUM(E107+E100+E65+E58+E51)</f>
        <v>#REF!</v>
      </c>
      <c r="F148" s="43" t="e">
        <f t="shared" si="119"/>
        <v>#REF!</v>
      </c>
      <c r="G148" s="43" t="e">
        <f t="shared" si="119"/>
        <v>#REF!</v>
      </c>
      <c r="H148" s="43" t="e">
        <f t="shared" si="119"/>
        <v>#REF!</v>
      </c>
      <c r="I148" s="43" t="e">
        <f t="shared" si="119"/>
        <v>#REF!</v>
      </c>
      <c r="J148" s="43" t="e">
        <f t="shared" si="119"/>
        <v>#REF!</v>
      </c>
      <c r="K148" s="43" t="e">
        <f t="shared" si="119"/>
        <v>#REF!</v>
      </c>
      <c r="L148" s="43" t="e">
        <f t="shared" si="119"/>
        <v>#REF!</v>
      </c>
      <c r="M148" s="43" t="e">
        <f t="shared" si="119"/>
        <v>#REF!</v>
      </c>
      <c r="N148" s="43" t="e">
        <f t="shared" si="119"/>
        <v>#REF!</v>
      </c>
      <c r="O148" s="43" t="e">
        <f t="shared" si="119"/>
        <v>#REF!</v>
      </c>
      <c r="P148" s="43" t="e">
        <f t="shared" si="119"/>
        <v>#REF!</v>
      </c>
      <c r="Q148" s="43" t="e">
        <f t="shared" si="119"/>
        <v>#REF!</v>
      </c>
      <c r="R148" s="43" t="e">
        <f t="shared" si="119"/>
        <v>#REF!</v>
      </c>
      <c r="S148" s="43" t="e">
        <f t="shared" si="119"/>
        <v>#REF!</v>
      </c>
      <c r="T148" s="43" t="e">
        <f t="shared" si="119"/>
        <v>#REF!</v>
      </c>
      <c r="U148" s="43" t="e">
        <f t="shared" si="119"/>
        <v>#REF!</v>
      </c>
      <c r="V148" s="43" t="e">
        <f t="shared" si="119"/>
        <v>#REF!</v>
      </c>
      <c r="W148" s="43" t="e">
        <f t="shared" si="119"/>
        <v>#REF!</v>
      </c>
      <c r="X148" s="43" t="e">
        <f t="shared" si="119"/>
        <v>#REF!</v>
      </c>
      <c r="Y148" s="43" t="e">
        <f t="shared" si="119"/>
        <v>#REF!</v>
      </c>
      <c r="Z148" s="43" t="e">
        <f t="shared" si="119"/>
        <v>#REF!</v>
      </c>
      <c r="AA148" s="43" t="e">
        <f t="shared" si="119"/>
        <v>#REF!</v>
      </c>
      <c r="AB148" s="66" t="e">
        <f t="shared" si="117"/>
        <v>#REF!</v>
      </c>
      <c r="AC148" s="66"/>
      <c r="AD148" s="66"/>
      <c r="AE148"/>
      <c r="AF148"/>
    </row>
    <row r="149" spans="1:32" x14ac:dyDescent="0.25">
      <c r="A149" s="27"/>
      <c r="B149" s="28"/>
      <c r="C149" s="7" t="s">
        <v>157</v>
      </c>
      <c r="D149" s="50" t="e">
        <f t="shared" si="115"/>
        <v>#REF!</v>
      </c>
      <c r="E149" s="50" t="e">
        <f t="shared" ref="E149:AA149" si="120">SUM(E108+E101+E66+E59+E52)</f>
        <v>#REF!</v>
      </c>
      <c r="F149" s="50" t="e">
        <f t="shared" si="120"/>
        <v>#REF!</v>
      </c>
      <c r="G149" s="50" t="e">
        <f t="shared" si="120"/>
        <v>#REF!</v>
      </c>
      <c r="H149" s="50" t="e">
        <f t="shared" si="120"/>
        <v>#REF!</v>
      </c>
      <c r="I149" s="50" t="e">
        <f t="shared" si="120"/>
        <v>#REF!</v>
      </c>
      <c r="J149" s="50" t="e">
        <f t="shared" si="120"/>
        <v>#REF!</v>
      </c>
      <c r="K149" s="50" t="e">
        <f t="shared" si="120"/>
        <v>#REF!</v>
      </c>
      <c r="L149" s="50" t="e">
        <f t="shared" si="120"/>
        <v>#REF!</v>
      </c>
      <c r="M149" s="50" t="e">
        <f t="shared" si="120"/>
        <v>#REF!</v>
      </c>
      <c r="N149" s="50" t="e">
        <f t="shared" si="120"/>
        <v>#REF!</v>
      </c>
      <c r="O149" s="50" t="e">
        <f t="shared" si="120"/>
        <v>#REF!</v>
      </c>
      <c r="P149" s="50" t="e">
        <f t="shared" si="120"/>
        <v>#REF!</v>
      </c>
      <c r="Q149" s="50" t="e">
        <f t="shared" si="120"/>
        <v>#REF!</v>
      </c>
      <c r="R149" s="50" t="e">
        <f t="shared" si="120"/>
        <v>#REF!</v>
      </c>
      <c r="S149" s="50" t="e">
        <f t="shared" si="120"/>
        <v>#REF!</v>
      </c>
      <c r="T149" s="50" t="e">
        <f t="shared" si="120"/>
        <v>#REF!</v>
      </c>
      <c r="U149" s="50" t="e">
        <f t="shared" si="120"/>
        <v>#REF!</v>
      </c>
      <c r="V149" s="50" t="e">
        <f t="shared" si="120"/>
        <v>#REF!</v>
      </c>
      <c r="W149" s="50" t="e">
        <f t="shared" si="120"/>
        <v>#REF!</v>
      </c>
      <c r="X149" s="50" t="e">
        <f t="shared" si="120"/>
        <v>#REF!</v>
      </c>
      <c r="Y149" s="50" t="e">
        <f t="shared" si="120"/>
        <v>#REF!</v>
      </c>
      <c r="Z149" s="50" t="e">
        <f t="shared" si="120"/>
        <v>#REF!</v>
      </c>
      <c r="AA149" s="50" t="e">
        <f t="shared" si="120"/>
        <v>#REF!</v>
      </c>
      <c r="AB149" s="66" t="e">
        <f t="shared" si="117"/>
        <v>#REF!</v>
      </c>
      <c r="AC149" s="66"/>
      <c r="AD149" s="66"/>
      <c r="AE149"/>
      <c r="AF149"/>
    </row>
    <row r="150" spans="1:32" x14ac:dyDescent="0.25">
      <c r="A150" s="27"/>
      <c r="B150" s="28"/>
      <c r="C150" s="7" t="s">
        <v>158</v>
      </c>
      <c r="D150" s="50">
        <f t="shared" si="115"/>
        <v>5589583.333333334</v>
      </c>
      <c r="E150" s="50">
        <f t="shared" ref="E150:AA150" si="121">SUM(E109+E102+E67+E60+E53)</f>
        <v>11179166.666666668</v>
      </c>
      <c r="F150" s="50">
        <f t="shared" si="121"/>
        <v>16768750</v>
      </c>
      <c r="G150" s="50">
        <f t="shared" si="121"/>
        <v>22358333.333333336</v>
      </c>
      <c r="H150" s="50">
        <f t="shared" si="121"/>
        <v>27947916.666666664</v>
      </c>
      <c r="I150" s="50">
        <f t="shared" si="121"/>
        <v>33537500</v>
      </c>
      <c r="J150" s="50">
        <f t="shared" si="121"/>
        <v>39127083.333333328</v>
      </c>
      <c r="K150" s="50">
        <f t="shared" si="121"/>
        <v>44716666.666666672</v>
      </c>
      <c r="L150" s="50">
        <f t="shared" si="121"/>
        <v>50306250</v>
      </c>
      <c r="M150" s="50">
        <f t="shared" si="121"/>
        <v>55895833.333333328</v>
      </c>
      <c r="N150" s="50">
        <f t="shared" si="121"/>
        <v>61485416.666666672</v>
      </c>
      <c r="O150" s="50">
        <f t="shared" si="121"/>
        <v>67075000</v>
      </c>
      <c r="P150" s="50">
        <f t="shared" si="121"/>
        <v>72664583.333333343</v>
      </c>
      <c r="Q150" s="50">
        <f t="shared" si="121"/>
        <v>78254166.666666657</v>
      </c>
      <c r="R150" s="50">
        <f t="shared" si="121"/>
        <v>83843750</v>
      </c>
      <c r="S150" s="50">
        <f t="shared" si="121"/>
        <v>89433333.333333343</v>
      </c>
      <c r="T150" s="50">
        <f t="shared" si="121"/>
        <v>95022916.666666657</v>
      </c>
      <c r="U150" s="50">
        <f t="shared" si="121"/>
        <v>100612500</v>
      </c>
      <c r="V150" s="50">
        <f t="shared" si="121"/>
        <v>106202083.33333334</v>
      </c>
      <c r="W150" s="50">
        <f t="shared" si="121"/>
        <v>111791666.66666667</v>
      </c>
      <c r="X150" s="50">
        <f t="shared" si="121"/>
        <v>117381250</v>
      </c>
      <c r="Y150" s="50">
        <f t="shared" si="121"/>
        <v>122970833.33333334</v>
      </c>
      <c r="Z150" s="50">
        <f t="shared" si="121"/>
        <v>128560416.66666666</v>
      </c>
      <c r="AA150" s="50">
        <f t="shared" si="121"/>
        <v>134150000</v>
      </c>
      <c r="AB150" s="66">
        <f t="shared" si="117"/>
        <v>1676875000</v>
      </c>
      <c r="AC150" s="66"/>
      <c r="AD150" s="66"/>
      <c r="AE150"/>
      <c r="AF150"/>
    </row>
    <row r="151" spans="1:32" x14ac:dyDescent="0.25">
      <c r="A151" s="27"/>
      <c r="B151" s="28"/>
      <c r="C151" s="7" t="s">
        <v>159</v>
      </c>
      <c r="D151" s="50" t="e">
        <f t="shared" si="115"/>
        <v>#REF!</v>
      </c>
      <c r="E151" s="50" t="e">
        <f t="shared" ref="E151:AA151" si="122">SUM(E110+E103+E68+E61+E54)</f>
        <v>#REF!</v>
      </c>
      <c r="F151" s="50" t="e">
        <f t="shared" si="122"/>
        <v>#REF!</v>
      </c>
      <c r="G151" s="50" t="e">
        <f t="shared" si="122"/>
        <v>#REF!</v>
      </c>
      <c r="H151" s="50" t="e">
        <f t="shared" si="122"/>
        <v>#REF!</v>
      </c>
      <c r="I151" s="50" t="e">
        <f t="shared" si="122"/>
        <v>#REF!</v>
      </c>
      <c r="J151" s="50" t="e">
        <f t="shared" si="122"/>
        <v>#REF!</v>
      </c>
      <c r="K151" s="50" t="e">
        <f t="shared" si="122"/>
        <v>#REF!</v>
      </c>
      <c r="L151" s="50" t="e">
        <f t="shared" si="122"/>
        <v>#REF!</v>
      </c>
      <c r="M151" s="50" t="e">
        <f t="shared" si="122"/>
        <v>#REF!</v>
      </c>
      <c r="N151" s="50" t="e">
        <f t="shared" si="122"/>
        <v>#REF!</v>
      </c>
      <c r="O151" s="50" t="e">
        <f t="shared" si="122"/>
        <v>#REF!</v>
      </c>
      <c r="P151" s="50" t="e">
        <f t="shared" si="122"/>
        <v>#REF!</v>
      </c>
      <c r="Q151" s="50" t="e">
        <f t="shared" si="122"/>
        <v>#REF!</v>
      </c>
      <c r="R151" s="50" t="e">
        <f t="shared" si="122"/>
        <v>#REF!</v>
      </c>
      <c r="S151" s="50" t="e">
        <f t="shared" si="122"/>
        <v>#REF!</v>
      </c>
      <c r="T151" s="50" t="e">
        <f t="shared" si="122"/>
        <v>#REF!</v>
      </c>
      <c r="U151" s="50" t="e">
        <f t="shared" si="122"/>
        <v>#REF!</v>
      </c>
      <c r="V151" s="50" t="e">
        <f t="shared" si="122"/>
        <v>#REF!</v>
      </c>
      <c r="W151" s="50" t="e">
        <f t="shared" si="122"/>
        <v>#REF!</v>
      </c>
      <c r="X151" s="50" t="e">
        <f t="shared" si="122"/>
        <v>#REF!</v>
      </c>
      <c r="Y151" s="50" t="e">
        <f t="shared" si="122"/>
        <v>#REF!</v>
      </c>
      <c r="Z151" s="50" t="e">
        <f t="shared" si="122"/>
        <v>#REF!</v>
      </c>
      <c r="AA151" s="50" t="e">
        <f t="shared" si="122"/>
        <v>#REF!</v>
      </c>
      <c r="AB151" s="66" t="e">
        <f t="shared" si="117"/>
        <v>#REF!</v>
      </c>
      <c r="AC151" s="66"/>
      <c r="AD151" s="66"/>
      <c r="AE151"/>
      <c r="AF151"/>
    </row>
    <row r="152" spans="1:32" x14ac:dyDescent="0.2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F152"/>
    </row>
    <row r="153" spans="1:32" x14ac:dyDescent="0.25">
      <c r="A153" s="27" t="s">
        <v>66</v>
      </c>
      <c r="B153" s="28" t="s">
        <v>67</v>
      </c>
      <c r="C153" s="2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69">
        <f t="shared" ref="AB153:AB159" si="123">SUM(D153:AA153)</f>
        <v>0</v>
      </c>
      <c r="AE153"/>
      <c r="AF153"/>
    </row>
    <row r="154" spans="1:32" x14ac:dyDescent="0.25">
      <c r="A154" s="27"/>
      <c r="B154" s="28"/>
      <c r="C154" s="9" t="s">
        <v>0</v>
      </c>
      <c r="D154" s="44" t="e">
        <f>SUM(#REF!+#REF!+#REF!+#REF!+#REF!+#REF!+D119+D112+D91+D84+D77+D42+D35+D28+D21+D14+D7)</f>
        <v>#REF!</v>
      </c>
      <c r="E154" s="44" t="e">
        <f>SUM(#REF!+#REF!+#REF!+#REF!+#REF!+#REF!+E119+E112+E91+E84+E77+E42+E35+E28+E21+E14+E7)</f>
        <v>#REF!</v>
      </c>
      <c r="F154" s="44" t="e">
        <f>SUM(#REF!+#REF!+#REF!+#REF!+#REF!+#REF!+F119+F112+F91+F84+F77+F42+F35+F28+F21+F14+F7)</f>
        <v>#REF!</v>
      </c>
      <c r="G154" s="44" t="e">
        <f>SUM(#REF!+#REF!+#REF!+#REF!+#REF!+#REF!+G119+G112+G91+G84+G77+G42+G35+G28+G21+G14+G7)</f>
        <v>#REF!</v>
      </c>
      <c r="H154" s="44" t="e">
        <f>SUM(#REF!+#REF!+#REF!+#REF!+#REF!+#REF!+H119+H112+H91+H84+H77+H42+H35+H28+H21+H14+H7)</f>
        <v>#REF!</v>
      </c>
      <c r="I154" s="44" t="e">
        <f>SUM(#REF!+#REF!+#REF!+#REF!+#REF!+#REF!+I119+I112+I91+I84+I77+I42+I35+I28+I21+I14+I7)</f>
        <v>#REF!</v>
      </c>
      <c r="J154" s="44" t="e">
        <f>SUM(#REF!+#REF!+#REF!+#REF!+#REF!+#REF!+J119+J112+J91+J84+J77+J42+J35+J28+J21+J14+J7)</f>
        <v>#REF!</v>
      </c>
      <c r="K154" s="44" t="e">
        <f>SUM(#REF!+#REF!+#REF!+#REF!+#REF!+#REF!+K119+K112+K91+K84+K77+K42+K35+K28+K21+K14+K7)</f>
        <v>#REF!</v>
      </c>
      <c r="L154" s="44" t="e">
        <f>SUM(#REF!+#REF!+#REF!+#REF!+#REF!+#REF!+L119+L112+L91+L84+L77+L42+L35+L28+L21+L14+L7)</f>
        <v>#REF!</v>
      </c>
      <c r="M154" s="44" t="e">
        <f>SUM(#REF!+#REF!+#REF!+#REF!+#REF!+#REF!+M119+M112+M91+M84+M77+M42+M35+M28+M21+M14+M7)</f>
        <v>#REF!</v>
      </c>
      <c r="N154" s="44" t="e">
        <f>SUM(#REF!+#REF!+#REF!+#REF!+#REF!+#REF!+N119+N112+N91+N84+N77+N42+N35+N28+N21+N14+N7)</f>
        <v>#REF!</v>
      </c>
      <c r="O154" s="44" t="e">
        <f>SUM(#REF!+#REF!+#REF!+#REF!+#REF!+#REF!+O119+O112+O91+O84+O77+O42+O35+O28+O21+O14+O7)</f>
        <v>#REF!</v>
      </c>
      <c r="P154" s="44" t="e">
        <f>SUM(#REF!+#REF!+#REF!+#REF!+#REF!+#REF!+P119+P112+P91+P84+P77+P42+P35+P28+P21+P14+P7)</f>
        <v>#REF!</v>
      </c>
      <c r="Q154" s="44" t="e">
        <f>SUM(#REF!+#REF!+#REF!+#REF!+#REF!+#REF!+Q119+Q112+Q91+Q84+Q77+Q42+Q35+Q28+Q21+Q14+Q7)</f>
        <v>#REF!</v>
      </c>
      <c r="R154" s="44" t="e">
        <f>SUM(#REF!+#REF!+#REF!+#REF!+#REF!+#REF!+R119+R112+R91+R84+R77+R42+R35+R28+R21+R14+R7)</f>
        <v>#REF!</v>
      </c>
      <c r="S154" s="44" t="e">
        <f>SUM(#REF!+#REF!+#REF!+#REF!+#REF!+#REF!+S119+S112+S91+S84+S77+S42+S35+S28+S21+S14+S7)</f>
        <v>#REF!</v>
      </c>
      <c r="T154" s="44" t="e">
        <f>SUM(#REF!+#REF!+#REF!+#REF!+#REF!+#REF!+T119+T112+T91+T84+T77+T42+T35+T28+T21+T14+T7)</f>
        <v>#REF!</v>
      </c>
      <c r="U154" s="44" t="e">
        <f>SUM(#REF!+#REF!+#REF!+#REF!+#REF!+#REF!+U119+U112+U91+U84+U77+U42+U35+U28+U21+U14+U7)</f>
        <v>#REF!</v>
      </c>
      <c r="V154" s="44" t="e">
        <f>SUM(#REF!+#REF!+#REF!+#REF!+#REF!+#REF!+V119+V112+V91+V84+V77+V42+V35+V28+V21+V14+V7)</f>
        <v>#REF!</v>
      </c>
      <c r="W154" s="44" t="e">
        <f>SUM(#REF!+#REF!+#REF!+#REF!+#REF!+#REF!+W119+W112+W91+W84+W77+W42+W35+W28+W21+W14+W7)</f>
        <v>#REF!</v>
      </c>
      <c r="X154" s="44" t="e">
        <f>SUM(#REF!+#REF!+#REF!+#REF!+#REF!+#REF!+X119+X112+X91+X84+X77+X42+X35+X28+X21+X14+X7)</f>
        <v>#REF!</v>
      </c>
      <c r="Y154" s="44" t="e">
        <f>SUM(#REF!+#REF!+#REF!+#REF!+#REF!+#REF!+Y119+Y112+Y91+Y84+Y77+Y42+Y35+Y28+Y21+Y14+Y7)</f>
        <v>#REF!</v>
      </c>
      <c r="Z154" s="44" t="e">
        <f>SUM(#REF!+#REF!+#REF!+#REF!+#REF!+#REF!+Z119+Z112+Z91+Z84+Z77+Z42+Z35+Z28+Z21+Z14+Z7)</f>
        <v>#REF!</v>
      </c>
      <c r="AA154" s="44" t="e">
        <f>SUM(#REF!+#REF!+#REF!+#REF!+#REF!+#REF!+AA119+AA112+AA91+AA84+AA77+AA42+AA35+AA28+AA21+AA14+AA7)</f>
        <v>#REF!</v>
      </c>
      <c r="AB154" s="69" t="e">
        <f t="shared" si="123"/>
        <v>#REF!</v>
      </c>
      <c r="AE154"/>
      <c r="AF154"/>
    </row>
    <row r="155" spans="1:32" x14ac:dyDescent="0.25">
      <c r="A155" s="27"/>
      <c r="B155" s="28"/>
      <c r="C155" s="9" t="s">
        <v>1</v>
      </c>
      <c r="D155" s="44" t="e">
        <f>SUM(#REF!+#REF!+#REF!+#REF!+#REF!+#REF!+D120+D113+D92+D85+D78+D43+D36+D29+D22+D15+D8)</f>
        <v>#REF!</v>
      </c>
      <c r="E155" s="44" t="e">
        <f>SUM(#REF!+#REF!+#REF!+#REF!+#REF!+#REF!+E120+E113+E92+E85+E78+E43+E36+E29+E22+E15+E8)</f>
        <v>#REF!</v>
      </c>
      <c r="F155" s="44" t="e">
        <f>SUM(#REF!+#REF!+#REF!+#REF!+#REF!+#REF!+F120+F113+F92+F85+F78+F43+F36+F29+F22+F15+F8)</f>
        <v>#REF!</v>
      </c>
      <c r="G155" s="44" t="e">
        <f>SUM(#REF!+#REF!+#REF!+#REF!+#REF!+#REF!+G120+G113+G92+G85+G78+G43+G36+G29+G22+G15+G8)</f>
        <v>#REF!</v>
      </c>
      <c r="H155" s="44" t="e">
        <f>SUM(#REF!+#REF!+#REF!+#REF!+#REF!+#REF!+H120+H113+H92+H85+H78+H43+H36+H29+H22+H15+H8)</f>
        <v>#REF!</v>
      </c>
      <c r="I155" s="44" t="e">
        <f>SUM(#REF!+#REF!+#REF!+#REF!+#REF!+#REF!+I120+I113+I92+I85+I78+I43+I36+I29+I22+I15+I8)</f>
        <v>#REF!</v>
      </c>
      <c r="J155" s="44" t="e">
        <f>SUM(#REF!+#REF!+#REF!+#REF!+#REF!+#REF!+J120+J113+J92+J85+J78+J43+J36+J29+J22+J15+J8)</f>
        <v>#REF!</v>
      </c>
      <c r="K155" s="44" t="e">
        <f>SUM(#REF!+#REF!+#REF!+#REF!+#REF!+#REF!+K120+K113+K92+K85+K78+K43+K36+K29+K22+K15+K8)</f>
        <v>#REF!</v>
      </c>
      <c r="L155" s="44" t="e">
        <f>SUM(#REF!+#REF!+#REF!+#REF!+#REF!+#REF!+L120+L113+L92+L85+L78+L43+L36+L29+L22+L15+L8)</f>
        <v>#REF!</v>
      </c>
      <c r="M155" s="44" t="e">
        <f>SUM(#REF!+#REF!+#REF!+#REF!+#REF!+#REF!+M120+M113+M92+M85+M78+M43+M36+M29+M22+M15+M8)</f>
        <v>#REF!</v>
      </c>
      <c r="N155" s="44" t="e">
        <f>SUM(#REF!+#REF!+#REF!+#REF!+#REF!+#REF!+N120+N113+N92+N85+N78+N43+N36+N29+N22+N15+N8)</f>
        <v>#REF!</v>
      </c>
      <c r="O155" s="44" t="e">
        <f>SUM(#REF!+#REF!+#REF!+#REF!+#REF!+#REF!+O120+O113+O92+O85+O78+O43+O36+O29+O22+O15+O8)</f>
        <v>#REF!</v>
      </c>
      <c r="P155" s="44" t="e">
        <f>SUM(#REF!+#REF!+#REF!+#REF!+#REF!+#REF!+P120+P113+P92+P85+P78+P43+P36+P29+P22+P15+P8)</f>
        <v>#REF!</v>
      </c>
      <c r="Q155" s="44" t="e">
        <f>SUM(#REF!+#REF!+#REF!+#REF!+#REF!+#REF!+Q120+Q113+Q92+Q85+Q78+Q43+Q36+Q29+Q22+Q15+Q8)</f>
        <v>#REF!</v>
      </c>
      <c r="R155" s="44" t="e">
        <f>SUM(#REF!+#REF!+#REF!+#REF!+#REF!+#REF!+R120+R113+R92+R85+R78+R43+R36+R29+R22+R15+R8)</f>
        <v>#REF!</v>
      </c>
      <c r="S155" s="44" t="e">
        <f>SUM(#REF!+#REF!+#REF!+#REF!+#REF!+#REF!+S120+S113+S92+S85+S78+S43+S36+S29+S22+S15+S8)</f>
        <v>#REF!</v>
      </c>
      <c r="T155" s="44" t="e">
        <f>SUM(#REF!+#REF!+#REF!+#REF!+#REF!+#REF!+T120+T113+T92+T85+T78+T43+T36+T29+T22+T15+T8)</f>
        <v>#REF!</v>
      </c>
      <c r="U155" s="44" t="e">
        <f>SUM(#REF!+#REF!+#REF!+#REF!+#REF!+#REF!+U120+U113+U92+U85+U78+U43+U36+U29+U22+U15+U8)</f>
        <v>#REF!</v>
      </c>
      <c r="V155" s="44" t="e">
        <f>SUM(#REF!+#REF!+#REF!+#REF!+#REF!+#REF!+V120+V113+V92+V85+V78+V43+V36+V29+V22+V15+V8)</f>
        <v>#REF!</v>
      </c>
      <c r="W155" s="44" t="e">
        <f>SUM(#REF!+#REF!+#REF!+#REF!+#REF!+#REF!+W120+W113+W92+W85+W78+W43+W36+W29+W22+W15+W8)</f>
        <v>#REF!</v>
      </c>
      <c r="X155" s="44" t="e">
        <f>SUM(#REF!+#REF!+#REF!+#REF!+#REF!+#REF!+X120+X113+X92+X85+X78+X43+X36+X29+X22+X15+X8)</f>
        <v>#REF!</v>
      </c>
      <c r="Y155" s="44" t="e">
        <f>SUM(#REF!+#REF!+#REF!+#REF!+#REF!+#REF!+Y120+Y113+Y92+Y85+Y78+Y43+Y36+Y29+Y22+Y15+Y8)</f>
        <v>#REF!</v>
      </c>
      <c r="Z155" s="44" t="e">
        <f>SUM(#REF!+#REF!+#REF!+#REF!+#REF!+#REF!+Z120+Z113+Z92+Z85+Z78+Z43+Z36+Z29+Z22+Z15+Z8)</f>
        <v>#REF!</v>
      </c>
      <c r="AA155" s="44" t="e">
        <f>SUM(#REF!+#REF!+#REF!+#REF!+#REF!+#REF!+AA120+AA113+AA92+AA85+AA78+AA43+AA36+AA29+AA22+AA15+AA8)</f>
        <v>#REF!</v>
      </c>
      <c r="AB155" s="108" t="e">
        <f t="shared" si="123"/>
        <v>#REF!</v>
      </c>
      <c r="AC155" s="108"/>
      <c r="AD155" s="108"/>
      <c r="AE155" s="69" t="e">
        <f>AB147+AB155</f>
        <v>#REF!</v>
      </c>
      <c r="AF155"/>
    </row>
    <row r="156" spans="1:32" x14ac:dyDescent="0.25">
      <c r="A156" s="27"/>
      <c r="B156" s="28"/>
      <c r="C156" s="9" t="s">
        <v>2</v>
      </c>
      <c r="D156" s="44" t="e">
        <f>SUM(#REF!+#REF!+#REF!+#REF!+#REF!+#REF!+D121+D114+D93+D86+D79+D44+D37+D30+D23+D16+D9)</f>
        <v>#REF!</v>
      </c>
      <c r="E156" s="44" t="e">
        <f>SUM(#REF!+#REF!+#REF!+#REF!+#REF!+#REF!+E121+E114+E93+E86+E79+E44+E37+E30+E23+E16+E9)</f>
        <v>#REF!</v>
      </c>
      <c r="F156" s="44" t="e">
        <f>SUM(#REF!+#REF!+#REF!+#REF!+#REF!+#REF!+F121+F114+F93+F86+F79+F44+F37+F30+F23+F16+F9)</f>
        <v>#REF!</v>
      </c>
      <c r="G156" s="44" t="e">
        <f>SUM(#REF!+#REF!+#REF!+#REF!+#REF!+#REF!+G121+G114+G93+G86+G79+G44+G37+G30+G23+G16+G9)</f>
        <v>#REF!</v>
      </c>
      <c r="H156" s="44" t="e">
        <f>SUM(#REF!+#REF!+#REF!+#REF!+#REF!+#REF!+H121+H114+H93+H86+H79+H44+H37+H30+H23+H16+H9)</f>
        <v>#REF!</v>
      </c>
      <c r="I156" s="44" t="e">
        <f>SUM(#REF!+#REF!+#REF!+#REF!+#REF!+#REF!+I121+I114+I93+I86+I79+I44+I37+I30+I23+I16+I9)</f>
        <v>#REF!</v>
      </c>
      <c r="J156" s="44" t="e">
        <f>SUM(#REF!+#REF!+#REF!+#REF!+#REF!+#REF!+J121+J114+J93+J86+J79+J44+J37+J30+J23+J16+J9)</f>
        <v>#REF!</v>
      </c>
      <c r="K156" s="44" t="e">
        <f>SUM(#REF!+#REF!+#REF!+#REF!+#REF!+#REF!+K121+K114+K93+K86+K79+K44+K37+K30+K23+K16+K9)</f>
        <v>#REF!</v>
      </c>
      <c r="L156" s="44" t="e">
        <f>SUM(#REF!+#REF!+#REF!+#REF!+#REF!+#REF!+L121+L114+L93+L86+L79+L44+L37+L30+L23+L16+L9)</f>
        <v>#REF!</v>
      </c>
      <c r="M156" s="44" t="e">
        <f>SUM(#REF!+#REF!+#REF!+#REF!+#REF!+#REF!+M121+M114+M93+M86+M79+M44+M37+M30+M23+M16+M9)</f>
        <v>#REF!</v>
      </c>
      <c r="N156" s="44" t="e">
        <f>SUM(#REF!+#REF!+#REF!+#REF!+#REF!+#REF!+N121+N114+N93+N86+N79+N44+N37+N30+N23+N16+N9)</f>
        <v>#REF!</v>
      </c>
      <c r="O156" s="44" t="e">
        <f>SUM(#REF!+#REF!+#REF!+#REF!+#REF!+#REF!+O121+O114+O93+O86+O79+O44+O37+O30+O23+O16+O9)</f>
        <v>#REF!</v>
      </c>
      <c r="P156" s="44" t="e">
        <f>SUM(#REF!+#REF!+#REF!+#REF!+#REF!+#REF!+P121+P114+P93+P86+P79+P44+P37+P30+P23+P16+P9)</f>
        <v>#REF!</v>
      </c>
      <c r="Q156" s="44" t="e">
        <f>SUM(#REF!+#REF!+#REF!+#REF!+#REF!+#REF!+Q121+Q114+Q93+Q86+Q79+Q44+Q37+Q30+Q23+Q16+Q9)</f>
        <v>#REF!</v>
      </c>
      <c r="R156" s="44" t="e">
        <f>SUM(#REF!+#REF!+#REF!+#REF!+#REF!+#REF!+R121+R114+R93+R86+R79+R44+R37+R30+R23+R16+R9)</f>
        <v>#REF!</v>
      </c>
      <c r="S156" s="44" t="e">
        <f>SUM(#REF!+#REF!+#REF!+#REF!+#REF!+#REF!+S121+S114+S93+S86+S79+S44+S37+S30+S23+S16+S9)</f>
        <v>#REF!</v>
      </c>
      <c r="T156" s="44" t="e">
        <f>SUM(#REF!+#REF!+#REF!+#REF!+#REF!+#REF!+T121+T114+T93+T86+T79+T44+T37+T30+T23+T16+T9)</f>
        <v>#REF!</v>
      </c>
      <c r="U156" s="44" t="e">
        <f>SUM(#REF!+#REF!+#REF!+#REF!+#REF!+#REF!+U121+U114+U93+U86+U79+U44+U37+U30+U23+U16+U9)</f>
        <v>#REF!</v>
      </c>
      <c r="V156" s="44" t="e">
        <f>SUM(#REF!+#REF!+#REF!+#REF!+#REF!+#REF!+V121+V114+V93+V86+V79+V44+V37+V30+V23+V16+V9)</f>
        <v>#REF!</v>
      </c>
      <c r="W156" s="44" t="e">
        <f>SUM(#REF!+#REF!+#REF!+#REF!+#REF!+#REF!+W121+W114+W93+W86+W79+W44+W37+W30+W23+W16+W9)</f>
        <v>#REF!</v>
      </c>
      <c r="X156" s="44" t="e">
        <f>SUM(#REF!+#REF!+#REF!+#REF!+#REF!+#REF!+X121+X114+X93+X86+X79+X44+X37+X30+X23+X16+X9)</f>
        <v>#REF!</v>
      </c>
      <c r="Y156" s="44" t="e">
        <f>SUM(#REF!+#REF!+#REF!+#REF!+#REF!+#REF!+Y121+Y114+Y93+Y86+Y79+Y44+Y37+Y30+Y23+Y16+Y9)</f>
        <v>#REF!</v>
      </c>
      <c r="Z156" s="44" t="e">
        <f>SUM(#REF!+#REF!+#REF!+#REF!+#REF!+#REF!+Z121+Z114+Z93+Z86+Z79+Z44+Z37+Z30+Z23+Z16+Z9)</f>
        <v>#REF!</v>
      </c>
      <c r="AA156" s="44" t="e">
        <f>SUM(#REF!+#REF!+#REF!+#REF!+#REF!+#REF!+AA121+AA114+AA93+AA86+AA79+AA44+AA37+AA30+AA23+AA16+AA9)</f>
        <v>#REF!</v>
      </c>
      <c r="AB156" s="69" t="e">
        <f t="shared" si="123"/>
        <v>#REF!</v>
      </c>
      <c r="AE156"/>
      <c r="AF156"/>
    </row>
    <row r="157" spans="1:32" x14ac:dyDescent="0.25">
      <c r="A157" s="27"/>
      <c r="B157" s="28"/>
      <c r="C157" s="7" t="s">
        <v>157</v>
      </c>
      <c r="D157" s="49" t="e">
        <f>SUM(#REF!+#REF!+#REF!+#REF!+#REF!+#REF!+D122+D115+D94+D87+D80+D45+D38+D31+D24+D17+D10)</f>
        <v>#REF!</v>
      </c>
      <c r="E157" s="49" t="e">
        <f>SUM(#REF!+#REF!+#REF!+#REF!+#REF!+#REF!+E122+E115+E94+E87+E80+E45+E38+E31+E24+E17+E10)</f>
        <v>#REF!</v>
      </c>
      <c r="F157" s="49" t="e">
        <f>SUM(#REF!+#REF!+#REF!+#REF!+#REF!+#REF!+F122+F115+F94+F87+F80+F45+F38+F31+F24+F17+F10)</f>
        <v>#REF!</v>
      </c>
      <c r="G157" s="49" t="e">
        <f>SUM(#REF!+#REF!+#REF!+#REF!+#REF!+#REF!+G122+G115+G94+G87+G80+G45+G38+G31+G24+G17+G10)</f>
        <v>#REF!</v>
      </c>
      <c r="H157" s="49" t="e">
        <f>SUM(#REF!+#REF!+#REF!+#REF!+#REF!+#REF!+H122+H115+H94+H87+H80+H45+H38+H31+H24+H17+H10)</f>
        <v>#REF!</v>
      </c>
      <c r="I157" s="49" t="e">
        <f>SUM(#REF!+#REF!+#REF!+#REF!+#REF!+#REF!+I122+I115+I94+I87+I80+I45+I38+I31+I24+I17+I10)</f>
        <v>#REF!</v>
      </c>
      <c r="J157" s="49" t="e">
        <f>SUM(#REF!+#REF!+#REF!+#REF!+#REF!+#REF!+J122+J115+J94+J87+J80+J45+J38+J31+J24+J17+J10)</f>
        <v>#REF!</v>
      </c>
      <c r="K157" s="49" t="e">
        <f>SUM(#REF!+#REF!+#REF!+#REF!+#REF!+#REF!+K122+K115+K94+K87+K80+K45+K38+K31+K24+K17+K10)</f>
        <v>#REF!</v>
      </c>
      <c r="L157" s="49" t="e">
        <f>SUM(#REF!+#REF!+#REF!+#REF!+#REF!+#REF!+L122+L115+L94+L87+L80+L45+L38+L31+L24+L17+L10)</f>
        <v>#REF!</v>
      </c>
      <c r="M157" s="49" t="e">
        <f>SUM(#REF!+#REF!+#REF!+#REF!+#REF!+#REF!+M122+M115+M94+M87+M80+M45+M38+M31+M24+M17+M10)</f>
        <v>#REF!</v>
      </c>
      <c r="N157" s="49" t="e">
        <f>SUM(#REF!+#REF!+#REF!+#REF!+#REF!+#REF!+N122+N115+N94+N87+N80+N45+N38+N31+N24+N17+N10)</f>
        <v>#REF!</v>
      </c>
      <c r="O157" s="49" t="e">
        <f>SUM(#REF!+#REF!+#REF!+#REF!+#REF!+#REF!+O122+O115+O94+O87+O80+O45+O38+O31+O24+O17+O10)</f>
        <v>#REF!</v>
      </c>
      <c r="P157" s="49" t="e">
        <f>SUM(#REF!+#REF!+#REF!+#REF!+#REF!+#REF!+P122+P115+P94+P87+P80+P45+P38+P31+P24+P17+P10)</f>
        <v>#REF!</v>
      </c>
      <c r="Q157" s="49" t="e">
        <f>SUM(#REF!+#REF!+#REF!+#REF!+#REF!+#REF!+Q122+Q115+Q94+Q87+Q80+Q45+Q38+Q31+Q24+Q17+Q10)</f>
        <v>#REF!</v>
      </c>
      <c r="R157" s="49" t="e">
        <f>SUM(#REF!+#REF!+#REF!+#REF!+#REF!+#REF!+R122+R115+R94+R87+R80+R45+R38+R31+R24+R17+R10)</f>
        <v>#REF!</v>
      </c>
      <c r="S157" s="49" t="e">
        <f>SUM(#REF!+#REF!+#REF!+#REF!+#REF!+#REF!+S122+S115+S94+S87+S80+S45+S38+S31+S24+S17+S10)</f>
        <v>#REF!</v>
      </c>
      <c r="T157" s="49" t="e">
        <f>SUM(#REF!+#REF!+#REF!+#REF!+#REF!+#REF!+T122+T115+T94+T87+T80+T45+T38+T31+T24+T17+T10)</f>
        <v>#REF!</v>
      </c>
      <c r="U157" s="49" t="e">
        <f>SUM(#REF!+#REF!+#REF!+#REF!+#REF!+#REF!+U122+U115+U94+U87+U80+U45+U38+U31+U24+U17+U10)</f>
        <v>#REF!</v>
      </c>
      <c r="V157" s="49" t="e">
        <f>SUM(#REF!+#REF!+#REF!+#REF!+#REF!+#REF!+V122+V115+V94+V87+V80+V45+V38+V31+V24+V17+V10)</f>
        <v>#REF!</v>
      </c>
      <c r="W157" s="49" t="e">
        <f>SUM(#REF!+#REF!+#REF!+#REF!+#REF!+#REF!+W122+W115+W94+W87+W80+W45+W38+W31+W24+W17+W10)</f>
        <v>#REF!</v>
      </c>
      <c r="X157" s="49" t="e">
        <f>SUM(#REF!+#REF!+#REF!+#REF!+#REF!+#REF!+X122+X115+X94+X87+X80+X45+X38+X31+X24+X17+X10)</f>
        <v>#REF!</v>
      </c>
      <c r="Y157" s="49" t="e">
        <f>SUM(#REF!+#REF!+#REF!+#REF!+#REF!+#REF!+Y122+Y115+Y94+Y87+Y80+Y45+Y38+Y31+Y24+Y17+Y10)</f>
        <v>#REF!</v>
      </c>
      <c r="Z157" s="49" t="e">
        <f>SUM(#REF!+#REF!+#REF!+#REF!+#REF!+#REF!+Z122+Z115+Z94+Z87+Z80+Z45+Z38+Z31+Z24+Z17+Z10)</f>
        <v>#REF!</v>
      </c>
      <c r="AA157" s="49" t="e">
        <f>SUM(#REF!+#REF!+#REF!+#REF!+#REF!+#REF!+AA122+AA115+AA94+AA87+AA80+AA45+AA38+AA31+AA24+AA17+AA10)</f>
        <v>#REF!</v>
      </c>
      <c r="AB157" s="69" t="e">
        <f t="shared" si="123"/>
        <v>#REF!</v>
      </c>
      <c r="AE157"/>
      <c r="AF157"/>
    </row>
    <row r="158" spans="1:32" x14ac:dyDescent="0.25">
      <c r="A158" s="27"/>
      <c r="B158" s="28"/>
      <c r="C158" s="7" t="s">
        <v>158</v>
      </c>
      <c r="D158" s="49" t="e">
        <f>SUM(#REF!+#REF!+#REF!+#REF!+#REF!+#REF!+D123+D116+D95+D88+D81+D46+D39+D32+D25+D18+D11)</f>
        <v>#REF!</v>
      </c>
      <c r="E158" s="49" t="e">
        <f>SUM(#REF!+#REF!+#REF!+#REF!+#REF!+#REF!+E123+E116+E95+E88+E81+E46+E39+E32+E25+E18+E11)</f>
        <v>#REF!</v>
      </c>
      <c r="F158" s="49" t="e">
        <f>SUM(#REF!+#REF!+#REF!+#REF!+#REF!+#REF!+F123+F116+F95+F88+F81+F46+F39+F32+F25+F18+F11)</f>
        <v>#REF!</v>
      </c>
      <c r="G158" s="49" t="e">
        <f>SUM(#REF!+#REF!+#REF!+#REF!+#REF!+#REF!+G123+G116+G95+G88+G81+G46+G39+G32+G25+G18+G11)</f>
        <v>#REF!</v>
      </c>
      <c r="H158" s="49" t="e">
        <f>SUM(#REF!+#REF!+#REF!+#REF!+#REF!+#REF!+H123+H116+H95+H88+H81+H46+H39+H32+H25+H18+H11)</f>
        <v>#REF!</v>
      </c>
      <c r="I158" s="49" t="e">
        <f>SUM(#REF!+#REF!+#REF!+#REF!+#REF!+#REF!+I123+I116+I95+I88+I81+I46+I39+I32+I25+I18+I11)</f>
        <v>#REF!</v>
      </c>
      <c r="J158" s="49" t="e">
        <f>SUM(#REF!+#REF!+#REF!+#REF!+#REF!+#REF!+J123+J116+J95+J88+J81+J46+J39+J32+J25+J18+J11)</f>
        <v>#REF!</v>
      </c>
      <c r="K158" s="49" t="e">
        <f>SUM(#REF!+#REF!+#REF!+#REF!+#REF!+#REF!+K123+K116+K95+K88+K81+K46+K39+K32+K25+K18+K11)</f>
        <v>#REF!</v>
      </c>
      <c r="L158" s="49" t="e">
        <f>SUM(#REF!+#REF!+#REF!+#REF!+#REF!+#REF!+L123+L116+L95+L88+L81+L46+L39+L32+L25+L18+L11)</f>
        <v>#REF!</v>
      </c>
      <c r="M158" s="49" t="e">
        <f>SUM(#REF!+#REF!+#REF!+#REF!+#REF!+#REF!+M123+M116+M95+M88+M81+M46+M39+M32+M25+M18+M11)</f>
        <v>#REF!</v>
      </c>
      <c r="N158" s="49" t="e">
        <f>SUM(#REF!+#REF!+#REF!+#REF!+#REF!+#REF!+N123+N116+N95+N88+N81+N46+N39+N32+N25+N18+N11)</f>
        <v>#REF!</v>
      </c>
      <c r="O158" s="49" t="e">
        <f>SUM(#REF!+#REF!+#REF!+#REF!+#REF!+#REF!+O123+O116+O95+O88+O81+O46+O39+O32+O25+O18+O11)</f>
        <v>#REF!</v>
      </c>
      <c r="P158" s="49" t="e">
        <f>SUM(#REF!+#REF!+#REF!+#REF!+#REF!+#REF!+P123+P116+P95+P88+P81+P46+P39+P32+P25+P18+P11)</f>
        <v>#REF!</v>
      </c>
      <c r="Q158" s="49" t="e">
        <f>SUM(#REF!+#REF!+#REF!+#REF!+#REF!+#REF!+Q123+Q116+Q95+Q88+Q81+Q46+Q39+Q32+Q25+Q18+Q11)</f>
        <v>#REF!</v>
      </c>
      <c r="R158" s="49" t="e">
        <f>SUM(#REF!+#REF!+#REF!+#REF!+#REF!+#REF!+R123+R116+R95+R88+R81+R46+R39+R32+R25+R18+R11)</f>
        <v>#REF!</v>
      </c>
      <c r="S158" s="49" t="e">
        <f>SUM(#REF!+#REF!+#REF!+#REF!+#REF!+#REF!+S123+S116+S95+S88+S81+S46+S39+S32+S25+S18+S11)</f>
        <v>#REF!</v>
      </c>
      <c r="T158" s="49" t="e">
        <f>SUM(#REF!+#REF!+#REF!+#REF!+#REF!+#REF!+T123+T116+T95+T88+T81+T46+T39+T32+T25+T18+T11)</f>
        <v>#REF!</v>
      </c>
      <c r="U158" s="49" t="e">
        <f>SUM(#REF!+#REF!+#REF!+#REF!+#REF!+#REF!+U123+U116+U95+U88+U81+U46+U39+U32+U25+U18+U11)</f>
        <v>#REF!</v>
      </c>
      <c r="V158" s="49" t="e">
        <f>SUM(#REF!+#REF!+#REF!+#REF!+#REF!+#REF!+V123+V116+V95+V88+V81+V46+V39+V32+V25+V18+V11)</f>
        <v>#REF!</v>
      </c>
      <c r="W158" s="49" t="e">
        <f>SUM(#REF!+#REF!+#REF!+#REF!+#REF!+#REF!+W123+W116+W95+W88+W81+W46+W39+W32+W25+W18+W11)</f>
        <v>#REF!</v>
      </c>
      <c r="X158" s="49" t="e">
        <f>SUM(#REF!+#REF!+#REF!+#REF!+#REF!+#REF!+X123+X116+X95+X88+X81+X46+X39+X32+X25+X18+X11)</f>
        <v>#REF!</v>
      </c>
      <c r="Y158" s="49" t="e">
        <f>SUM(#REF!+#REF!+#REF!+#REF!+#REF!+#REF!+Y123+Y116+Y95+Y88+Y81+Y46+Y39+Y32+Y25+Y18+Y11)</f>
        <v>#REF!</v>
      </c>
      <c r="Z158" s="49" t="e">
        <f>SUM(#REF!+#REF!+#REF!+#REF!+#REF!+#REF!+Z123+Z116+Z95+Z88+Z81+Z46+Z39+Z32+Z25+Z18+Z11)</f>
        <v>#REF!</v>
      </c>
      <c r="AA158" s="49" t="e">
        <f>SUM(#REF!+#REF!+#REF!+#REF!+#REF!+#REF!+AA123+AA116+AA95+AA88+AA81+AA46+AA39+AA32+AA25+AA18+AA11)</f>
        <v>#REF!</v>
      </c>
      <c r="AB158" s="69" t="e">
        <f t="shared" si="123"/>
        <v>#REF!</v>
      </c>
      <c r="AF158"/>
    </row>
    <row r="159" spans="1:32" x14ac:dyDescent="0.25">
      <c r="A159" s="27"/>
      <c r="B159" s="28"/>
      <c r="C159" s="7" t="s">
        <v>159</v>
      </c>
      <c r="D159" s="49" t="e">
        <f>SUM(#REF!+#REF!+#REF!+#REF!+#REF!+#REF!+D124+D117+D96+D89+D82+D47+D40+D33+D26+D19+D12)</f>
        <v>#REF!</v>
      </c>
      <c r="E159" s="49" t="e">
        <f>SUM(#REF!+#REF!+#REF!+#REF!+#REF!+#REF!+E124+E117+E96+E89+E82+E47+E40+E33+E26+E19+E12)</f>
        <v>#REF!</v>
      </c>
      <c r="F159" s="49" t="e">
        <f>SUM(#REF!+#REF!+#REF!+#REF!+#REF!+#REF!+F124+F117+F96+F89+F82+F47+F40+F33+F26+F19+F12)</f>
        <v>#REF!</v>
      </c>
      <c r="G159" s="49" t="e">
        <f>SUM(#REF!+#REF!+#REF!+#REF!+#REF!+#REF!+G124+G117+G96+G89+G82+G47+G40+G33+G26+G19+G12)</f>
        <v>#REF!</v>
      </c>
      <c r="H159" s="49" t="e">
        <f>SUM(#REF!+#REF!+#REF!+#REF!+#REF!+#REF!+H124+H117+H96+H89+H82+H47+H40+H33+H26+H19+H12)</f>
        <v>#REF!</v>
      </c>
      <c r="I159" s="49" t="e">
        <f>SUM(#REF!+#REF!+#REF!+#REF!+#REF!+#REF!+I124+I117+I96+I89+I82+I47+I40+I33+I26+I19+I12)</f>
        <v>#REF!</v>
      </c>
      <c r="J159" s="49" t="e">
        <f>SUM(#REF!+#REF!+#REF!+#REF!+#REF!+#REF!+J124+J117+J96+J89+J82+J47+J40+J33+J26+J19+J12)</f>
        <v>#REF!</v>
      </c>
      <c r="K159" s="49" t="e">
        <f>SUM(#REF!+#REF!+#REF!+#REF!+#REF!+#REF!+K124+K117+K96+K89+K82+K47+K40+K33+K26+K19+K12)</f>
        <v>#REF!</v>
      </c>
      <c r="L159" s="49" t="e">
        <f>SUM(#REF!+#REF!+#REF!+#REF!+#REF!+#REF!+L124+L117+L96+L89+L82+L47+L40+L33+L26+L19+L12)</f>
        <v>#REF!</v>
      </c>
      <c r="M159" s="49" t="e">
        <f>SUM(#REF!+#REF!+#REF!+#REF!+#REF!+#REF!+M124+M117+M96+M89+M82+M47+M40+M33+M26+M19+M12)</f>
        <v>#REF!</v>
      </c>
      <c r="N159" s="49" t="e">
        <f>SUM(#REF!+#REF!+#REF!+#REF!+#REF!+#REF!+N124+N117+N96+N89+N82+N47+N40+N33+N26+N19+N12)</f>
        <v>#REF!</v>
      </c>
      <c r="O159" s="49" t="e">
        <f>SUM(#REF!+#REF!+#REF!+#REF!+#REF!+#REF!+O124+O117+O96+O89+O82+O47+O40+O33+O26+O19+O12)</f>
        <v>#REF!</v>
      </c>
      <c r="P159" s="49" t="e">
        <f>SUM(#REF!+#REF!+#REF!+#REF!+#REF!+#REF!+P124+P117+P96+P89+P82+P47+P40+P33+P26+P19+P12)</f>
        <v>#REF!</v>
      </c>
      <c r="Q159" s="49" t="e">
        <f>SUM(#REF!+#REF!+#REF!+#REF!+#REF!+#REF!+Q124+Q117+Q96+Q89+Q82+Q47+Q40+Q33+Q26+Q19+Q12)</f>
        <v>#REF!</v>
      </c>
      <c r="R159" s="49" t="e">
        <f>SUM(#REF!+#REF!+#REF!+#REF!+#REF!+#REF!+R124+R117+R96+R89+R82+R47+R40+R33+R26+R19+R12)</f>
        <v>#REF!</v>
      </c>
      <c r="S159" s="49" t="e">
        <f>SUM(#REF!+#REF!+#REF!+#REF!+#REF!+#REF!+S124+S117+S96+S89+S82+S47+S40+S33+S26+S19+S12)</f>
        <v>#REF!</v>
      </c>
      <c r="T159" s="49" t="e">
        <f>SUM(#REF!+#REF!+#REF!+#REF!+#REF!+#REF!+T124+T117+T96+T89+T82+T47+T40+T33+T26+T19+T12)</f>
        <v>#REF!</v>
      </c>
      <c r="U159" s="49" t="e">
        <f>SUM(#REF!+#REF!+#REF!+#REF!+#REF!+#REF!+U124+U117+U96+U89+U82+U47+U40+U33+U26+U19+U12)</f>
        <v>#REF!</v>
      </c>
      <c r="V159" s="49" t="e">
        <f>SUM(#REF!+#REF!+#REF!+#REF!+#REF!+#REF!+V124+V117+V96+V89+V82+V47+V40+V33+V26+V19+V12)</f>
        <v>#REF!</v>
      </c>
      <c r="W159" s="49" t="e">
        <f>SUM(#REF!+#REF!+#REF!+#REF!+#REF!+#REF!+W124+W117+W96+W89+W82+W47+W40+W33+W26+W19+W12)</f>
        <v>#REF!</v>
      </c>
      <c r="X159" s="49" t="e">
        <f>SUM(#REF!+#REF!+#REF!+#REF!+#REF!+#REF!+X124+X117+X96+X89+X82+X47+X40+X33+X26+X19+X12)</f>
        <v>#REF!</v>
      </c>
      <c r="Y159" s="49" t="e">
        <f>SUM(#REF!+#REF!+#REF!+#REF!+#REF!+#REF!+Y124+Y117+Y96+Y89+Y82+Y47+Y40+Y33+Y26+Y19+Y12)</f>
        <v>#REF!</v>
      </c>
      <c r="Z159" s="49" t="e">
        <f>SUM(#REF!+#REF!+#REF!+#REF!+#REF!+#REF!+Z124+Z117+Z96+Z89+Z82+Z47+Z40+Z33+Z26+Z19+Z12)</f>
        <v>#REF!</v>
      </c>
      <c r="AA159" s="49" t="e">
        <f>SUM(#REF!+#REF!+#REF!+#REF!+#REF!+#REF!+AA124+AA117+AA96+AA89+AA82+AA47+AA40+AA33+AA26+AA19+AA12)</f>
        <v>#REF!</v>
      </c>
      <c r="AB159" s="69" t="e">
        <f t="shared" si="123"/>
        <v>#REF!</v>
      </c>
      <c r="AE159"/>
      <c r="AF159"/>
    </row>
    <row r="160" spans="1:32" x14ac:dyDescent="0.25">
      <c r="A160" s="27"/>
      <c r="B160" s="28"/>
      <c r="C160" s="28"/>
      <c r="D160" s="25"/>
      <c r="E160" s="42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E160"/>
      <c r="AF160"/>
    </row>
    <row r="161" spans="1:32" x14ac:dyDescent="0.25">
      <c r="A161" s="27"/>
      <c r="B161" s="28"/>
      <c r="C161" s="28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E161"/>
      <c r="AF161"/>
    </row>
    <row r="162" spans="1:32" x14ac:dyDescent="0.25">
      <c r="A162" s="27"/>
      <c r="B162" s="28"/>
      <c r="C162" s="28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E162"/>
      <c r="AF162"/>
    </row>
    <row r="163" spans="1:32" x14ac:dyDescent="0.25">
      <c r="A163" s="27"/>
      <c r="B163" s="28"/>
      <c r="C163" s="28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E163"/>
      <c r="AF163"/>
    </row>
    <row r="164" spans="1:32" x14ac:dyDescent="0.25">
      <c r="A164" s="27"/>
      <c r="B164" s="28"/>
      <c r="C164" s="28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E164"/>
      <c r="AF164"/>
    </row>
    <row r="165" spans="1:32" x14ac:dyDescent="0.25">
      <c r="A165" s="27"/>
      <c r="B165" s="28"/>
      <c r="C165" s="28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E165"/>
      <c r="AF165"/>
    </row>
    <row r="166" spans="1:32" x14ac:dyDescent="0.25">
      <c r="A166" s="27"/>
      <c r="B166" s="28"/>
      <c r="C166" s="28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E166"/>
      <c r="AF166"/>
    </row>
    <row r="167" spans="1:32" x14ac:dyDescent="0.25">
      <c r="A167" s="27"/>
      <c r="B167" s="28"/>
      <c r="C167" s="28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62"/>
      <c r="AC167" s="62"/>
      <c r="AD167" s="62"/>
      <c r="AE167" s="62"/>
      <c r="AF167"/>
    </row>
    <row r="168" spans="1:32" x14ac:dyDescent="0.25">
      <c r="A168" s="27"/>
      <c r="B168" s="28"/>
      <c r="C168" s="28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62"/>
      <c r="AC168" s="62"/>
      <c r="AD168" s="62"/>
      <c r="AE168" s="62"/>
      <c r="AF168"/>
    </row>
    <row r="169" spans="1:32" x14ac:dyDescent="0.25">
      <c r="A169" s="27"/>
      <c r="B169" s="28"/>
      <c r="C169" s="28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62"/>
      <c r="AC169" s="62"/>
      <c r="AD169" s="62"/>
      <c r="AE169" s="62"/>
      <c r="AF169"/>
    </row>
    <row r="170" spans="1:32" x14ac:dyDescent="0.25">
      <c r="A170" s="27"/>
      <c r="B170" s="28"/>
      <c r="C170" s="28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62"/>
      <c r="AC170" s="62"/>
      <c r="AD170" s="62"/>
      <c r="AE170" s="62"/>
      <c r="AF170"/>
    </row>
    <row r="171" spans="1:32" x14ac:dyDescent="0.25">
      <c r="A171" s="27"/>
      <c r="B171" s="28"/>
      <c r="C171" s="28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62"/>
      <c r="AC171" s="62"/>
      <c r="AD171" s="62"/>
      <c r="AE171" s="62"/>
      <c r="AF171"/>
    </row>
    <row r="172" spans="1:32" x14ac:dyDescent="0.25">
      <c r="A172" s="27"/>
      <c r="B172" s="28"/>
      <c r="C172" s="28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62"/>
      <c r="AC172" s="62"/>
      <c r="AD172" s="62"/>
      <c r="AE172" s="62"/>
      <c r="AF172"/>
    </row>
    <row r="173" spans="1:32" x14ac:dyDescent="0.25">
      <c r="A173" s="27"/>
      <c r="B173" s="28"/>
      <c r="C173" s="28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62"/>
      <c r="AC173" s="62"/>
      <c r="AD173" s="62"/>
      <c r="AE173" s="62"/>
      <c r="AF173"/>
    </row>
    <row r="174" spans="1:32" x14ac:dyDescent="0.25">
      <c r="A174" s="27"/>
      <c r="B174" s="28"/>
      <c r="C174" s="28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62"/>
      <c r="AC174" s="62"/>
      <c r="AD174" s="62"/>
      <c r="AE174" s="62"/>
    </row>
    <row r="175" spans="1:32" x14ac:dyDescent="0.25">
      <c r="A175" s="27"/>
      <c r="B175" s="28"/>
      <c r="C175" s="28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62"/>
      <c r="AC175" s="62"/>
      <c r="AD175" s="62"/>
      <c r="AE175" s="62"/>
    </row>
    <row r="176" spans="1:32" x14ac:dyDescent="0.25">
      <c r="A176" s="27"/>
      <c r="B176" s="28"/>
      <c r="C176" s="28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62"/>
      <c r="AC176" s="62"/>
      <c r="AD176" s="62"/>
      <c r="AE176" s="62"/>
    </row>
    <row r="177" spans="1:31" x14ac:dyDescent="0.25">
      <c r="A177" s="27"/>
      <c r="B177" s="28"/>
      <c r="C177" s="28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62"/>
      <c r="AC177" s="62"/>
      <c r="AD177" s="62"/>
      <c r="AE177" s="62"/>
    </row>
    <row r="178" spans="1:31" x14ac:dyDescent="0.25">
      <c r="A178" s="27"/>
      <c r="B178" s="28"/>
      <c r="C178" s="28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62"/>
      <c r="AC178" s="62"/>
      <c r="AD178" s="62"/>
      <c r="AE178" s="62"/>
    </row>
    <row r="179" spans="1:31" x14ac:dyDescent="0.25">
      <c r="A179" s="27"/>
      <c r="B179" s="28"/>
      <c r="C179" s="28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62"/>
      <c r="AC179" s="62"/>
      <c r="AD179" s="62"/>
      <c r="AE179" s="62"/>
    </row>
    <row r="180" spans="1:31" x14ac:dyDescent="0.25">
      <c r="A180" s="27"/>
      <c r="B180" s="28"/>
      <c r="C180" s="28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62"/>
      <c r="AC180" s="62"/>
      <c r="AD180" s="62"/>
      <c r="AE180" s="62"/>
    </row>
    <row r="181" spans="1:31" x14ac:dyDescent="0.25">
      <c r="A181" s="27"/>
      <c r="B181" s="28"/>
      <c r="C181" s="28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62"/>
      <c r="AC181" s="62"/>
      <c r="AD181" s="62"/>
      <c r="AE181" s="62"/>
    </row>
    <row r="182" spans="1:31" x14ac:dyDescent="0.25">
      <c r="A182" s="27"/>
      <c r="B182" s="28"/>
      <c r="C182" s="28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62"/>
      <c r="AC182" s="62"/>
      <c r="AD182" s="62"/>
      <c r="AE182" s="62"/>
    </row>
    <row r="183" spans="1:31" x14ac:dyDescent="0.25">
      <c r="A183" s="27"/>
      <c r="B183" s="28"/>
      <c r="C183" s="28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62"/>
      <c r="AC183" s="62"/>
      <c r="AD183" s="62"/>
      <c r="AE183" s="62"/>
    </row>
    <row r="184" spans="1:31" x14ac:dyDescent="0.25">
      <c r="A184" s="27"/>
      <c r="B184" s="28"/>
      <c r="C184" s="28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62"/>
      <c r="AC184" s="62"/>
      <c r="AD184" s="62"/>
      <c r="AE184" s="62"/>
    </row>
    <row r="185" spans="1:31" x14ac:dyDescent="0.25">
      <c r="A185" s="27"/>
      <c r="B185" s="28"/>
      <c r="C185" s="28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62"/>
      <c r="AC185" s="62"/>
      <c r="AD185" s="62"/>
      <c r="AE185" s="62"/>
    </row>
    <row r="186" spans="1:31" x14ac:dyDescent="0.25">
      <c r="A186" s="27"/>
      <c r="B186" s="28"/>
      <c r="C186" s="28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62"/>
      <c r="AC186" s="62"/>
      <c r="AD186" s="62"/>
      <c r="AE186" s="62"/>
    </row>
    <row r="187" spans="1:31" x14ac:dyDescent="0.25">
      <c r="A187" s="27"/>
      <c r="B187" s="28"/>
      <c r="C187" s="28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62"/>
      <c r="AC187" s="62"/>
      <c r="AD187" s="62"/>
      <c r="AE187" s="62"/>
    </row>
    <row r="188" spans="1:31" x14ac:dyDescent="0.25">
      <c r="A188" s="27"/>
      <c r="B188" s="28"/>
      <c r="C188" s="28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62"/>
      <c r="AC188" s="62"/>
      <c r="AD188" s="62"/>
      <c r="AE188" s="62"/>
    </row>
    <row r="189" spans="1:31" x14ac:dyDescent="0.25">
      <c r="A189" s="27"/>
      <c r="B189" s="28"/>
      <c r="C189" s="28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62"/>
      <c r="AC189" s="62"/>
      <c r="AD189" s="62"/>
      <c r="AE189" s="62"/>
    </row>
    <row r="190" spans="1:31" x14ac:dyDescent="0.25">
      <c r="A190" s="27"/>
      <c r="B190" s="28"/>
      <c r="C190" s="28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62"/>
      <c r="AC190" s="62"/>
      <c r="AD190" s="62"/>
      <c r="AE190" s="62"/>
    </row>
    <row r="191" spans="1:31" x14ac:dyDescent="0.25">
      <c r="A191" s="27"/>
      <c r="B191" s="28"/>
      <c r="C191" s="28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62"/>
      <c r="AC191" s="62"/>
      <c r="AD191" s="62"/>
      <c r="AE191" s="62"/>
    </row>
    <row r="192" spans="1:31" x14ac:dyDescent="0.25">
      <c r="A192" s="27"/>
      <c r="B192" s="28"/>
      <c r="C192" s="28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62"/>
      <c r="AC192" s="62"/>
      <c r="AD192" s="62"/>
      <c r="AE192" s="62"/>
    </row>
    <row r="193" spans="1:31" x14ac:dyDescent="0.25">
      <c r="A193" s="27"/>
      <c r="B193" s="28"/>
      <c r="C193" s="28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62"/>
      <c r="AC193" s="62"/>
      <c r="AD193" s="62"/>
      <c r="AE193" s="62"/>
    </row>
    <row r="194" spans="1:31" x14ac:dyDescent="0.25">
      <c r="A194" s="27"/>
      <c r="B194" s="28"/>
      <c r="C194" s="28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62"/>
      <c r="AC194" s="62"/>
      <c r="AD194" s="62"/>
      <c r="AE194" s="62"/>
    </row>
    <row r="195" spans="1:31" x14ac:dyDescent="0.25">
      <c r="A195" s="27"/>
      <c r="B195" s="28"/>
      <c r="C195" s="28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62"/>
      <c r="AC195" s="62"/>
      <c r="AD195" s="62"/>
      <c r="AE195" s="62"/>
    </row>
    <row r="196" spans="1:31" x14ac:dyDescent="0.25">
      <c r="A196" s="27"/>
      <c r="B196" s="28"/>
      <c r="C196" s="28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62"/>
      <c r="AC196" s="62"/>
      <c r="AD196" s="62"/>
      <c r="AE196" s="62"/>
    </row>
    <row r="197" spans="1:31" x14ac:dyDescent="0.25">
      <c r="A197" s="27"/>
      <c r="B197" s="28"/>
      <c r="C197" s="28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62"/>
      <c r="AC197" s="62"/>
      <c r="AD197" s="62"/>
      <c r="AE197" s="62"/>
    </row>
    <row r="198" spans="1:31" x14ac:dyDescent="0.25">
      <c r="A198" s="27"/>
      <c r="B198" s="28"/>
      <c r="C198" s="28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62"/>
      <c r="AC198" s="62"/>
      <c r="AD198" s="62"/>
      <c r="AE198" s="62"/>
    </row>
    <row r="199" spans="1:31" x14ac:dyDescent="0.25">
      <c r="A199" s="27"/>
      <c r="B199" s="28"/>
      <c r="C199" s="28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62"/>
      <c r="AC199" s="62"/>
      <c r="AD199" s="62"/>
      <c r="AE199" s="62"/>
    </row>
    <row r="200" spans="1:31" x14ac:dyDescent="0.25">
      <c r="A200" s="27"/>
      <c r="B200" s="28"/>
      <c r="C200" s="28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62"/>
      <c r="AC200" s="62"/>
      <c r="AD200" s="62"/>
      <c r="AE200" s="62"/>
    </row>
    <row r="201" spans="1:31" x14ac:dyDescent="0.25">
      <c r="A201" s="27"/>
      <c r="B201" s="28"/>
      <c r="C201" s="28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62"/>
      <c r="AC201" s="62"/>
      <c r="AD201" s="62"/>
      <c r="AE201" s="62"/>
    </row>
    <row r="202" spans="1:31" x14ac:dyDescent="0.25">
      <c r="A202" s="27"/>
      <c r="B202" s="28"/>
      <c r="C202" s="28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62"/>
      <c r="AC202" s="62"/>
      <c r="AD202" s="62"/>
      <c r="AE202" s="62"/>
    </row>
    <row r="203" spans="1:31" x14ac:dyDescent="0.25">
      <c r="A203" s="27"/>
      <c r="B203" s="28"/>
      <c r="C203" s="28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62"/>
      <c r="AC203" s="62"/>
      <c r="AD203" s="62"/>
      <c r="AE203" s="62"/>
    </row>
    <row r="204" spans="1:31" x14ac:dyDescent="0.25">
      <c r="A204" s="27"/>
      <c r="B204" s="28"/>
      <c r="C204" s="28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62"/>
      <c r="AC204" s="62"/>
      <c r="AD204" s="62"/>
      <c r="AE204" s="62"/>
    </row>
    <row r="205" spans="1:31" x14ac:dyDescent="0.25">
      <c r="A205" s="27"/>
      <c r="B205" s="28"/>
      <c r="C205" s="28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62"/>
      <c r="AC205" s="62"/>
      <c r="AD205" s="62"/>
      <c r="AE205" s="62"/>
    </row>
    <row r="206" spans="1:31" x14ac:dyDescent="0.25">
      <c r="A206" s="27"/>
      <c r="B206" s="28"/>
      <c r="C206" s="28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62"/>
      <c r="AC206" s="62"/>
      <c r="AD206" s="62"/>
      <c r="AE206" s="62"/>
    </row>
    <row r="207" spans="1:31" x14ac:dyDescent="0.25">
      <c r="A207" s="27"/>
      <c r="B207" s="28"/>
      <c r="C207" s="28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62"/>
      <c r="AC207" s="62"/>
      <c r="AD207" s="62"/>
      <c r="AE207" s="62"/>
    </row>
    <row r="208" spans="1:31" x14ac:dyDescent="0.25">
      <c r="A208" s="27"/>
      <c r="B208" s="28"/>
      <c r="C208" s="28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62"/>
      <c r="AC208" s="62"/>
      <c r="AD208" s="62"/>
      <c r="AE208" s="62"/>
    </row>
    <row r="209" spans="1:31" x14ac:dyDescent="0.25">
      <c r="A209" s="27"/>
      <c r="B209" s="28"/>
      <c r="C209" s="28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62"/>
      <c r="AC209" s="62"/>
      <c r="AD209" s="62"/>
      <c r="AE209" s="62"/>
    </row>
    <row r="210" spans="1:31" x14ac:dyDescent="0.25">
      <c r="A210" s="27"/>
      <c r="B210" s="28"/>
      <c r="C210" s="28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62"/>
      <c r="AC210" s="62"/>
      <c r="AD210" s="62"/>
      <c r="AE210" s="62"/>
    </row>
    <row r="211" spans="1:31" x14ac:dyDescent="0.25">
      <c r="A211" s="27"/>
      <c r="B211" s="28"/>
      <c r="C211" s="28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62"/>
      <c r="AC211" s="62"/>
      <c r="AD211" s="62"/>
      <c r="AE211" s="62"/>
    </row>
    <row r="212" spans="1:31" x14ac:dyDescent="0.25">
      <c r="A212" s="27"/>
      <c r="B212" s="28"/>
      <c r="C212" s="28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62"/>
      <c r="AC212" s="62"/>
      <c r="AD212" s="62"/>
      <c r="AE212" s="62"/>
    </row>
    <row r="213" spans="1:31" x14ac:dyDescent="0.25">
      <c r="A213" s="27"/>
      <c r="B213" s="28"/>
      <c r="C213" s="28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62"/>
      <c r="AC213" s="62"/>
      <c r="AD213" s="62"/>
      <c r="AE213" s="62"/>
    </row>
    <row r="214" spans="1:31" x14ac:dyDescent="0.25">
      <c r="A214" s="27"/>
      <c r="B214" s="28"/>
      <c r="C214" s="28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62"/>
      <c r="AC214" s="62"/>
      <c r="AD214" s="62"/>
      <c r="AE214" s="62"/>
    </row>
    <row r="215" spans="1:31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62"/>
      <c r="AC215" s="62"/>
      <c r="AD215" s="62"/>
      <c r="AE215" s="62"/>
    </row>
    <row r="216" spans="1:31" x14ac:dyDescent="0.25">
      <c r="A216" s="27"/>
      <c r="B216" s="28"/>
      <c r="C216" s="28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62"/>
      <c r="AC216" s="62"/>
      <c r="AD216" s="62"/>
      <c r="AE216" s="62"/>
    </row>
    <row r="217" spans="1:31" x14ac:dyDescent="0.25">
      <c r="A217" s="27"/>
      <c r="B217" s="28"/>
      <c r="C217" s="28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62"/>
      <c r="AC217" s="62"/>
      <c r="AD217" s="62"/>
      <c r="AE217" s="62"/>
    </row>
    <row r="218" spans="1:31" x14ac:dyDescent="0.25">
      <c r="A218" s="27"/>
      <c r="B218" s="28"/>
      <c r="C218" s="28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62"/>
      <c r="AC218" s="62"/>
      <c r="AD218" s="62"/>
      <c r="AE218" s="62"/>
    </row>
    <row r="219" spans="1:31" x14ac:dyDescent="0.25">
      <c r="A219" s="27"/>
      <c r="B219" s="28"/>
      <c r="C219" s="28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62"/>
      <c r="AC219" s="62"/>
      <c r="AD219" s="62"/>
      <c r="AE219" s="62"/>
    </row>
    <row r="220" spans="1:31" x14ac:dyDescent="0.25">
      <c r="A220" s="27"/>
      <c r="B220" s="28"/>
      <c r="C220" s="28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62"/>
      <c r="AC220" s="62"/>
      <c r="AD220" s="62"/>
      <c r="AE220" s="62"/>
    </row>
    <row r="221" spans="1:31" x14ac:dyDescent="0.25">
      <c r="A221" s="27"/>
      <c r="B221" s="28"/>
      <c r="C221" s="28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62"/>
      <c r="AC221" s="62"/>
      <c r="AD221" s="62"/>
      <c r="AE221" s="62"/>
    </row>
    <row r="222" spans="1:31" x14ac:dyDescent="0.25">
      <c r="A222" s="27"/>
      <c r="B222" s="28"/>
      <c r="C222" s="28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62"/>
      <c r="AC222" s="62"/>
      <c r="AD222" s="62"/>
      <c r="AE222" s="62"/>
    </row>
    <row r="223" spans="1:31" x14ac:dyDescent="0.25">
      <c r="A223" s="27"/>
      <c r="B223" s="28"/>
      <c r="C223" s="28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62"/>
      <c r="AC223" s="62"/>
      <c r="AD223" s="62"/>
      <c r="AE223" s="62"/>
    </row>
    <row r="224" spans="1:31" x14ac:dyDescent="0.25">
      <c r="A224" s="27"/>
      <c r="B224" s="28"/>
      <c r="C224" s="28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62"/>
      <c r="AC224" s="62"/>
      <c r="AD224" s="62"/>
      <c r="AE224" s="62"/>
    </row>
    <row r="225" spans="1:31" x14ac:dyDescent="0.25">
      <c r="A225" s="27"/>
      <c r="B225" s="28"/>
      <c r="C225" s="28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62"/>
      <c r="AC225" s="62"/>
      <c r="AD225" s="62"/>
      <c r="AE225" s="62"/>
    </row>
    <row r="226" spans="1:31" x14ac:dyDescent="0.25">
      <c r="A226" s="27"/>
      <c r="B226" s="28"/>
      <c r="C226" s="28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62"/>
      <c r="AC226" s="62"/>
      <c r="AD226" s="62"/>
      <c r="AE226" s="62"/>
    </row>
    <row r="227" spans="1:31" x14ac:dyDescent="0.25">
      <c r="A227" s="27"/>
      <c r="B227" s="28"/>
      <c r="C227" s="28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62"/>
      <c r="AC227" s="62"/>
      <c r="AD227" s="62"/>
      <c r="AE227" s="62"/>
    </row>
    <row r="228" spans="1:31" x14ac:dyDescent="0.25">
      <c r="A228" s="27"/>
      <c r="B228" s="28"/>
      <c r="C228" s="28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62"/>
      <c r="AC228" s="62"/>
      <c r="AD228" s="62"/>
      <c r="AE228" s="62"/>
    </row>
    <row r="229" spans="1:31" x14ac:dyDescent="0.25">
      <c r="A229" s="27"/>
      <c r="B229" s="28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62"/>
      <c r="AC229" s="62"/>
      <c r="AD229" s="62"/>
      <c r="AE229" s="62"/>
    </row>
    <row r="230" spans="1:31" x14ac:dyDescent="0.25">
      <c r="A230" s="27"/>
      <c r="B230" s="28"/>
      <c r="C230" s="28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62"/>
      <c r="AC230" s="62"/>
      <c r="AD230" s="62"/>
      <c r="AE230" s="62"/>
    </row>
    <row r="231" spans="1:31" x14ac:dyDescent="0.25">
      <c r="A231" s="27"/>
      <c r="B231" s="28"/>
      <c r="C231" s="28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62"/>
      <c r="AC231" s="62"/>
      <c r="AD231" s="62"/>
      <c r="AE231" s="62"/>
    </row>
    <row r="232" spans="1:31" x14ac:dyDescent="0.25">
      <c r="A232" s="27"/>
      <c r="B232" s="28"/>
      <c r="C232" s="28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62"/>
      <c r="AC232" s="62"/>
      <c r="AD232" s="62"/>
      <c r="AE232" s="62"/>
    </row>
    <row r="233" spans="1:31" x14ac:dyDescent="0.25">
      <c r="A233" s="27"/>
      <c r="B233" s="28"/>
      <c r="C233" s="28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62"/>
      <c r="AC233" s="62"/>
      <c r="AD233" s="62"/>
      <c r="AE233" s="62"/>
    </row>
    <row r="234" spans="1:31" x14ac:dyDescent="0.25">
      <c r="A234" s="27"/>
      <c r="B234" s="28"/>
      <c r="C234" s="28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62"/>
      <c r="AC234" s="62"/>
      <c r="AD234" s="62"/>
      <c r="AE234" s="62"/>
    </row>
    <row r="235" spans="1:31" x14ac:dyDescent="0.25">
      <c r="A235" s="27"/>
      <c r="B235" s="28"/>
      <c r="C235" s="2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62"/>
      <c r="AC235" s="62"/>
      <c r="AD235" s="62"/>
      <c r="AE235" s="62"/>
    </row>
    <row r="236" spans="1:31" x14ac:dyDescent="0.25">
      <c r="A236" s="27"/>
      <c r="B236" s="28"/>
      <c r="C236" s="28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62"/>
      <c r="AC236" s="62"/>
      <c r="AD236" s="62"/>
      <c r="AE236" s="62"/>
    </row>
    <row r="237" spans="1:31" x14ac:dyDescent="0.25">
      <c r="A237" s="27"/>
      <c r="B237" s="28"/>
      <c r="C237" s="28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62"/>
      <c r="AC237" s="62"/>
      <c r="AD237" s="62"/>
      <c r="AE237" s="62"/>
    </row>
    <row r="238" spans="1:31" x14ac:dyDescent="0.25">
      <c r="A238" s="27"/>
      <c r="B238" s="28"/>
      <c r="C238" s="28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62"/>
      <c r="AC238" s="62"/>
      <c r="AD238" s="62"/>
      <c r="AE238" s="62"/>
    </row>
    <row r="239" spans="1:31" x14ac:dyDescent="0.25">
      <c r="A239" s="27"/>
      <c r="B239" s="28"/>
      <c r="C239" s="28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62"/>
      <c r="AC239" s="62"/>
      <c r="AD239" s="62"/>
      <c r="AE239" s="62"/>
    </row>
    <row r="240" spans="1:31" x14ac:dyDescent="0.25">
      <c r="A240" s="27"/>
      <c r="B240" s="28"/>
      <c r="C240" s="28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62"/>
      <c r="AC240" s="62"/>
      <c r="AD240" s="62"/>
      <c r="AE240" s="62"/>
    </row>
    <row r="241" spans="1:31" x14ac:dyDescent="0.25">
      <c r="A241" s="27"/>
      <c r="B241" s="28"/>
      <c r="C241" s="2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62"/>
      <c r="AC241" s="62"/>
      <c r="AD241" s="62"/>
      <c r="AE241" s="62"/>
    </row>
    <row r="242" spans="1:31" x14ac:dyDescent="0.25">
      <c r="A242" s="27"/>
      <c r="B242" s="28"/>
      <c r="C242" s="28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62"/>
      <c r="AC242" s="62"/>
      <c r="AD242" s="62"/>
      <c r="AE242" s="62"/>
    </row>
    <row r="243" spans="1:31" x14ac:dyDescent="0.25">
      <c r="A243" s="27"/>
      <c r="B243" s="28"/>
      <c r="C243" s="28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62"/>
      <c r="AC243" s="62"/>
      <c r="AD243" s="62"/>
      <c r="AE243" s="62"/>
    </row>
    <row r="244" spans="1:31" x14ac:dyDescent="0.25">
      <c r="A244" s="27"/>
      <c r="B244" s="28"/>
      <c r="C244" s="2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62"/>
      <c r="AC244" s="62"/>
      <c r="AD244" s="62"/>
      <c r="AE244" s="62"/>
    </row>
    <row r="245" spans="1:31" x14ac:dyDescent="0.25">
      <c r="A245" s="27"/>
      <c r="B245" s="28"/>
      <c r="C245" s="28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62"/>
      <c r="AC245" s="62"/>
      <c r="AD245" s="62"/>
      <c r="AE245" s="62"/>
    </row>
    <row r="246" spans="1:31" x14ac:dyDescent="0.25">
      <c r="A246" s="27"/>
      <c r="B246" s="28"/>
      <c r="C246" s="28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62"/>
      <c r="AC246" s="62"/>
      <c r="AD246" s="62"/>
      <c r="AE246" s="62"/>
    </row>
    <row r="247" spans="1:31" x14ac:dyDescent="0.25">
      <c r="A247" s="27"/>
      <c r="B247" s="28"/>
      <c r="C247" s="28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62"/>
      <c r="AC247" s="62"/>
      <c r="AD247" s="62"/>
      <c r="AE247" s="62"/>
    </row>
    <row r="248" spans="1:31" x14ac:dyDescent="0.25">
      <c r="A248" s="27"/>
      <c r="B248" s="28"/>
      <c r="C248" s="28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62"/>
      <c r="AC248" s="62"/>
      <c r="AD248" s="62"/>
      <c r="AE248" s="62"/>
    </row>
    <row r="249" spans="1:31" x14ac:dyDescent="0.25">
      <c r="A249" s="27"/>
      <c r="B249" s="28"/>
      <c r="C249" s="28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62"/>
      <c r="AC249" s="62"/>
      <c r="AD249" s="62"/>
      <c r="AE249" s="62"/>
    </row>
    <row r="250" spans="1:31" x14ac:dyDescent="0.25">
      <c r="A250" s="27"/>
      <c r="B250" s="28"/>
      <c r="C250" s="28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62"/>
      <c r="AC250" s="62"/>
      <c r="AD250" s="62"/>
      <c r="AE250" s="62"/>
    </row>
    <row r="251" spans="1:31" x14ac:dyDescent="0.25">
      <c r="A251" s="27"/>
      <c r="B251" s="28"/>
      <c r="C251" s="28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62"/>
      <c r="AC251" s="62"/>
      <c r="AD251" s="62"/>
      <c r="AE251" s="62"/>
    </row>
    <row r="252" spans="1:31" x14ac:dyDescent="0.25">
      <c r="A252" s="27"/>
      <c r="B252" s="28"/>
      <c r="C252" s="28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62"/>
      <c r="AC252" s="62"/>
      <c r="AD252" s="62"/>
      <c r="AE252" s="62"/>
    </row>
    <row r="253" spans="1:31" x14ac:dyDescent="0.25">
      <c r="A253" s="27"/>
      <c r="B253" s="28"/>
      <c r="C253" s="28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62"/>
      <c r="AC253" s="62"/>
      <c r="AD253" s="62"/>
      <c r="AE253" s="62"/>
    </row>
    <row r="254" spans="1:31" x14ac:dyDescent="0.25">
      <c r="A254" s="27"/>
      <c r="B254" s="28"/>
      <c r="C254" s="28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62"/>
      <c r="AC254" s="62"/>
      <c r="AD254" s="62"/>
      <c r="AE254" s="62"/>
    </row>
    <row r="255" spans="1:31" x14ac:dyDescent="0.25">
      <c r="A255" s="27"/>
      <c r="B255" s="28"/>
      <c r="C255" s="28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62"/>
      <c r="AC255" s="62"/>
      <c r="AD255" s="62"/>
      <c r="AE255" s="62"/>
    </row>
    <row r="256" spans="1:31" x14ac:dyDescent="0.25">
      <c r="A256" s="27"/>
      <c r="B256" s="28"/>
      <c r="C256" s="28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62"/>
      <c r="AC256" s="62"/>
      <c r="AD256" s="62"/>
      <c r="AE256" s="62"/>
    </row>
    <row r="257" spans="1:31" x14ac:dyDescent="0.25">
      <c r="A257" s="27"/>
      <c r="B257" s="28"/>
      <c r="C257" s="28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62"/>
      <c r="AC257" s="62"/>
      <c r="AD257" s="62"/>
      <c r="AE257" s="62"/>
    </row>
    <row r="258" spans="1:31" x14ac:dyDescent="0.25">
      <c r="A258" s="27"/>
      <c r="B258" s="28"/>
      <c r="C258" s="28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62"/>
      <c r="AC258" s="62"/>
      <c r="AD258" s="62"/>
      <c r="AE258" s="62"/>
    </row>
    <row r="259" spans="1:31" x14ac:dyDescent="0.25">
      <c r="A259" s="27"/>
      <c r="B259" s="28"/>
      <c r="C259" s="28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62"/>
      <c r="AC259" s="62"/>
      <c r="AD259" s="62"/>
      <c r="AE259" s="62"/>
    </row>
    <row r="260" spans="1:31" x14ac:dyDescent="0.25">
      <c r="A260" s="27"/>
      <c r="B260" s="28"/>
      <c r="C260" s="28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62"/>
      <c r="AC260" s="62"/>
      <c r="AD260" s="62"/>
      <c r="AE260" s="62"/>
    </row>
    <row r="261" spans="1:31" x14ac:dyDescent="0.25">
      <c r="A261" s="27"/>
      <c r="B261" s="28"/>
      <c r="C261" s="28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62"/>
      <c r="AC261" s="62"/>
      <c r="AD261" s="62"/>
      <c r="AE261" s="62"/>
    </row>
    <row r="262" spans="1:31" x14ac:dyDescent="0.25">
      <c r="A262" s="27"/>
      <c r="B262" s="28"/>
      <c r="C262" s="28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62"/>
      <c r="AC262" s="62"/>
      <c r="AD262" s="62"/>
      <c r="AE262" s="62"/>
    </row>
    <row r="263" spans="1:31" x14ac:dyDescent="0.25">
      <c r="A263" s="27"/>
      <c r="B263" s="28"/>
      <c r="C263" s="28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62"/>
      <c r="AC263" s="62"/>
      <c r="AD263" s="62"/>
      <c r="AE263" s="62"/>
    </row>
    <row r="264" spans="1:31" x14ac:dyDescent="0.25">
      <c r="A264" s="27"/>
      <c r="B264" s="28"/>
      <c r="C264" s="28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62"/>
      <c r="AC264" s="62"/>
      <c r="AD264" s="62"/>
      <c r="AE264" s="62"/>
    </row>
    <row r="265" spans="1:31" x14ac:dyDescent="0.25">
      <c r="A265" s="27"/>
      <c r="B265" s="28"/>
      <c r="C265" s="28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62"/>
      <c r="AC265" s="62"/>
      <c r="AD265" s="62"/>
      <c r="AE265" s="62"/>
    </row>
    <row r="266" spans="1:31" x14ac:dyDescent="0.25">
      <c r="A266" s="27"/>
      <c r="B266" s="28"/>
      <c r="C266" s="28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62"/>
      <c r="AC266" s="62"/>
      <c r="AD266" s="62"/>
      <c r="AE266" s="62"/>
    </row>
    <row r="267" spans="1:31" x14ac:dyDescent="0.25">
      <c r="A267" s="27"/>
      <c r="B267" s="28"/>
      <c r="C267" s="28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62"/>
      <c r="AC267" s="62"/>
      <c r="AD267" s="62"/>
      <c r="AE267" s="62"/>
    </row>
    <row r="268" spans="1:31" x14ac:dyDescent="0.25">
      <c r="A268" s="27"/>
      <c r="B268" s="28"/>
      <c r="C268" s="28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62"/>
      <c r="AC268" s="62"/>
      <c r="AD268" s="62"/>
      <c r="AE268" s="62"/>
    </row>
    <row r="269" spans="1:31" x14ac:dyDescent="0.25">
      <c r="A269" s="27"/>
      <c r="B269" s="28"/>
      <c r="C269" s="28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62"/>
      <c r="AC269" s="62"/>
      <c r="AD269" s="62"/>
      <c r="AE269" s="62"/>
    </row>
    <row r="270" spans="1:31" x14ac:dyDescent="0.25">
      <c r="A270" s="27"/>
      <c r="B270" s="28"/>
      <c r="C270" s="28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62"/>
      <c r="AC270" s="62"/>
      <c r="AD270" s="62"/>
      <c r="AE270" s="62"/>
    </row>
    <row r="271" spans="1:31" x14ac:dyDescent="0.25">
      <c r="A271" s="27"/>
      <c r="B271" s="28"/>
      <c r="C271" s="28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62"/>
      <c r="AC271" s="62"/>
      <c r="AD271" s="62"/>
      <c r="AE271" s="62"/>
    </row>
    <row r="272" spans="1:31" x14ac:dyDescent="0.25">
      <c r="A272" s="27"/>
      <c r="B272" s="28"/>
      <c r="C272" s="28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62"/>
      <c r="AC272" s="62"/>
      <c r="AD272" s="62"/>
      <c r="AE272" s="62"/>
    </row>
    <row r="273" spans="1:31" x14ac:dyDescent="0.25">
      <c r="A273" s="27"/>
      <c r="B273" s="28"/>
      <c r="C273" s="28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62"/>
      <c r="AC273" s="62"/>
      <c r="AD273" s="62"/>
      <c r="AE273" s="62"/>
    </row>
    <row r="274" spans="1:31" x14ac:dyDescent="0.25">
      <c r="A274" s="27"/>
      <c r="B274" s="28"/>
      <c r="C274" s="28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62"/>
      <c r="AC274" s="62"/>
      <c r="AD274" s="62"/>
      <c r="AE274" s="62"/>
    </row>
    <row r="275" spans="1:31" x14ac:dyDescent="0.25">
      <c r="A275" s="27"/>
      <c r="B275" s="28"/>
      <c r="C275" s="28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62"/>
      <c r="AC275" s="62"/>
      <c r="AD275" s="62"/>
      <c r="AE275" s="62"/>
    </row>
    <row r="276" spans="1:31" x14ac:dyDescent="0.25">
      <c r="A276" s="27"/>
      <c r="B276" s="28"/>
      <c r="C276" s="28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62"/>
      <c r="AC276" s="62"/>
      <c r="AD276" s="62"/>
      <c r="AE276" s="62"/>
    </row>
    <row r="277" spans="1:31" x14ac:dyDescent="0.25">
      <c r="A277" s="27"/>
      <c r="B277" s="28"/>
      <c r="C277" s="28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62"/>
      <c r="AC277" s="62"/>
      <c r="AD277" s="62"/>
      <c r="AE277" s="62"/>
    </row>
    <row r="278" spans="1:31" x14ac:dyDescent="0.25">
      <c r="A278" s="27"/>
      <c r="B278" s="28"/>
      <c r="C278" s="28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62"/>
      <c r="AC278" s="62"/>
      <c r="AD278" s="62"/>
      <c r="AE278" s="62"/>
    </row>
    <row r="279" spans="1:31" x14ac:dyDescent="0.25">
      <c r="A279" s="27"/>
      <c r="B279" s="28"/>
      <c r="C279" s="28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62"/>
      <c r="AC279" s="62"/>
      <c r="AD279" s="62"/>
      <c r="AE279" s="62"/>
    </row>
    <row r="280" spans="1:31" x14ac:dyDescent="0.25">
      <c r="A280" s="27"/>
      <c r="B280" s="28"/>
      <c r="C280" s="28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62"/>
      <c r="AC280" s="62"/>
      <c r="AD280" s="62"/>
      <c r="AE280" s="62"/>
    </row>
    <row r="281" spans="1:31" x14ac:dyDescent="0.25">
      <c r="A281" s="27"/>
      <c r="B281" s="28"/>
      <c r="C281" s="28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62"/>
      <c r="AC281" s="62"/>
      <c r="AD281" s="62"/>
      <c r="AE281" s="62"/>
    </row>
    <row r="282" spans="1:31" x14ac:dyDescent="0.25">
      <c r="A282" s="27"/>
      <c r="B282" s="28"/>
      <c r="C282" s="28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62"/>
      <c r="AC282" s="62"/>
      <c r="AD282" s="62"/>
      <c r="AE282" s="62"/>
    </row>
    <row r="283" spans="1:31" x14ac:dyDescent="0.25">
      <c r="A283" s="27"/>
      <c r="B283" s="28"/>
      <c r="C283" s="28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62"/>
      <c r="AC283" s="62"/>
      <c r="AD283" s="62"/>
      <c r="AE283" s="62"/>
    </row>
    <row r="284" spans="1:31" x14ac:dyDescent="0.25">
      <c r="A284" s="27"/>
      <c r="B284" s="28"/>
      <c r="C284" s="28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62"/>
      <c r="AC284" s="62"/>
      <c r="AD284" s="62"/>
      <c r="AE284" s="62"/>
    </row>
    <row r="285" spans="1:31" x14ac:dyDescent="0.25">
      <c r="A285" s="27"/>
      <c r="B285" s="28"/>
      <c r="C285" s="28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62"/>
      <c r="AC285" s="62"/>
      <c r="AD285" s="62"/>
      <c r="AE285" s="62"/>
    </row>
    <row r="286" spans="1:31" x14ac:dyDescent="0.25">
      <c r="A286" s="27"/>
      <c r="B286" s="28"/>
      <c r="C286" s="28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62"/>
      <c r="AC286" s="62"/>
      <c r="AD286" s="62"/>
      <c r="AE286" s="62"/>
    </row>
    <row r="287" spans="1:31" x14ac:dyDescent="0.25">
      <c r="A287" s="27"/>
      <c r="B287" s="28"/>
      <c r="C287" s="28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62"/>
      <c r="AC287" s="62"/>
      <c r="AD287" s="62"/>
      <c r="AE287" s="62"/>
    </row>
    <row r="288" spans="1:31" x14ac:dyDescent="0.25">
      <c r="A288" s="27"/>
      <c r="B288" s="28"/>
      <c r="C288" s="28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62"/>
      <c r="AC288" s="62"/>
      <c r="AD288" s="62"/>
      <c r="AE288" s="62"/>
    </row>
    <row r="289" spans="1:31" x14ac:dyDescent="0.25">
      <c r="A289" s="27"/>
      <c r="B289" s="28"/>
      <c r="C289" s="28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62"/>
      <c r="AC289" s="62"/>
      <c r="AD289" s="62"/>
      <c r="AE289" s="62"/>
    </row>
    <row r="290" spans="1:31" x14ac:dyDescent="0.25">
      <c r="A290" s="27"/>
      <c r="B290" s="28"/>
      <c r="C290" s="28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62"/>
      <c r="AC290" s="62"/>
      <c r="AD290" s="62"/>
      <c r="AE290" s="62"/>
    </row>
    <row r="291" spans="1:31" x14ac:dyDescent="0.25">
      <c r="A291" s="27"/>
      <c r="B291" s="28"/>
      <c r="C291" s="28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62"/>
      <c r="AC291" s="62"/>
      <c r="AD291" s="62"/>
      <c r="AE291" s="62"/>
    </row>
    <row r="292" spans="1:31" x14ac:dyDescent="0.25">
      <c r="A292" s="27"/>
      <c r="B292" s="28"/>
      <c r="C292" s="28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62"/>
      <c r="AC292" s="62"/>
      <c r="AD292" s="62"/>
      <c r="AE292" s="62"/>
    </row>
    <row r="293" spans="1:31" x14ac:dyDescent="0.25">
      <c r="A293" s="27"/>
      <c r="B293" s="28"/>
      <c r="C293" s="28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62"/>
      <c r="AC293" s="62"/>
      <c r="AD293" s="62"/>
      <c r="AE293" s="62"/>
    </row>
    <row r="294" spans="1:31" x14ac:dyDescent="0.25">
      <c r="A294" s="27"/>
      <c r="B294" s="28"/>
      <c r="C294" s="28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62"/>
      <c r="AC294" s="62"/>
      <c r="AD294" s="62"/>
      <c r="AE294" s="62"/>
    </row>
    <row r="295" spans="1:31" x14ac:dyDescent="0.25">
      <c r="A295" s="27"/>
      <c r="B295" s="28"/>
      <c r="C295" s="28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62"/>
      <c r="AC295" s="62"/>
      <c r="AD295" s="62"/>
      <c r="AE295" s="62"/>
    </row>
    <row r="296" spans="1:31" x14ac:dyDescent="0.25">
      <c r="A296" s="27"/>
      <c r="B296" s="28"/>
      <c r="C296" s="28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62"/>
      <c r="AC296" s="62"/>
      <c r="AD296" s="62"/>
      <c r="AE296" s="62"/>
    </row>
    <row r="297" spans="1:31" x14ac:dyDescent="0.25">
      <c r="A297" s="27"/>
      <c r="B297" s="28"/>
      <c r="C297" s="28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62"/>
      <c r="AC297" s="62"/>
      <c r="AD297" s="62"/>
      <c r="AE297" s="62"/>
    </row>
    <row r="298" spans="1:31" x14ac:dyDescent="0.25">
      <c r="A298" s="27"/>
      <c r="B298" s="28"/>
      <c r="C298" s="28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62"/>
      <c r="AC298" s="62"/>
      <c r="AD298" s="62"/>
      <c r="AE298" s="62"/>
    </row>
    <row r="299" spans="1:31" x14ac:dyDescent="0.25">
      <c r="A299" s="27"/>
      <c r="B299" s="28"/>
      <c r="C299" s="28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62"/>
      <c r="AC299" s="62"/>
      <c r="AD299" s="62"/>
      <c r="AE299" s="62"/>
    </row>
    <row r="300" spans="1:31" x14ac:dyDescent="0.25">
      <c r="A300" s="27"/>
      <c r="B300" s="28"/>
      <c r="C300" s="28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62"/>
      <c r="AC300" s="62"/>
      <c r="AD300" s="62"/>
      <c r="AE300" s="62"/>
    </row>
    <row r="301" spans="1:31" x14ac:dyDescent="0.25">
      <c r="A301" s="27"/>
      <c r="B301" s="28"/>
      <c r="C301" s="28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62"/>
      <c r="AC301" s="62"/>
      <c r="AD301" s="62"/>
      <c r="AE301" s="62"/>
    </row>
    <row r="302" spans="1:31" x14ac:dyDescent="0.25">
      <c r="A302" s="27"/>
      <c r="B302" s="28"/>
      <c r="C302" s="28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62"/>
      <c r="AC302" s="62"/>
      <c r="AD302" s="62"/>
      <c r="AE302" s="62"/>
    </row>
    <row r="303" spans="1:31" x14ac:dyDescent="0.25">
      <c r="A303" s="27"/>
      <c r="B303" s="28"/>
      <c r="C303" s="28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62"/>
      <c r="AC303" s="62"/>
      <c r="AD303" s="62"/>
      <c r="AE303" s="62"/>
    </row>
    <row r="304" spans="1:31" x14ac:dyDescent="0.25">
      <c r="A304" s="27"/>
      <c r="B304" s="28"/>
      <c r="C304" s="28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62"/>
      <c r="AC304" s="62"/>
      <c r="AD304" s="62"/>
      <c r="AE304" s="62"/>
    </row>
    <row r="305" spans="1:31" x14ac:dyDescent="0.25">
      <c r="A305" s="27"/>
      <c r="B305" s="28"/>
      <c r="C305" s="28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62"/>
      <c r="AC305" s="62"/>
      <c r="AD305" s="62"/>
      <c r="AE305" s="62"/>
    </row>
    <row r="306" spans="1:31" x14ac:dyDescent="0.25">
      <c r="A306" s="27"/>
      <c r="B306" s="28"/>
      <c r="C306" s="28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62"/>
      <c r="AC306" s="62"/>
      <c r="AD306" s="62"/>
      <c r="AE306" s="62"/>
    </row>
    <row r="307" spans="1:31" x14ac:dyDescent="0.25">
      <c r="A307" s="27"/>
      <c r="B307" s="28"/>
      <c r="C307" s="28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62"/>
      <c r="AC307" s="62"/>
      <c r="AD307" s="62"/>
      <c r="AE307" s="62"/>
    </row>
    <row r="308" spans="1:31" x14ac:dyDescent="0.25">
      <c r="A308" s="27"/>
      <c r="B308" s="28"/>
      <c r="C308" s="28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62"/>
      <c r="AC308" s="62"/>
      <c r="AD308" s="62"/>
      <c r="AE308" s="62"/>
    </row>
    <row r="309" spans="1:31" x14ac:dyDescent="0.25">
      <c r="A309" s="27"/>
      <c r="B309" s="28"/>
      <c r="C309" s="28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62"/>
      <c r="AC309" s="62"/>
      <c r="AD309" s="62"/>
      <c r="AE309" s="62"/>
    </row>
    <row r="310" spans="1:31" x14ac:dyDescent="0.25">
      <c r="A310" s="27"/>
      <c r="B310" s="28"/>
      <c r="C310" s="28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62"/>
      <c r="AC310" s="62"/>
      <c r="AD310" s="62"/>
      <c r="AE310" s="62"/>
    </row>
    <row r="311" spans="1:31" x14ac:dyDescent="0.25">
      <c r="A311" s="27"/>
      <c r="B311" s="28"/>
      <c r="C311" s="28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62"/>
      <c r="AC311" s="62"/>
      <c r="AD311" s="62"/>
      <c r="AE311" s="62"/>
    </row>
    <row r="312" spans="1:31" x14ac:dyDescent="0.25">
      <c r="A312" s="27"/>
      <c r="B312" s="28"/>
      <c r="C312" s="28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62"/>
      <c r="AC312" s="62"/>
      <c r="AD312" s="62"/>
      <c r="AE312" s="62"/>
    </row>
    <row r="313" spans="1:31" x14ac:dyDescent="0.25">
      <c r="A313" s="27"/>
      <c r="B313" s="28"/>
      <c r="C313" s="28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62"/>
      <c r="AC313" s="62"/>
      <c r="AD313" s="62"/>
      <c r="AE313" s="62"/>
    </row>
    <row r="314" spans="1:31" x14ac:dyDescent="0.25">
      <c r="A314" s="27"/>
      <c r="B314" s="28"/>
      <c r="C314" s="28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62"/>
      <c r="AC314" s="62"/>
      <c r="AD314" s="62"/>
      <c r="AE314" s="62"/>
    </row>
    <row r="315" spans="1:31" x14ac:dyDescent="0.25">
      <c r="A315" s="27"/>
      <c r="B315" s="28"/>
      <c r="C315" s="28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62"/>
      <c r="AC315" s="62"/>
      <c r="AD315" s="62"/>
      <c r="AE315" s="62"/>
    </row>
    <row r="316" spans="1:31" x14ac:dyDescent="0.25">
      <c r="A316" s="27"/>
      <c r="B316" s="28"/>
      <c r="C316" s="28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62"/>
      <c r="AC316" s="62"/>
      <c r="AD316" s="62"/>
      <c r="AE316" s="62"/>
    </row>
    <row r="317" spans="1:31" x14ac:dyDescent="0.25">
      <c r="A317" s="27"/>
      <c r="B317" s="28"/>
      <c r="C317" s="28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62"/>
      <c r="AC317" s="62"/>
      <c r="AD317" s="62"/>
      <c r="AE317" s="62"/>
    </row>
    <row r="318" spans="1:31" x14ac:dyDescent="0.25">
      <c r="A318" s="27"/>
      <c r="B318" s="28"/>
      <c r="C318" s="28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62"/>
      <c r="AC318" s="62"/>
      <c r="AD318" s="62"/>
      <c r="AE318" s="62"/>
    </row>
    <row r="319" spans="1:31" x14ac:dyDescent="0.25">
      <c r="A319" s="27"/>
      <c r="B319" s="28"/>
      <c r="C319" s="28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62"/>
      <c r="AC319" s="62"/>
      <c r="AD319" s="62"/>
      <c r="AE319" s="62"/>
    </row>
    <row r="320" spans="1:31" x14ac:dyDescent="0.25">
      <c r="A320" s="27"/>
      <c r="B320" s="28"/>
      <c r="C320" s="28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62"/>
      <c r="AC320" s="62"/>
      <c r="AD320" s="62"/>
      <c r="AE320" s="62"/>
    </row>
    <row r="321" spans="1:31" x14ac:dyDescent="0.25">
      <c r="A321" s="27"/>
      <c r="B321" s="28"/>
      <c r="C321" s="28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62"/>
      <c r="AC321" s="62"/>
      <c r="AD321" s="62"/>
      <c r="AE321" s="62"/>
    </row>
    <row r="322" spans="1:31" x14ac:dyDescent="0.25">
      <c r="A322" s="27"/>
      <c r="B322" s="28"/>
      <c r="C322" s="28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62"/>
      <c r="AC322" s="62"/>
      <c r="AD322" s="62"/>
      <c r="AE322" s="62"/>
    </row>
    <row r="323" spans="1:31" x14ac:dyDescent="0.25">
      <c r="A323" s="27"/>
      <c r="B323" s="28"/>
      <c r="C323" s="28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62"/>
      <c r="AC323" s="62"/>
      <c r="AD323" s="62"/>
      <c r="AE323" s="62"/>
    </row>
    <row r="324" spans="1:31" x14ac:dyDescent="0.25">
      <c r="A324" s="27"/>
      <c r="B324" s="28"/>
      <c r="C324" s="28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62"/>
      <c r="AC324" s="62"/>
      <c r="AD324" s="62"/>
      <c r="AE324" s="62"/>
    </row>
    <row r="325" spans="1:31" x14ac:dyDescent="0.25">
      <c r="A325" s="27"/>
      <c r="B325" s="28"/>
      <c r="C325" s="28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62"/>
      <c r="AC325" s="62"/>
      <c r="AD325" s="62"/>
      <c r="AE325" s="62"/>
    </row>
    <row r="326" spans="1:31" x14ac:dyDescent="0.25">
      <c r="A326" s="27"/>
      <c r="B326" s="28"/>
      <c r="C326" s="28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62"/>
      <c r="AC326" s="62"/>
      <c r="AD326" s="62"/>
      <c r="AE326" s="62"/>
    </row>
    <row r="327" spans="1:31" x14ac:dyDescent="0.25">
      <c r="A327" s="27"/>
      <c r="B327" s="28"/>
      <c r="C327" s="28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62"/>
      <c r="AC327" s="62"/>
      <c r="AD327" s="62"/>
      <c r="AE327" s="62"/>
    </row>
    <row r="328" spans="1:31" x14ac:dyDescent="0.25">
      <c r="A328" s="27"/>
      <c r="B328" s="28"/>
      <c r="C328" s="28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62"/>
      <c r="AC328" s="62"/>
      <c r="AD328" s="62"/>
      <c r="AE328" s="62"/>
    </row>
    <row r="329" spans="1:31" x14ac:dyDescent="0.25">
      <c r="A329" s="27"/>
      <c r="B329" s="28"/>
      <c r="C329" s="28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62"/>
      <c r="AC329" s="62"/>
      <c r="AD329" s="62"/>
      <c r="AE329" s="62"/>
    </row>
    <row r="330" spans="1:31" x14ac:dyDescent="0.25">
      <c r="A330" s="27"/>
      <c r="B330" s="28"/>
      <c r="C330" s="28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62"/>
      <c r="AC330" s="62"/>
      <c r="AD330" s="62"/>
      <c r="AE330" s="62"/>
    </row>
    <row r="331" spans="1:31" x14ac:dyDescent="0.25">
      <c r="A331" s="27"/>
      <c r="B331" s="28"/>
      <c r="C331" s="28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62"/>
      <c r="AC331" s="62"/>
      <c r="AD331" s="62"/>
      <c r="AE331" s="62"/>
    </row>
    <row r="332" spans="1:31" x14ac:dyDescent="0.25">
      <c r="A332" s="27"/>
      <c r="B332" s="28"/>
      <c r="C332" s="28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62"/>
      <c r="AC332" s="62"/>
      <c r="AD332" s="62"/>
      <c r="AE332" s="62"/>
    </row>
    <row r="333" spans="1:31" x14ac:dyDescent="0.25">
      <c r="A333" s="27"/>
      <c r="B333" s="28"/>
      <c r="C333" s="28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62"/>
      <c r="AC333" s="62"/>
      <c r="AD333" s="62"/>
      <c r="AE333" s="62"/>
    </row>
    <row r="334" spans="1:31" x14ac:dyDescent="0.25">
      <c r="A334" s="27"/>
      <c r="B334" s="28"/>
      <c r="C334" s="28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62"/>
      <c r="AC334" s="62"/>
      <c r="AD334" s="62"/>
      <c r="AE334" s="62"/>
    </row>
    <row r="335" spans="1:31" x14ac:dyDescent="0.25">
      <c r="A335" s="27"/>
      <c r="B335" s="28"/>
      <c r="C335" s="28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62"/>
      <c r="AC335" s="62"/>
      <c r="AD335" s="62"/>
      <c r="AE335" s="62"/>
    </row>
    <row r="336" spans="1:31" x14ac:dyDescent="0.25">
      <c r="A336" s="27"/>
      <c r="B336" s="28"/>
      <c r="C336" s="28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62"/>
      <c r="AC336" s="62"/>
      <c r="AD336" s="62"/>
      <c r="AE336" s="62"/>
    </row>
    <row r="337" spans="1:31" x14ac:dyDescent="0.25">
      <c r="A337" s="27"/>
      <c r="B337" s="28"/>
      <c r="C337" s="28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62"/>
      <c r="AC337" s="62"/>
      <c r="AD337" s="62"/>
      <c r="AE337" s="62"/>
    </row>
    <row r="338" spans="1:31" x14ac:dyDescent="0.25">
      <c r="A338" s="27"/>
      <c r="B338" s="28"/>
      <c r="C338" s="28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62"/>
      <c r="AC338" s="62"/>
      <c r="AD338" s="62"/>
      <c r="AE338" s="62"/>
    </row>
    <row r="339" spans="1:31" x14ac:dyDescent="0.25">
      <c r="A339" s="27"/>
      <c r="B339" s="28"/>
      <c r="C339" s="28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62"/>
      <c r="AC339" s="62"/>
      <c r="AD339" s="62"/>
      <c r="AE339" s="62"/>
    </row>
    <row r="340" spans="1:31" x14ac:dyDescent="0.25">
      <c r="A340" s="27"/>
      <c r="B340" s="28"/>
      <c r="C340" s="28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62"/>
      <c r="AC340" s="62"/>
      <c r="AD340" s="62"/>
      <c r="AE340" s="62"/>
    </row>
    <row r="341" spans="1:31" x14ac:dyDescent="0.25">
      <c r="A341" s="27"/>
      <c r="B341" s="28"/>
      <c r="C341" s="28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62"/>
      <c r="AC341" s="62"/>
      <c r="AD341" s="62"/>
      <c r="AE341" s="62"/>
    </row>
    <row r="342" spans="1:31" x14ac:dyDescent="0.25">
      <c r="A342" s="27"/>
      <c r="B342" s="28"/>
      <c r="C342" s="28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62"/>
      <c r="AC342" s="62"/>
      <c r="AD342" s="62"/>
      <c r="AE342" s="62"/>
    </row>
    <row r="343" spans="1:31" x14ac:dyDescent="0.25">
      <c r="A343" s="27"/>
      <c r="B343" s="28"/>
      <c r="C343" s="28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62"/>
      <c r="AC343" s="62"/>
      <c r="AD343" s="62"/>
      <c r="AE343" s="62"/>
    </row>
    <row r="344" spans="1:31" x14ac:dyDescent="0.25">
      <c r="A344" s="27"/>
      <c r="B344" s="28"/>
      <c r="C344" s="28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62"/>
      <c r="AC344" s="62"/>
      <c r="AD344" s="62"/>
      <c r="AE344" s="62"/>
    </row>
    <row r="345" spans="1:31" x14ac:dyDescent="0.25">
      <c r="A345" s="27"/>
      <c r="B345" s="28"/>
      <c r="C345" s="28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62"/>
      <c r="AC345" s="62"/>
      <c r="AD345" s="62"/>
      <c r="AE345" s="62"/>
    </row>
    <row r="346" spans="1:31" x14ac:dyDescent="0.25">
      <c r="A346" s="27"/>
      <c r="B346" s="28"/>
      <c r="C346" s="28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62"/>
      <c r="AC346" s="62"/>
      <c r="AD346" s="62"/>
      <c r="AE346" s="62"/>
    </row>
    <row r="347" spans="1:31" x14ac:dyDescent="0.25">
      <c r="A347" s="27"/>
      <c r="B347" s="28"/>
      <c r="C347" s="28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62"/>
      <c r="AC347" s="62"/>
      <c r="AD347" s="62"/>
      <c r="AE347" s="62"/>
    </row>
    <row r="348" spans="1:31" x14ac:dyDescent="0.25">
      <c r="A348" s="27"/>
      <c r="B348" s="28"/>
      <c r="C348" s="28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62"/>
      <c r="AC348" s="62"/>
      <c r="AD348" s="62"/>
      <c r="AE348" s="62"/>
    </row>
    <row r="349" spans="1:31" x14ac:dyDescent="0.25">
      <c r="A349" s="27"/>
      <c r="B349" s="28"/>
      <c r="C349" s="28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62"/>
      <c r="AC349" s="62"/>
      <c r="AD349" s="62"/>
      <c r="AE349" s="62"/>
    </row>
    <row r="350" spans="1:31" x14ac:dyDescent="0.25">
      <c r="A350" s="27"/>
      <c r="B350" s="28"/>
      <c r="C350" s="28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62"/>
      <c r="AC350" s="62"/>
      <c r="AD350" s="62"/>
      <c r="AE350" s="62"/>
    </row>
    <row r="351" spans="1:31" x14ac:dyDescent="0.25">
      <c r="A351" s="27"/>
      <c r="B351" s="28"/>
      <c r="C351" s="28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62"/>
      <c r="AC351" s="62"/>
      <c r="AD351" s="62"/>
      <c r="AE351" s="62"/>
    </row>
    <row r="352" spans="1:31" x14ac:dyDescent="0.25">
      <c r="A352" s="27"/>
      <c r="B352" s="28"/>
      <c r="C352" s="28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62"/>
      <c r="AC352" s="62"/>
      <c r="AD352" s="62"/>
      <c r="AE352" s="62"/>
    </row>
    <row r="353" spans="1:31" x14ac:dyDescent="0.25">
      <c r="A353" s="27"/>
      <c r="B353" s="28"/>
      <c r="C353" s="28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62"/>
      <c r="AC353" s="62"/>
      <c r="AD353" s="62"/>
      <c r="AE353" s="62"/>
    </row>
    <row r="354" spans="1:31" x14ac:dyDescent="0.25">
      <c r="A354" s="27"/>
      <c r="B354" s="28"/>
      <c r="C354" s="28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62"/>
      <c r="AC354" s="62"/>
      <c r="AD354" s="62"/>
      <c r="AE354" s="62"/>
    </row>
    <row r="355" spans="1:31" x14ac:dyDescent="0.25">
      <c r="A355" s="27"/>
      <c r="B355" s="28"/>
      <c r="C355" s="28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62"/>
      <c r="AC355" s="62"/>
      <c r="AD355" s="62"/>
      <c r="AE355" s="62"/>
    </row>
    <row r="356" spans="1:31" x14ac:dyDescent="0.25">
      <c r="A356" s="27"/>
      <c r="B356" s="28"/>
      <c r="C356" s="28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62"/>
      <c r="AC356" s="62"/>
      <c r="AD356" s="62"/>
      <c r="AE356" s="62"/>
    </row>
    <row r="357" spans="1:31" x14ac:dyDescent="0.25">
      <c r="A357" s="27"/>
      <c r="B357" s="28"/>
      <c r="C357" s="28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62"/>
      <c r="AC357" s="62"/>
      <c r="AD357" s="62"/>
      <c r="AE357" s="62"/>
    </row>
    <row r="358" spans="1:31" x14ac:dyDescent="0.25">
      <c r="A358" s="27"/>
      <c r="B358" s="28"/>
      <c r="C358" s="28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62"/>
      <c r="AC358" s="62"/>
      <c r="AD358" s="62"/>
      <c r="AE358" s="62"/>
    </row>
    <row r="359" spans="1:31" x14ac:dyDescent="0.25">
      <c r="A359" s="27"/>
      <c r="B359" s="28"/>
      <c r="C359" s="28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62"/>
      <c r="AC359" s="62"/>
      <c r="AD359" s="62"/>
      <c r="AE359" s="62"/>
    </row>
    <row r="360" spans="1:31" x14ac:dyDescent="0.25">
      <c r="A360" s="27"/>
      <c r="B360" s="28"/>
      <c r="C360" s="28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62"/>
      <c r="AC360" s="62"/>
      <c r="AD360" s="62"/>
      <c r="AE360" s="62"/>
    </row>
    <row r="361" spans="1:31" x14ac:dyDescent="0.25">
      <c r="A361" s="27"/>
      <c r="B361" s="28"/>
      <c r="C361" s="28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62"/>
      <c r="AC361" s="62"/>
      <c r="AD361" s="62"/>
      <c r="AE361" s="62"/>
    </row>
    <row r="362" spans="1:31" x14ac:dyDescent="0.25">
      <c r="A362" s="27"/>
      <c r="B362" s="28"/>
      <c r="C362" s="28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62"/>
      <c r="AC362" s="62"/>
      <c r="AD362" s="62"/>
      <c r="AE362" s="62"/>
    </row>
    <row r="363" spans="1:31" x14ac:dyDescent="0.25">
      <c r="A363" s="27"/>
      <c r="B363" s="28"/>
      <c r="C363" s="28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62"/>
      <c r="AC363" s="62"/>
      <c r="AD363" s="62"/>
      <c r="AE363" s="62"/>
    </row>
    <row r="364" spans="1:31" x14ac:dyDescent="0.25">
      <c r="A364" s="27"/>
      <c r="B364" s="28"/>
      <c r="C364" s="28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62"/>
      <c r="AC364" s="62"/>
      <c r="AD364" s="62"/>
      <c r="AE364" s="62"/>
    </row>
    <row r="365" spans="1:31" x14ac:dyDescent="0.25">
      <c r="A365" s="27"/>
      <c r="B365" s="28"/>
      <c r="C365" s="28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62"/>
      <c r="AC365" s="62"/>
      <c r="AD365" s="62"/>
      <c r="AE365" s="62"/>
    </row>
    <row r="366" spans="1:31" x14ac:dyDescent="0.25">
      <c r="A366" s="27"/>
      <c r="B366" s="28"/>
      <c r="C366" s="28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62"/>
      <c r="AC366" s="62"/>
      <c r="AD366" s="62"/>
      <c r="AE366" s="62"/>
    </row>
    <row r="367" spans="1:31" x14ac:dyDescent="0.25">
      <c r="A367" s="27"/>
      <c r="B367" s="28"/>
      <c r="C367" s="28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62"/>
      <c r="AC367" s="62"/>
      <c r="AD367" s="62"/>
      <c r="AE367" s="62"/>
    </row>
    <row r="368" spans="1:31" x14ac:dyDescent="0.25">
      <c r="A368" s="27"/>
      <c r="B368" s="28"/>
      <c r="C368" s="28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62"/>
      <c r="AC368" s="62"/>
      <c r="AD368" s="62"/>
      <c r="AE368" s="62"/>
    </row>
    <row r="369" spans="1:31" x14ac:dyDescent="0.25">
      <c r="A369" s="27"/>
      <c r="B369" s="28"/>
      <c r="C369" s="28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62"/>
      <c r="AC369" s="62"/>
      <c r="AD369" s="62"/>
      <c r="AE369" s="62"/>
    </row>
    <row r="370" spans="1:31" x14ac:dyDescent="0.25">
      <c r="A370" s="27"/>
      <c r="B370" s="28"/>
      <c r="C370" s="28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62"/>
      <c r="AC370" s="62"/>
      <c r="AD370" s="62"/>
      <c r="AE370" s="62"/>
    </row>
    <row r="371" spans="1:31" x14ac:dyDescent="0.25">
      <c r="A371" s="27"/>
      <c r="B371" s="28"/>
      <c r="C371" s="28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62"/>
      <c r="AC371" s="62"/>
      <c r="AD371" s="62"/>
      <c r="AE371" s="62"/>
    </row>
    <row r="372" spans="1:31" x14ac:dyDescent="0.25">
      <c r="A372" s="27"/>
      <c r="B372" s="28"/>
      <c r="C372" s="28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62"/>
      <c r="AC372" s="62"/>
      <c r="AD372" s="62"/>
      <c r="AE372" s="62"/>
    </row>
    <row r="373" spans="1:31" x14ac:dyDescent="0.25">
      <c r="A373" s="27"/>
      <c r="B373" s="28"/>
      <c r="C373" s="28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62"/>
      <c r="AC373" s="62"/>
      <c r="AD373" s="62"/>
      <c r="AE373" s="62"/>
    </row>
    <row r="374" spans="1:31" x14ac:dyDescent="0.25">
      <c r="A374" s="27"/>
      <c r="B374" s="28"/>
      <c r="C374" s="28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62"/>
      <c r="AC374" s="62"/>
      <c r="AD374" s="62"/>
      <c r="AE374" s="62"/>
    </row>
    <row r="375" spans="1:31" x14ac:dyDescent="0.25">
      <c r="A375" s="27"/>
      <c r="B375" s="28"/>
      <c r="C375" s="28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62"/>
      <c r="AC375" s="62"/>
      <c r="AD375" s="62"/>
      <c r="AE375" s="62"/>
    </row>
    <row r="376" spans="1:31" x14ac:dyDescent="0.25">
      <c r="A376" s="27"/>
      <c r="B376" s="28"/>
      <c r="C376" s="28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62"/>
      <c r="AC376" s="62"/>
      <c r="AD376" s="62"/>
      <c r="AE376" s="62"/>
    </row>
    <row r="377" spans="1:31" x14ac:dyDescent="0.25">
      <c r="A377" s="27"/>
      <c r="B377" s="28"/>
      <c r="C377" s="28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62"/>
      <c r="AC377" s="62"/>
      <c r="AD377" s="62"/>
      <c r="AE377" s="62"/>
    </row>
    <row r="378" spans="1:31" x14ac:dyDescent="0.25">
      <c r="A378" s="27"/>
      <c r="B378" s="28"/>
      <c r="C378" s="28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62"/>
      <c r="AC378" s="62"/>
      <c r="AD378" s="62"/>
      <c r="AE378" s="62"/>
    </row>
    <row r="379" spans="1:31" x14ac:dyDescent="0.25">
      <c r="A379" s="27"/>
      <c r="B379" s="28"/>
      <c r="C379" s="28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62"/>
      <c r="AC379" s="62"/>
      <c r="AD379" s="62"/>
      <c r="AE379" s="62"/>
    </row>
    <row r="380" spans="1:31" x14ac:dyDescent="0.25">
      <c r="A380" s="27"/>
      <c r="B380" s="28"/>
      <c r="C380" s="28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62"/>
      <c r="AC380" s="62"/>
      <c r="AD380" s="62"/>
      <c r="AE380" s="62"/>
    </row>
    <row r="381" spans="1:31" x14ac:dyDescent="0.25">
      <c r="A381" s="27"/>
      <c r="B381" s="28"/>
      <c r="C381" s="28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62"/>
      <c r="AC381" s="62"/>
      <c r="AD381" s="62"/>
      <c r="AE381" s="62"/>
    </row>
    <row r="382" spans="1:31" x14ac:dyDescent="0.25">
      <c r="A382" s="27"/>
      <c r="B382" s="28"/>
      <c r="C382" s="28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62"/>
      <c r="AC382" s="62"/>
      <c r="AD382" s="62"/>
      <c r="AE382" s="62"/>
    </row>
    <row r="383" spans="1:31" x14ac:dyDescent="0.25">
      <c r="A383" s="27"/>
      <c r="B383" s="28"/>
      <c r="C383" s="28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62"/>
      <c r="AC383" s="62"/>
      <c r="AD383" s="62"/>
      <c r="AE383" s="62"/>
    </row>
    <row r="384" spans="1:31" x14ac:dyDescent="0.25">
      <c r="A384" s="27"/>
      <c r="B384" s="28"/>
      <c r="C384" s="28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62"/>
      <c r="AC384" s="62"/>
      <c r="AD384" s="62"/>
      <c r="AE384" s="62"/>
    </row>
    <row r="385" spans="1:31" x14ac:dyDescent="0.25">
      <c r="A385" s="27"/>
      <c r="B385" s="28"/>
      <c r="C385" s="28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62"/>
      <c r="AC385" s="62"/>
      <c r="AD385" s="62"/>
      <c r="AE385" s="62"/>
    </row>
    <row r="386" spans="1:31" x14ac:dyDescent="0.25">
      <c r="A386" s="27"/>
      <c r="B386" s="28"/>
      <c r="C386" s="28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62"/>
      <c r="AC386" s="62"/>
      <c r="AD386" s="62"/>
      <c r="AE386" s="62"/>
    </row>
    <row r="387" spans="1:31" x14ac:dyDescent="0.25">
      <c r="A387" s="27"/>
      <c r="B387" s="28"/>
      <c r="C387" s="28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62"/>
      <c r="AC387" s="62"/>
      <c r="AD387" s="62"/>
      <c r="AE387" s="62"/>
    </row>
    <row r="388" spans="1:31" x14ac:dyDescent="0.25">
      <c r="A388" s="27"/>
      <c r="B388" s="28"/>
      <c r="C388" s="28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62"/>
      <c r="AC388" s="62"/>
      <c r="AD388" s="62"/>
      <c r="AE388" s="62"/>
    </row>
    <row r="389" spans="1:31" x14ac:dyDescent="0.25">
      <c r="A389" s="27"/>
      <c r="B389" s="28"/>
      <c r="C389" s="28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62"/>
      <c r="AC389" s="62"/>
      <c r="AD389" s="62"/>
      <c r="AE389" s="62"/>
    </row>
    <row r="390" spans="1:31" x14ac:dyDescent="0.25">
      <c r="A390" s="27"/>
      <c r="B390" s="28"/>
      <c r="C390" s="28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62"/>
      <c r="AC390" s="62"/>
      <c r="AD390" s="62"/>
      <c r="AE390" s="62"/>
    </row>
    <row r="391" spans="1:31" x14ac:dyDescent="0.25">
      <c r="A391" s="27"/>
      <c r="B391" s="28"/>
      <c r="C391" s="28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62"/>
      <c r="AC391" s="62"/>
      <c r="AD391" s="62"/>
      <c r="AE391" s="62"/>
    </row>
    <row r="392" spans="1:31" x14ac:dyDescent="0.25">
      <c r="A392" s="27"/>
      <c r="B392" s="28"/>
      <c r="C392" s="28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62"/>
      <c r="AC392" s="62"/>
      <c r="AD392" s="62"/>
      <c r="AE392" s="62"/>
    </row>
    <row r="393" spans="1:31" x14ac:dyDescent="0.25">
      <c r="A393" s="27"/>
      <c r="B393" s="28"/>
      <c r="C393" s="28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62"/>
      <c r="AC393" s="62"/>
      <c r="AD393" s="62"/>
      <c r="AE393" s="62"/>
    </row>
    <row r="394" spans="1:31" x14ac:dyDescent="0.25">
      <c r="A394" s="27"/>
      <c r="B394" s="28"/>
      <c r="C394" s="28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62"/>
      <c r="AC394" s="62"/>
      <c r="AD394" s="62"/>
      <c r="AE394" s="62"/>
    </row>
    <row r="395" spans="1:31" x14ac:dyDescent="0.25">
      <c r="A395" s="27"/>
      <c r="B395" s="28"/>
      <c r="C395" s="28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62"/>
      <c r="AC395" s="62"/>
      <c r="AD395" s="62"/>
      <c r="AE395" s="62"/>
    </row>
    <row r="396" spans="1:31" x14ac:dyDescent="0.25">
      <c r="A396" s="27"/>
      <c r="B396" s="28"/>
      <c r="C396" s="28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62"/>
      <c r="AC396" s="62"/>
      <c r="AD396" s="62"/>
      <c r="AE396" s="62"/>
    </row>
    <row r="397" spans="1:31" x14ac:dyDescent="0.25">
      <c r="A397" s="27"/>
      <c r="B397" s="28"/>
      <c r="C397" s="28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62"/>
      <c r="AC397" s="62"/>
      <c r="AD397" s="62"/>
      <c r="AE397" s="62"/>
    </row>
    <row r="398" spans="1:31" x14ac:dyDescent="0.25">
      <c r="A398" s="27"/>
      <c r="B398" s="28"/>
      <c r="C398" s="28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62"/>
      <c r="AC398" s="62"/>
      <c r="AD398" s="62"/>
      <c r="AE398" s="62"/>
    </row>
    <row r="399" spans="1:31" x14ac:dyDescent="0.25">
      <c r="A399" s="27"/>
      <c r="B399" s="28"/>
      <c r="C399" s="28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62"/>
      <c r="AC399" s="62"/>
      <c r="AD399" s="62"/>
      <c r="AE399" s="62"/>
    </row>
    <row r="400" spans="1:31" x14ac:dyDescent="0.25">
      <c r="A400" s="27"/>
      <c r="B400" s="28"/>
      <c r="C400" s="28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62"/>
      <c r="AC400" s="62"/>
      <c r="AD400" s="62"/>
      <c r="AE400" s="62"/>
    </row>
    <row r="401" spans="1:31" x14ac:dyDescent="0.25">
      <c r="A401" s="27"/>
      <c r="B401" s="28"/>
      <c r="C401" s="28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62"/>
      <c r="AC401" s="62"/>
      <c r="AD401" s="62"/>
      <c r="AE401" s="62"/>
    </row>
    <row r="402" spans="1:31" x14ac:dyDescent="0.25">
      <c r="A402" s="27"/>
      <c r="B402" s="28"/>
      <c r="C402" s="28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62"/>
      <c r="AC402" s="62"/>
      <c r="AD402" s="62"/>
      <c r="AE402" s="62"/>
    </row>
    <row r="403" spans="1:31" x14ac:dyDescent="0.25">
      <c r="A403" s="27"/>
      <c r="B403" s="28"/>
      <c r="C403" s="28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62"/>
      <c r="AC403" s="62"/>
      <c r="AD403" s="62"/>
      <c r="AE403" s="62"/>
    </row>
    <row r="404" spans="1:31" x14ac:dyDescent="0.25">
      <c r="A404" s="27"/>
      <c r="B404" s="28"/>
      <c r="C404" s="28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62"/>
      <c r="AC404" s="62"/>
      <c r="AD404" s="62"/>
      <c r="AE404" s="62"/>
    </row>
    <row r="405" spans="1:31" x14ac:dyDescent="0.25">
      <c r="A405" s="27"/>
      <c r="B405" s="28"/>
      <c r="C405" s="28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62"/>
      <c r="AC405" s="62"/>
      <c r="AD405" s="62"/>
      <c r="AE405" s="62"/>
    </row>
    <row r="406" spans="1:31" x14ac:dyDescent="0.25">
      <c r="A406" s="27"/>
      <c r="B406" s="28"/>
      <c r="C406" s="28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62"/>
      <c r="AC406" s="62"/>
      <c r="AD406" s="62"/>
      <c r="AE406" s="62"/>
    </row>
    <row r="407" spans="1:31" x14ac:dyDescent="0.25">
      <c r="A407" s="27"/>
      <c r="B407" s="28"/>
      <c r="C407" s="28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62"/>
      <c r="AC407" s="62"/>
      <c r="AD407" s="62"/>
      <c r="AE407" s="62"/>
    </row>
    <row r="408" spans="1:31" x14ac:dyDescent="0.25">
      <c r="A408" s="27"/>
      <c r="B408" s="28"/>
      <c r="C408" s="28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62"/>
      <c r="AC408" s="62"/>
      <c r="AD408" s="62"/>
      <c r="AE408" s="62"/>
    </row>
    <row r="409" spans="1:31" x14ac:dyDescent="0.25">
      <c r="A409" s="27"/>
      <c r="B409" s="28"/>
      <c r="C409" s="28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62"/>
      <c r="AC409" s="62"/>
      <c r="AD409" s="62"/>
      <c r="AE409" s="62"/>
    </row>
    <row r="410" spans="1:31" x14ac:dyDescent="0.25">
      <c r="A410" s="27"/>
      <c r="B410" s="28"/>
      <c r="C410" s="28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62"/>
      <c r="AC410" s="62"/>
      <c r="AD410" s="62"/>
      <c r="AE410" s="62"/>
    </row>
    <row r="411" spans="1:31" x14ac:dyDescent="0.25">
      <c r="A411" s="27"/>
      <c r="B411" s="28"/>
      <c r="C411" s="28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62"/>
      <c r="AC411" s="62"/>
      <c r="AD411" s="62"/>
      <c r="AE411" s="62"/>
    </row>
    <row r="412" spans="1:31" x14ac:dyDescent="0.25">
      <c r="A412" s="27"/>
      <c r="B412" s="28"/>
      <c r="C412" s="28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62"/>
      <c r="AC412" s="62"/>
      <c r="AD412" s="62"/>
      <c r="AE412" s="62"/>
    </row>
    <row r="413" spans="1:31" x14ac:dyDescent="0.25">
      <c r="A413" s="27"/>
      <c r="B413" s="28"/>
      <c r="C413" s="28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62"/>
      <c r="AC413" s="62"/>
      <c r="AD413" s="62"/>
      <c r="AE413" s="62"/>
    </row>
    <row r="414" spans="1:31" x14ac:dyDescent="0.25">
      <c r="A414" s="27"/>
      <c r="B414" s="28"/>
      <c r="C414" s="28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62"/>
      <c r="AC414" s="62"/>
      <c r="AD414" s="62"/>
      <c r="AE414" s="62"/>
    </row>
    <row r="415" spans="1:31" x14ac:dyDescent="0.25">
      <c r="A415" s="27"/>
      <c r="B415" s="28"/>
      <c r="C415" s="28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62"/>
      <c r="AC415" s="62"/>
      <c r="AD415" s="62"/>
      <c r="AE415" s="62"/>
    </row>
    <row r="416" spans="1:31" x14ac:dyDescent="0.25">
      <c r="A416" s="27"/>
      <c r="B416" s="28"/>
      <c r="C416" s="28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62"/>
      <c r="AC416" s="62"/>
      <c r="AD416" s="62"/>
      <c r="AE416" s="62"/>
    </row>
    <row r="417" spans="1:31" x14ac:dyDescent="0.25">
      <c r="A417" s="27"/>
      <c r="B417" s="28"/>
      <c r="C417" s="28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62"/>
      <c r="AC417" s="62"/>
      <c r="AD417" s="62"/>
      <c r="AE417" s="62"/>
    </row>
    <row r="418" spans="1:31" x14ac:dyDescent="0.25">
      <c r="A418" s="27"/>
      <c r="B418" s="28"/>
      <c r="C418" s="28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62"/>
      <c r="AC418" s="62"/>
      <c r="AD418" s="62"/>
      <c r="AE418" s="62"/>
    </row>
    <row r="419" spans="1:31" x14ac:dyDescent="0.25">
      <c r="A419" s="27"/>
      <c r="B419" s="28"/>
      <c r="C419" s="28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62"/>
      <c r="AC419" s="62"/>
      <c r="AD419" s="62"/>
      <c r="AE419" s="62"/>
    </row>
    <row r="420" spans="1:31" x14ac:dyDescent="0.25">
      <c r="A420" s="27"/>
      <c r="B420" s="28"/>
      <c r="C420" s="28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62"/>
      <c r="AC420" s="62"/>
      <c r="AD420" s="62"/>
      <c r="AE420" s="62"/>
    </row>
    <row r="421" spans="1:31" x14ac:dyDescent="0.25">
      <c r="A421" s="27"/>
      <c r="B421" s="28"/>
      <c r="C421" s="28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62"/>
      <c r="AC421" s="62"/>
      <c r="AD421" s="62"/>
      <c r="AE421" s="62"/>
    </row>
    <row r="422" spans="1:31" x14ac:dyDescent="0.25">
      <c r="A422" s="27"/>
      <c r="B422" s="28"/>
      <c r="C422" s="28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62"/>
      <c r="AC422" s="62"/>
      <c r="AD422" s="62"/>
      <c r="AE422" s="62"/>
    </row>
    <row r="423" spans="1:31" x14ac:dyDescent="0.25">
      <c r="A423" s="27"/>
      <c r="B423" s="28"/>
      <c r="C423" s="28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62"/>
      <c r="AC423" s="62"/>
      <c r="AD423" s="62"/>
      <c r="AE423" s="62"/>
    </row>
    <row r="424" spans="1:31" x14ac:dyDescent="0.25">
      <c r="A424" s="27"/>
      <c r="B424" s="28"/>
      <c r="C424" s="28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62"/>
      <c r="AC424" s="62"/>
      <c r="AD424" s="62"/>
      <c r="AE424" s="62"/>
    </row>
    <row r="425" spans="1:31" x14ac:dyDescent="0.25">
      <c r="A425" s="27"/>
      <c r="B425" s="28"/>
      <c r="C425" s="28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62"/>
      <c r="AC425" s="62"/>
      <c r="AD425" s="62"/>
      <c r="AE425" s="62"/>
    </row>
    <row r="426" spans="1:31" x14ac:dyDescent="0.25">
      <c r="A426" s="27"/>
      <c r="B426" s="28"/>
      <c r="C426" s="28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62"/>
      <c r="AC426" s="62"/>
      <c r="AD426" s="62"/>
      <c r="AE426" s="62"/>
    </row>
    <row r="427" spans="1:31" x14ac:dyDescent="0.25">
      <c r="A427" s="27"/>
      <c r="B427" s="28"/>
      <c r="C427" s="28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62"/>
      <c r="AC427" s="62"/>
      <c r="AD427" s="62"/>
      <c r="AE427" s="62"/>
    </row>
    <row r="428" spans="1:31" x14ac:dyDescent="0.25">
      <c r="A428" s="27"/>
      <c r="B428" s="28"/>
      <c r="C428" s="28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62"/>
      <c r="AC428" s="62"/>
      <c r="AD428" s="62"/>
      <c r="AE428" s="62"/>
    </row>
    <row r="429" spans="1:31" x14ac:dyDescent="0.25">
      <c r="A429" s="27"/>
      <c r="B429" s="28"/>
      <c r="C429" s="28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62"/>
      <c r="AC429" s="62"/>
      <c r="AD429" s="62"/>
      <c r="AE429" s="62"/>
    </row>
    <row r="430" spans="1:31" x14ac:dyDescent="0.25">
      <c r="A430" s="27"/>
      <c r="B430" s="28"/>
      <c r="C430" s="28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62"/>
      <c r="AC430" s="62"/>
      <c r="AD430" s="62"/>
      <c r="AE430" s="62"/>
    </row>
    <row r="431" spans="1:31" x14ac:dyDescent="0.25">
      <c r="A431" s="27"/>
      <c r="B431" s="28"/>
      <c r="C431" s="28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62"/>
      <c r="AC431" s="62"/>
      <c r="AD431" s="62"/>
      <c r="AE431" s="62"/>
    </row>
    <row r="432" spans="1:31" x14ac:dyDescent="0.25">
      <c r="A432" s="27"/>
      <c r="B432" s="28"/>
      <c r="C432" s="28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62"/>
      <c r="AC432" s="62"/>
      <c r="AD432" s="62"/>
      <c r="AE432" s="62"/>
    </row>
    <row r="433" spans="1:31" x14ac:dyDescent="0.25">
      <c r="A433" s="27"/>
      <c r="B433" s="28"/>
      <c r="C433" s="28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62"/>
      <c r="AC433" s="62"/>
      <c r="AD433" s="62"/>
      <c r="AE433" s="62"/>
    </row>
    <row r="434" spans="1:31" x14ac:dyDescent="0.25">
      <c r="A434" s="27"/>
      <c r="B434" s="28"/>
      <c r="C434" s="28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62"/>
      <c r="AC434" s="62"/>
      <c r="AD434" s="62"/>
      <c r="AE434" s="62"/>
    </row>
    <row r="435" spans="1:31" x14ac:dyDescent="0.25">
      <c r="A435" s="27"/>
      <c r="B435" s="28"/>
      <c r="C435" s="28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62"/>
      <c r="AC435" s="62"/>
      <c r="AD435" s="62"/>
      <c r="AE435" s="62"/>
    </row>
    <row r="436" spans="1:31" x14ac:dyDescent="0.25">
      <c r="A436" s="27"/>
      <c r="B436" s="28"/>
      <c r="C436" s="28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62"/>
      <c r="AC436" s="62"/>
      <c r="AD436" s="62"/>
      <c r="AE436" s="62"/>
    </row>
    <row r="437" spans="1:31" x14ac:dyDescent="0.25">
      <c r="A437" s="27"/>
      <c r="B437" s="28"/>
      <c r="C437" s="28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62"/>
      <c r="AC437" s="62"/>
      <c r="AD437" s="62"/>
      <c r="AE437" s="62"/>
    </row>
    <row r="438" spans="1:31" x14ac:dyDescent="0.25">
      <c r="A438" s="27"/>
      <c r="B438" s="28"/>
      <c r="C438" s="28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62"/>
      <c r="AC438" s="62"/>
      <c r="AD438" s="62"/>
      <c r="AE438" s="62"/>
    </row>
    <row r="439" spans="1:31" x14ac:dyDescent="0.25">
      <c r="A439" s="27"/>
      <c r="B439" s="28"/>
      <c r="C439" s="28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62"/>
      <c r="AC439" s="62"/>
      <c r="AD439" s="62"/>
      <c r="AE439" s="62"/>
    </row>
    <row r="440" spans="1:31" x14ac:dyDescent="0.25">
      <c r="A440" s="27"/>
      <c r="B440" s="28"/>
      <c r="C440" s="28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62"/>
      <c r="AC440" s="62"/>
      <c r="AD440" s="62"/>
      <c r="AE440" s="62"/>
    </row>
    <row r="441" spans="1:31" x14ac:dyDescent="0.25">
      <c r="A441" s="27"/>
      <c r="B441" s="28"/>
      <c r="C441" s="28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62"/>
      <c r="AC441" s="62"/>
      <c r="AD441" s="62"/>
      <c r="AE441" s="62"/>
    </row>
    <row r="442" spans="1:31" x14ac:dyDescent="0.25">
      <c r="A442" s="27"/>
      <c r="B442" s="28"/>
      <c r="C442" s="28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62"/>
      <c r="AC442" s="62"/>
      <c r="AD442" s="62"/>
      <c r="AE442" s="62"/>
    </row>
    <row r="443" spans="1:31" x14ac:dyDescent="0.25">
      <c r="A443" s="27"/>
      <c r="B443" s="28"/>
      <c r="C443" s="28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62"/>
      <c r="AC443" s="62"/>
      <c r="AD443" s="62"/>
      <c r="AE443" s="62"/>
    </row>
    <row r="444" spans="1:31" x14ac:dyDescent="0.25">
      <c r="A444" s="27"/>
      <c r="B444" s="28"/>
      <c r="C444" s="28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62"/>
      <c r="AC444" s="62"/>
      <c r="AD444" s="62"/>
      <c r="AE444" s="62"/>
    </row>
    <row r="445" spans="1:31" x14ac:dyDescent="0.25">
      <c r="A445" s="27"/>
      <c r="B445" s="28"/>
      <c r="C445" s="28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62"/>
      <c r="AC445" s="62"/>
      <c r="AD445" s="62"/>
      <c r="AE445" s="62"/>
    </row>
    <row r="446" spans="1:31" x14ac:dyDescent="0.25">
      <c r="A446" s="27"/>
      <c r="B446" s="28"/>
      <c r="C446" s="28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62"/>
      <c r="AC446" s="62"/>
      <c r="AD446" s="62"/>
      <c r="AE446" s="62"/>
    </row>
    <row r="447" spans="1:31" x14ac:dyDescent="0.25">
      <c r="A447" s="27"/>
      <c r="B447" s="28"/>
      <c r="C447" s="28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62"/>
      <c r="AC447" s="62"/>
      <c r="AD447" s="62"/>
      <c r="AE447" s="62"/>
    </row>
    <row r="448" spans="1:31" x14ac:dyDescent="0.25">
      <c r="A448" s="27"/>
      <c r="B448" s="28"/>
      <c r="C448" s="28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62"/>
      <c r="AC448" s="62"/>
      <c r="AD448" s="62"/>
      <c r="AE448" s="62"/>
    </row>
    <row r="449" spans="1:31" x14ac:dyDescent="0.25">
      <c r="A449" s="27"/>
      <c r="B449" s="28"/>
      <c r="C449" s="28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62"/>
      <c r="AC449" s="62"/>
      <c r="AD449" s="62"/>
      <c r="AE449" s="62"/>
    </row>
    <row r="450" spans="1:31" x14ac:dyDescent="0.25">
      <c r="A450" s="27"/>
      <c r="B450" s="28"/>
      <c r="C450" s="28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62"/>
      <c r="AC450" s="62"/>
      <c r="AD450" s="62"/>
      <c r="AE450" s="62"/>
    </row>
    <row r="451" spans="1:31" x14ac:dyDescent="0.25">
      <c r="A451" s="27"/>
      <c r="B451" s="28"/>
      <c r="C451" s="28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62"/>
      <c r="AC451" s="62"/>
      <c r="AD451" s="62"/>
      <c r="AE451" s="62"/>
    </row>
    <row r="452" spans="1:31" x14ac:dyDescent="0.25">
      <c r="A452" s="27"/>
      <c r="B452" s="28"/>
      <c r="C452" s="28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62"/>
      <c r="AC452" s="62"/>
      <c r="AD452" s="62"/>
      <c r="AE452" s="62"/>
    </row>
    <row r="453" spans="1:31" x14ac:dyDescent="0.25">
      <c r="A453" s="27"/>
      <c r="B453" s="28"/>
      <c r="C453" s="28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62"/>
      <c r="AC453" s="62"/>
      <c r="AD453" s="62"/>
      <c r="AE453" s="62"/>
    </row>
    <row r="454" spans="1:31" x14ac:dyDescent="0.25">
      <c r="A454" s="27"/>
      <c r="B454" s="28"/>
      <c r="C454" s="28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62"/>
      <c r="AC454" s="62"/>
      <c r="AD454" s="62"/>
      <c r="AE454" s="62"/>
    </row>
    <row r="455" spans="1:31" x14ac:dyDescent="0.25">
      <c r="A455" s="27"/>
      <c r="B455" s="28"/>
      <c r="C455" s="28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62"/>
      <c r="AC455" s="62"/>
      <c r="AD455" s="62"/>
      <c r="AE455" s="62"/>
    </row>
    <row r="456" spans="1:31" x14ac:dyDescent="0.25">
      <c r="A456" s="27"/>
      <c r="B456" s="28"/>
      <c r="C456" s="28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62"/>
      <c r="AC456" s="62"/>
      <c r="AD456" s="62"/>
      <c r="AE456" s="62"/>
    </row>
    <row r="457" spans="1:31" x14ac:dyDescent="0.25">
      <c r="A457" s="27"/>
      <c r="B457" s="28"/>
      <c r="C457" s="28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62"/>
      <c r="AC457" s="62"/>
      <c r="AD457" s="62"/>
      <c r="AE457" s="62"/>
    </row>
    <row r="458" spans="1:31" x14ac:dyDescent="0.25">
      <c r="A458" s="27"/>
      <c r="B458" s="28"/>
      <c r="C458" s="28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62"/>
      <c r="AC458" s="62"/>
      <c r="AD458" s="62"/>
      <c r="AE458" s="62"/>
    </row>
    <row r="459" spans="1:31" x14ac:dyDescent="0.25">
      <c r="A459" s="27"/>
      <c r="B459" s="28"/>
      <c r="C459" s="28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62"/>
      <c r="AC459" s="62"/>
      <c r="AD459" s="62"/>
      <c r="AE459" s="62"/>
    </row>
    <row r="460" spans="1:31" x14ac:dyDescent="0.25">
      <c r="A460" s="27"/>
      <c r="B460" s="28"/>
      <c r="C460" s="28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62"/>
      <c r="AC460" s="62"/>
      <c r="AD460" s="62"/>
      <c r="AE460" s="62"/>
    </row>
    <row r="461" spans="1:31" x14ac:dyDescent="0.25">
      <c r="A461" s="27"/>
      <c r="B461" s="28"/>
      <c r="C461" s="28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62"/>
      <c r="AC461" s="62"/>
      <c r="AD461" s="62"/>
      <c r="AE461" s="62"/>
    </row>
    <row r="462" spans="1:31" x14ac:dyDescent="0.25">
      <c r="A462" s="27"/>
      <c r="B462" s="28"/>
      <c r="C462" s="28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62"/>
      <c r="AC462" s="62"/>
      <c r="AD462" s="62"/>
      <c r="AE462" s="62"/>
    </row>
    <row r="463" spans="1:31" x14ac:dyDescent="0.25">
      <c r="A463" s="27"/>
      <c r="B463" s="28"/>
      <c r="C463" s="28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62"/>
      <c r="AC463" s="62"/>
      <c r="AD463" s="62"/>
      <c r="AE463" s="62"/>
    </row>
    <row r="464" spans="1:31" x14ac:dyDescent="0.25">
      <c r="A464" s="27"/>
      <c r="B464" s="28"/>
      <c r="C464" s="28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62"/>
      <c r="AC464" s="62"/>
      <c r="AD464" s="62"/>
      <c r="AE464" s="62"/>
    </row>
    <row r="465" spans="1:31" x14ac:dyDescent="0.25">
      <c r="A465" s="27"/>
      <c r="B465" s="28"/>
      <c r="C465" s="28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62"/>
      <c r="AC465" s="62"/>
      <c r="AD465" s="62"/>
      <c r="AE465" s="62"/>
    </row>
    <row r="466" spans="1:31" x14ac:dyDescent="0.25">
      <c r="A466" s="27"/>
      <c r="B466" s="28"/>
      <c r="C466" s="28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62"/>
      <c r="AC466" s="62"/>
      <c r="AD466" s="62"/>
      <c r="AE466" s="62"/>
    </row>
    <row r="467" spans="1:31" x14ac:dyDescent="0.25">
      <c r="A467" s="27"/>
      <c r="B467" s="28"/>
      <c r="C467" s="28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62"/>
      <c r="AC467" s="62"/>
      <c r="AD467" s="62"/>
      <c r="AE467" s="62"/>
    </row>
    <row r="468" spans="1:31" x14ac:dyDescent="0.25">
      <c r="A468" s="27"/>
      <c r="B468" s="28"/>
      <c r="C468" s="28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62"/>
      <c r="AC468" s="62"/>
      <c r="AD468" s="62"/>
      <c r="AE468" s="62"/>
    </row>
    <row r="469" spans="1:31" x14ac:dyDescent="0.25">
      <c r="A469" s="27"/>
      <c r="B469" s="28"/>
      <c r="C469" s="28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62"/>
      <c r="AC469" s="62"/>
      <c r="AD469" s="62"/>
      <c r="AE469" s="62"/>
    </row>
    <row r="470" spans="1:31" x14ac:dyDescent="0.25">
      <c r="A470" s="27"/>
      <c r="B470" s="28"/>
      <c r="C470" s="28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62"/>
      <c r="AC470" s="62"/>
      <c r="AD470" s="62"/>
      <c r="AE470" s="62"/>
    </row>
    <row r="471" spans="1:31" x14ac:dyDescent="0.25">
      <c r="A471" s="27"/>
      <c r="B471" s="28"/>
      <c r="C471" s="28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62"/>
      <c r="AC471" s="62"/>
      <c r="AD471" s="62"/>
      <c r="AE471" s="62"/>
    </row>
    <row r="472" spans="1:31" x14ac:dyDescent="0.25">
      <c r="A472" s="27"/>
      <c r="B472" s="28"/>
      <c r="C472" s="28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62"/>
      <c r="AC472" s="62"/>
      <c r="AD472" s="62"/>
      <c r="AE472" s="62"/>
    </row>
    <row r="473" spans="1:31" x14ac:dyDescent="0.25">
      <c r="A473" s="27"/>
      <c r="B473" s="28"/>
      <c r="C473" s="28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62"/>
      <c r="AC473" s="62"/>
      <c r="AD473" s="62"/>
      <c r="AE473" s="62"/>
    </row>
    <row r="474" spans="1:31" x14ac:dyDescent="0.25">
      <c r="A474" s="27"/>
      <c r="B474" s="28"/>
      <c r="C474" s="28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62"/>
      <c r="AC474" s="62"/>
      <c r="AD474" s="62"/>
      <c r="AE474" s="62"/>
    </row>
    <row r="475" spans="1:31" x14ac:dyDescent="0.25">
      <c r="A475" s="27"/>
      <c r="B475" s="28"/>
      <c r="C475" s="28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62"/>
      <c r="AC475" s="62"/>
      <c r="AD475" s="62"/>
      <c r="AE475" s="62"/>
    </row>
    <row r="476" spans="1:31" x14ac:dyDescent="0.25">
      <c r="A476" s="27"/>
      <c r="B476" s="28"/>
      <c r="C476" s="28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62"/>
      <c r="AC476" s="62"/>
      <c r="AD476" s="62"/>
      <c r="AE476" s="62"/>
    </row>
    <row r="477" spans="1:31" x14ac:dyDescent="0.25">
      <c r="A477" s="27"/>
      <c r="B477" s="28"/>
      <c r="C477" s="28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62"/>
      <c r="AC477" s="62"/>
      <c r="AD477" s="62"/>
      <c r="AE477" s="62"/>
    </row>
    <row r="478" spans="1:31" x14ac:dyDescent="0.25">
      <c r="A478" s="27"/>
      <c r="B478" s="28"/>
      <c r="C478" s="28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62"/>
      <c r="AC478" s="62"/>
      <c r="AD478" s="62"/>
      <c r="AE478" s="62"/>
    </row>
    <row r="479" spans="1:31" x14ac:dyDescent="0.25">
      <c r="A479" s="27"/>
      <c r="B479" s="28"/>
      <c r="C479" s="28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62"/>
      <c r="AC479" s="62"/>
      <c r="AD479" s="62"/>
      <c r="AE479" s="62"/>
    </row>
    <row r="480" spans="1:31" x14ac:dyDescent="0.25">
      <c r="A480" s="27"/>
      <c r="B480" s="28"/>
      <c r="C480" s="28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62"/>
      <c r="AC480" s="62"/>
      <c r="AD480" s="62"/>
      <c r="AE480" s="62"/>
    </row>
    <row r="481" spans="1:31" x14ac:dyDescent="0.25">
      <c r="A481" s="27"/>
      <c r="B481" s="28"/>
      <c r="C481" s="28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62"/>
      <c r="AC481" s="62"/>
      <c r="AD481" s="62"/>
      <c r="AE481" s="62"/>
    </row>
    <row r="482" spans="1:31" x14ac:dyDescent="0.25">
      <c r="A482" s="27"/>
      <c r="B482" s="28"/>
      <c r="C482" s="28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62"/>
      <c r="AC482" s="62"/>
      <c r="AD482" s="62"/>
      <c r="AE482" s="62"/>
    </row>
    <row r="483" spans="1:31" x14ac:dyDescent="0.25">
      <c r="A483" s="27"/>
      <c r="B483" s="28"/>
      <c r="C483" s="28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62"/>
      <c r="AC483" s="62"/>
      <c r="AD483" s="62"/>
      <c r="AE483" s="62"/>
    </row>
    <row r="484" spans="1:31" x14ac:dyDescent="0.25">
      <c r="A484" s="27"/>
      <c r="B484" s="28"/>
      <c r="C484" s="28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62"/>
      <c r="AC484" s="62"/>
      <c r="AD484" s="62"/>
      <c r="AE484" s="62"/>
    </row>
    <row r="485" spans="1:31" x14ac:dyDescent="0.25">
      <c r="A485" s="27"/>
      <c r="B485" s="28"/>
      <c r="C485" s="28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62"/>
      <c r="AC485" s="62"/>
      <c r="AD485" s="62"/>
      <c r="AE485" s="62"/>
    </row>
    <row r="486" spans="1:31" x14ac:dyDescent="0.25">
      <c r="A486" s="27"/>
      <c r="B486" s="28"/>
      <c r="C486" s="28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62"/>
      <c r="AC486" s="62"/>
      <c r="AD486" s="62"/>
      <c r="AE486" s="62"/>
    </row>
    <row r="487" spans="1:31" x14ac:dyDescent="0.25">
      <c r="A487" s="27"/>
      <c r="B487" s="28"/>
      <c r="C487" s="28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62"/>
      <c r="AC487" s="62"/>
      <c r="AD487" s="62"/>
      <c r="AE487" s="62"/>
    </row>
    <row r="488" spans="1:31" x14ac:dyDescent="0.25">
      <c r="A488" s="27"/>
      <c r="B488" s="28"/>
      <c r="C488" s="28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62"/>
      <c r="AC488" s="62"/>
      <c r="AD488" s="62"/>
      <c r="AE488" s="62"/>
    </row>
    <row r="489" spans="1:31" x14ac:dyDescent="0.25">
      <c r="A489" s="27"/>
      <c r="B489" s="28"/>
      <c r="C489" s="28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62"/>
      <c r="AC489" s="62"/>
      <c r="AD489" s="62"/>
      <c r="AE489" s="62"/>
    </row>
    <row r="490" spans="1:31" x14ac:dyDescent="0.25">
      <c r="A490" s="27"/>
      <c r="B490" s="28"/>
      <c r="C490" s="28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62"/>
      <c r="AC490" s="62"/>
      <c r="AD490" s="62"/>
      <c r="AE490" s="62"/>
    </row>
    <row r="491" spans="1:31" x14ac:dyDescent="0.25">
      <c r="A491" s="27"/>
      <c r="B491" s="28"/>
      <c r="C491" s="28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62"/>
      <c r="AC491" s="62"/>
      <c r="AD491" s="62"/>
      <c r="AE491" s="62"/>
    </row>
    <row r="492" spans="1:31" x14ac:dyDescent="0.25">
      <c r="A492" s="27"/>
      <c r="B492" s="28"/>
      <c r="C492" s="28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62"/>
      <c r="AC492" s="62"/>
      <c r="AD492" s="62"/>
      <c r="AE492" s="62"/>
    </row>
    <row r="493" spans="1:31" x14ac:dyDescent="0.25">
      <c r="A493" s="27"/>
      <c r="B493" s="28"/>
      <c r="C493" s="28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62"/>
      <c r="AC493" s="62"/>
      <c r="AD493" s="62"/>
      <c r="AE493" s="62"/>
    </row>
    <row r="494" spans="1:31" x14ac:dyDescent="0.25">
      <c r="A494" s="27"/>
      <c r="B494" s="28"/>
      <c r="C494" s="28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62"/>
      <c r="AC494" s="62"/>
      <c r="AD494" s="62"/>
      <c r="AE494" s="62"/>
    </row>
    <row r="495" spans="1:31" x14ac:dyDescent="0.25">
      <c r="A495" s="27"/>
      <c r="B495" s="28"/>
      <c r="C495" s="28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62"/>
      <c r="AC495" s="62"/>
      <c r="AD495" s="62"/>
      <c r="AE495" s="62"/>
    </row>
    <row r="496" spans="1:31" x14ac:dyDescent="0.25">
      <c r="A496" s="27"/>
      <c r="B496" s="28"/>
      <c r="C496" s="28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62"/>
      <c r="AC496" s="62"/>
      <c r="AD496" s="62"/>
      <c r="AE496" s="62"/>
    </row>
    <row r="497" spans="1:31" x14ac:dyDescent="0.25">
      <c r="A497" s="27"/>
      <c r="B497" s="28"/>
      <c r="C497" s="28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62"/>
      <c r="AC497" s="62"/>
      <c r="AD497" s="62"/>
      <c r="AE497" s="62"/>
    </row>
    <row r="498" spans="1:31" x14ac:dyDescent="0.25">
      <c r="A498" s="27"/>
      <c r="B498" s="28"/>
      <c r="C498" s="28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62"/>
      <c r="AC498" s="62"/>
      <c r="AD498" s="62"/>
      <c r="AE498" s="62"/>
    </row>
    <row r="499" spans="1:31" x14ac:dyDescent="0.25">
      <c r="A499" s="27"/>
      <c r="B499" s="28"/>
      <c r="C499" s="28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62"/>
      <c r="AC499" s="62"/>
      <c r="AD499" s="62"/>
      <c r="AE499" s="62"/>
    </row>
    <row r="500" spans="1:31" x14ac:dyDescent="0.25">
      <c r="A500" s="27"/>
      <c r="B500" s="28"/>
      <c r="C500" s="28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62"/>
      <c r="AC500" s="62"/>
      <c r="AD500" s="62"/>
      <c r="AE500" s="62"/>
    </row>
    <row r="501" spans="1:31" x14ac:dyDescent="0.25">
      <c r="A501" s="27"/>
      <c r="B501" s="28"/>
      <c r="C501" s="28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62"/>
      <c r="AC501" s="62"/>
      <c r="AD501" s="62"/>
      <c r="AE501" s="62"/>
    </row>
    <row r="502" spans="1:31" x14ac:dyDescent="0.25">
      <c r="A502" s="27"/>
      <c r="B502" s="28"/>
      <c r="C502" s="28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62"/>
      <c r="AC502" s="62"/>
      <c r="AD502" s="62"/>
      <c r="AE502" s="62"/>
    </row>
    <row r="503" spans="1:31" x14ac:dyDescent="0.25">
      <c r="A503" s="27"/>
      <c r="B503" s="28"/>
      <c r="C503" s="28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62"/>
      <c r="AC503" s="62"/>
      <c r="AD503" s="62"/>
      <c r="AE503" s="62"/>
    </row>
    <row r="504" spans="1:31" x14ac:dyDescent="0.25">
      <c r="A504" s="27"/>
      <c r="B504" s="28"/>
      <c r="C504" s="28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62"/>
      <c r="AC504" s="62"/>
      <c r="AD504" s="62"/>
      <c r="AE504" s="62"/>
    </row>
    <row r="505" spans="1:31" x14ac:dyDescent="0.25">
      <c r="A505" s="27"/>
      <c r="B505" s="28"/>
      <c r="C505" s="28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62"/>
      <c r="AC505" s="62"/>
      <c r="AD505" s="62"/>
      <c r="AE505" s="62"/>
    </row>
    <row r="506" spans="1:31" x14ac:dyDescent="0.25">
      <c r="A506" s="27"/>
      <c r="B506" s="28"/>
      <c r="C506" s="28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62"/>
      <c r="AC506" s="62"/>
      <c r="AD506" s="62"/>
      <c r="AE506" s="62"/>
    </row>
    <row r="507" spans="1:31" x14ac:dyDescent="0.25">
      <c r="A507" s="27"/>
      <c r="B507" s="28"/>
      <c r="C507" s="28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62"/>
      <c r="AC507" s="62"/>
      <c r="AD507" s="62"/>
      <c r="AE507" s="62"/>
    </row>
    <row r="508" spans="1:31" x14ac:dyDescent="0.25">
      <c r="A508" s="27"/>
      <c r="B508" s="28"/>
      <c r="C508" s="28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62"/>
      <c r="AC508" s="62"/>
      <c r="AD508" s="62"/>
      <c r="AE508" s="62"/>
    </row>
    <row r="509" spans="1:31" x14ac:dyDescent="0.25">
      <c r="A509" s="27"/>
      <c r="B509" s="28"/>
      <c r="C509" s="28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62"/>
      <c r="AC509" s="62"/>
      <c r="AD509" s="62"/>
      <c r="AE509" s="62"/>
    </row>
    <row r="510" spans="1:31" x14ac:dyDescent="0.25">
      <c r="A510" s="27"/>
      <c r="B510" s="28"/>
      <c r="C510" s="28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62"/>
      <c r="AC510" s="62"/>
      <c r="AD510" s="62"/>
      <c r="AE510" s="62"/>
    </row>
    <row r="511" spans="1:31" x14ac:dyDescent="0.25">
      <c r="A511" s="27"/>
      <c r="B511" s="28"/>
      <c r="C511" s="28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62"/>
      <c r="AC511" s="62"/>
      <c r="AD511" s="62"/>
      <c r="AE511" s="62"/>
    </row>
    <row r="512" spans="1:31" x14ac:dyDescent="0.25">
      <c r="A512" s="27"/>
      <c r="B512" s="28"/>
      <c r="C512" s="28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62"/>
      <c r="AC512" s="62"/>
      <c r="AD512" s="62"/>
      <c r="AE512" s="62"/>
    </row>
    <row r="513" spans="1:31" x14ac:dyDescent="0.25">
      <c r="A513" s="27"/>
      <c r="B513" s="28"/>
      <c r="C513" s="28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62"/>
      <c r="AC513" s="62"/>
      <c r="AD513" s="62"/>
      <c r="AE513" s="62"/>
    </row>
    <row r="514" spans="1:31" x14ac:dyDescent="0.25">
      <c r="A514" s="27"/>
      <c r="B514" s="28"/>
      <c r="C514" s="28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62"/>
      <c r="AC514" s="62"/>
      <c r="AD514" s="62"/>
      <c r="AE514" s="62"/>
    </row>
    <row r="515" spans="1:31" x14ac:dyDescent="0.25">
      <c r="A515" s="27"/>
      <c r="B515" s="28"/>
      <c r="C515" s="28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62"/>
      <c r="AC515" s="62"/>
      <c r="AD515" s="62"/>
      <c r="AE515" s="62"/>
    </row>
    <row r="516" spans="1:31" x14ac:dyDescent="0.25">
      <c r="A516" s="27"/>
      <c r="B516" s="28"/>
      <c r="C516" s="28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62"/>
      <c r="AC516" s="62"/>
      <c r="AD516" s="62"/>
      <c r="AE516" s="62"/>
    </row>
    <row r="517" spans="1:31" x14ac:dyDescent="0.25">
      <c r="A517" s="27"/>
      <c r="B517" s="28"/>
      <c r="C517" s="28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62"/>
      <c r="AC517" s="62"/>
      <c r="AD517" s="62"/>
      <c r="AE517" s="62"/>
    </row>
    <row r="518" spans="1:31" x14ac:dyDescent="0.25">
      <c r="A518" s="27"/>
      <c r="B518" s="28"/>
      <c r="C518" s="28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62"/>
      <c r="AC518" s="62"/>
      <c r="AD518" s="62"/>
      <c r="AE518" s="62"/>
    </row>
    <row r="519" spans="1:31" x14ac:dyDescent="0.25">
      <c r="A519" s="27"/>
      <c r="B519" s="28"/>
      <c r="C519" s="28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62"/>
      <c r="AC519" s="62"/>
      <c r="AD519" s="62"/>
      <c r="AE519" s="62"/>
    </row>
    <row r="520" spans="1:31" x14ac:dyDescent="0.25">
      <c r="A520" s="27"/>
      <c r="B520" s="28"/>
      <c r="C520" s="28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62"/>
      <c r="AC520" s="62"/>
      <c r="AD520" s="62"/>
      <c r="AE520" s="62"/>
    </row>
    <row r="521" spans="1:31" x14ac:dyDescent="0.25">
      <c r="A521" s="27"/>
      <c r="B521" s="28"/>
      <c r="C521" s="28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62"/>
      <c r="AC521" s="62"/>
      <c r="AD521" s="62"/>
      <c r="AE521" s="62"/>
    </row>
    <row r="522" spans="1:31" x14ac:dyDescent="0.25">
      <c r="A522" s="27"/>
      <c r="B522" s="28"/>
      <c r="C522" s="28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62"/>
      <c r="AC522" s="62"/>
      <c r="AD522" s="62"/>
      <c r="AE522" s="62"/>
    </row>
    <row r="523" spans="1:31" x14ac:dyDescent="0.25">
      <c r="A523" s="27"/>
      <c r="B523" s="28"/>
      <c r="C523" s="28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62"/>
      <c r="AC523" s="62"/>
      <c r="AD523" s="62"/>
      <c r="AE523" s="62"/>
    </row>
    <row r="524" spans="1:31" x14ac:dyDescent="0.25">
      <c r="A524" s="27"/>
      <c r="B524" s="28"/>
      <c r="C524" s="28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62"/>
      <c r="AC524" s="62"/>
      <c r="AD524" s="62"/>
      <c r="AE524" s="62"/>
    </row>
    <row r="525" spans="1:31" x14ac:dyDescent="0.25">
      <c r="A525" s="27"/>
      <c r="B525" s="28"/>
      <c r="C525" s="28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62"/>
      <c r="AC525" s="62"/>
      <c r="AD525" s="62"/>
      <c r="AE525" s="62"/>
    </row>
    <row r="526" spans="1:31" x14ac:dyDescent="0.25">
      <c r="A526" s="27"/>
      <c r="B526" s="28"/>
      <c r="C526" s="28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62"/>
      <c r="AC526" s="62"/>
      <c r="AD526" s="62"/>
      <c r="AE526" s="62"/>
    </row>
    <row r="527" spans="1:31" x14ac:dyDescent="0.25">
      <c r="A527" s="27"/>
      <c r="B527" s="28"/>
      <c r="C527" s="28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62"/>
      <c r="AC527" s="62"/>
      <c r="AD527" s="62"/>
      <c r="AE527" s="62"/>
    </row>
    <row r="528" spans="1:31" x14ac:dyDescent="0.25">
      <c r="A528" s="27"/>
      <c r="B528" s="28"/>
      <c r="C528" s="28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62"/>
      <c r="AC528" s="62"/>
      <c r="AD528" s="62"/>
      <c r="AE528" s="62"/>
    </row>
    <row r="529" spans="1:31" x14ac:dyDescent="0.25">
      <c r="A529" s="27"/>
      <c r="B529" s="28"/>
      <c r="C529" s="28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62"/>
      <c r="AC529" s="62"/>
      <c r="AD529" s="62"/>
      <c r="AE529" s="62"/>
    </row>
    <row r="530" spans="1:31" x14ac:dyDescent="0.25">
      <c r="A530" s="27"/>
      <c r="B530" s="28"/>
      <c r="C530" s="28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62"/>
      <c r="AC530" s="62"/>
      <c r="AD530" s="62"/>
      <c r="AE530" s="62"/>
    </row>
    <row r="531" spans="1:31" x14ac:dyDescent="0.25">
      <c r="A531" s="27"/>
      <c r="B531" s="28"/>
      <c r="C531" s="28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62"/>
      <c r="AC531" s="62"/>
      <c r="AD531" s="62"/>
      <c r="AE531" s="62"/>
    </row>
    <row r="532" spans="1:31" x14ac:dyDescent="0.25">
      <c r="A532" s="27"/>
      <c r="B532" s="28"/>
      <c r="C532" s="28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62"/>
      <c r="AC532" s="62"/>
      <c r="AD532" s="62"/>
      <c r="AE532" s="62"/>
    </row>
    <row r="533" spans="1:31" x14ac:dyDescent="0.25">
      <c r="A533" s="27"/>
      <c r="B533" s="28"/>
      <c r="C533" s="28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62"/>
      <c r="AC533" s="62"/>
      <c r="AD533" s="62"/>
      <c r="AE533" s="62"/>
    </row>
    <row r="534" spans="1:31" x14ac:dyDescent="0.25">
      <c r="A534" s="27"/>
      <c r="B534" s="28"/>
      <c r="C534" s="28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62"/>
      <c r="AC534" s="62"/>
      <c r="AD534" s="62"/>
      <c r="AE534" s="62"/>
    </row>
    <row r="535" spans="1:31" x14ac:dyDescent="0.25">
      <c r="A535" s="27"/>
      <c r="B535" s="28"/>
      <c r="C535" s="28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62"/>
      <c r="AC535" s="62"/>
      <c r="AD535" s="62"/>
      <c r="AE535" s="62"/>
    </row>
    <row r="536" spans="1:31" x14ac:dyDescent="0.25">
      <c r="A536" s="27"/>
      <c r="B536" s="28"/>
      <c r="C536" s="28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62"/>
      <c r="AC536" s="62"/>
      <c r="AD536" s="62"/>
      <c r="AE536" s="62"/>
    </row>
    <row r="537" spans="1:31" x14ac:dyDescent="0.25">
      <c r="A537" s="27"/>
      <c r="B537" s="28"/>
      <c r="C537" s="28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62"/>
      <c r="AC537" s="62"/>
      <c r="AD537" s="62"/>
      <c r="AE537" s="62"/>
    </row>
    <row r="538" spans="1:31" x14ac:dyDescent="0.25">
      <c r="A538" s="27"/>
      <c r="B538" s="28"/>
      <c r="C538" s="28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62"/>
      <c r="AC538" s="62"/>
      <c r="AD538" s="62"/>
      <c r="AE538" s="62"/>
    </row>
    <row r="539" spans="1:31" x14ac:dyDescent="0.25">
      <c r="A539" s="27"/>
      <c r="B539" s="28"/>
      <c r="C539" s="28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62"/>
      <c r="AC539" s="62"/>
      <c r="AD539" s="62"/>
      <c r="AE539" s="62"/>
    </row>
    <row r="540" spans="1:31" x14ac:dyDescent="0.25">
      <c r="A540" s="27"/>
      <c r="B540" s="28"/>
      <c r="C540" s="28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62"/>
      <c r="AC540" s="62"/>
      <c r="AD540" s="62"/>
      <c r="AE540" s="62"/>
    </row>
    <row r="541" spans="1:31" x14ac:dyDescent="0.25">
      <c r="A541" s="27"/>
      <c r="B541" s="28"/>
      <c r="C541" s="28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62"/>
      <c r="AC541" s="62"/>
      <c r="AD541" s="62"/>
      <c r="AE541" s="62"/>
    </row>
    <row r="542" spans="1:31" x14ac:dyDescent="0.25">
      <c r="A542" s="27"/>
      <c r="B542" s="28"/>
      <c r="C542" s="28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62"/>
      <c r="AC542" s="62"/>
      <c r="AD542" s="62"/>
      <c r="AE542" s="62"/>
    </row>
    <row r="543" spans="1:31" x14ac:dyDescent="0.25">
      <c r="A543" s="27"/>
      <c r="B543" s="28"/>
      <c r="C543" s="28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62"/>
      <c r="AC543" s="62"/>
      <c r="AD543" s="62"/>
      <c r="AE543" s="62"/>
    </row>
    <row r="544" spans="1:31" x14ac:dyDescent="0.25">
      <c r="A544" s="27"/>
      <c r="B544" s="28"/>
      <c r="C544" s="28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62"/>
      <c r="AC544" s="62"/>
      <c r="AD544" s="62"/>
      <c r="AE544" s="62"/>
    </row>
    <row r="545" spans="1:31" x14ac:dyDescent="0.25">
      <c r="A545" s="27"/>
      <c r="B545" s="28"/>
      <c r="C545" s="28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62"/>
      <c r="AC545" s="62"/>
      <c r="AD545" s="62"/>
      <c r="AE545" s="62"/>
    </row>
    <row r="546" spans="1:31" x14ac:dyDescent="0.25">
      <c r="A546" s="27"/>
      <c r="B546" s="28"/>
      <c r="C546" s="28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62"/>
      <c r="AC546" s="62"/>
      <c r="AD546" s="62"/>
      <c r="AE546" s="62"/>
    </row>
    <row r="547" spans="1:31" x14ac:dyDescent="0.25">
      <c r="A547" s="27"/>
      <c r="B547" s="28"/>
      <c r="C547" s="28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62"/>
      <c r="AC547" s="62"/>
      <c r="AD547" s="62"/>
      <c r="AE547" s="62"/>
    </row>
    <row r="548" spans="1:31" x14ac:dyDescent="0.25">
      <c r="A548" s="27"/>
      <c r="B548" s="28"/>
      <c r="C548" s="28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62"/>
      <c r="AC548" s="62"/>
      <c r="AD548" s="62"/>
      <c r="AE548" s="62"/>
    </row>
    <row r="549" spans="1:31" x14ac:dyDescent="0.25">
      <c r="A549" s="27"/>
      <c r="B549" s="28"/>
      <c r="C549" s="28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62"/>
      <c r="AC549" s="62"/>
      <c r="AD549" s="62"/>
      <c r="AE549" s="62"/>
    </row>
    <row r="550" spans="1:31" x14ac:dyDescent="0.25">
      <c r="A550" s="27"/>
      <c r="B550" s="28"/>
      <c r="C550" s="28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62"/>
      <c r="AC550" s="62"/>
      <c r="AD550" s="62"/>
      <c r="AE550" s="62"/>
    </row>
    <row r="551" spans="1:31" x14ac:dyDescent="0.25">
      <c r="A551" s="27"/>
      <c r="B551" s="28"/>
      <c r="C551" s="28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62"/>
      <c r="AC551" s="62"/>
      <c r="AD551" s="62"/>
      <c r="AE551" s="62"/>
    </row>
    <row r="552" spans="1:31" x14ac:dyDescent="0.25">
      <c r="A552" s="27"/>
      <c r="B552" s="28"/>
      <c r="C552" s="28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62"/>
      <c r="AC552" s="62"/>
      <c r="AD552" s="62"/>
      <c r="AE552" s="62"/>
    </row>
    <row r="553" spans="1:31" x14ac:dyDescent="0.25">
      <c r="A553" s="27"/>
      <c r="B553" s="28"/>
      <c r="C553" s="28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62"/>
      <c r="AC553" s="62"/>
      <c r="AD553" s="62"/>
      <c r="AE553" s="62"/>
    </row>
    <row r="554" spans="1:31" x14ac:dyDescent="0.25">
      <c r="A554" s="27"/>
      <c r="B554" s="28"/>
      <c r="C554" s="28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62"/>
      <c r="AC554" s="62"/>
      <c r="AD554" s="62"/>
      <c r="AE554" s="62"/>
    </row>
    <row r="555" spans="1:31" x14ac:dyDescent="0.25">
      <c r="A555" s="27"/>
      <c r="B555" s="28"/>
      <c r="C555" s="28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62"/>
      <c r="AC555" s="62"/>
      <c r="AD555" s="62"/>
      <c r="AE555" s="62"/>
    </row>
    <row r="556" spans="1:31" x14ac:dyDescent="0.25">
      <c r="A556" s="27"/>
      <c r="B556" s="28"/>
      <c r="C556" s="28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62"/>
      <c r="AC556" s="62"/>
      <c r="AD556" s="62"/>
      <c r="AE556" s="62"/>
    </row>
    <row r="557" spans="1:31" x14ac:dyDescent="0.25">
      <c r="A557" s="27"/>
      <c r="B557" s="28"/>
      <c r="C557" s="28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62"/>
      <c r="AC557" s="62"/>
      <c r="AD557" s="62"/>
      <c r="AE557" s="62"/>
    </row>
    <row r="558" spans="1:31" x14ac:dyDescent="0.25">
      <c r="A558" s="27"/>
      <c r="B558" s="28"/>
      <c r="C558" s="28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62"/>
      <c r="AC558" s="62"/>
      <c r="AD558" s="62"/>
      <c r="AE558" s="62"/>
    </row>
    <row r="559" spans="1:31" x14ac:dyDescent="0.25">
      <c r="A559" s="27"/>
      <c r="B559" s="28"/>
      <c r="C559" s="28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62"/>
      <c r="AC559" s="62"/>
      <c r="AD559" s="62"/>
      <c r="AE559" s="62"/>
    </row>
    <row r="560" spans="1:31" x14ac:dyDescent="0.25">
      <c r="A560" s="27"/>
      <c r="B560" s="28"/>
      <c r="C560" s="28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62"/>
      <c r="AC560" s="62"/>
      <c r="AD560" s="62"/>
      <c r="AE560" s="62"/>
    </row>
    <row r="561" spans="1:31" x14ac:dyDescent="0.25">
      <c r="A561" s="27"/>
      <c r="B561" s="28"/>
      <c r="C561" s="28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62"/>
      <c r="AC561" s="62"/>
      <c r="AD561" s="62"/>
      <c r="AE561" s="62"/>
    </row>
    <row r="562" spans="1:31" x14ac:dyDescent="0.25">
      <c r="A562" s="27"/>
      <c r="B562" s="28"/>
      <c r="C562" s="28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62"/>
      <c r="AC562" s="62"/>
      <c r="AD562" s="62"/>
      <c r="AE562" s="62"/>
    </row>
    <row r="563" spans="1:31" x14ac:dyDescent="0.25">
      <c r="A563" s="27"/>
      <c r="B563" s="28"/>
      <c r="C563" s="28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62"/>
      <c r="AC563" s="62"/>
      <c r="AD563" s="62"/>
      <c r="AE563" s="62"/>
    </row>
    <row r="564" spans="1:31" x14ac:dyDescent="0.25">
      <c r="A564" s="27"/>
      <c r="B564" s="28"/>
      <c r="C564" s="28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62"/>
      <c r="AC564" s="62"/>
      <c r="AD564" s="62"/>
      <c r="AE564" s="62"/>
    </row>
    <row r="565" spans="1:31" x14ac:dyDescent="0.25">
      <c r="A565" s="27"/>
      <c r="B565" s="28"/>
      <c r="C565" s="28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62"/>
      <c r="AC565" s="62"/>
      <c r="AD565" s="62"/>
      <c r="AE565" s="62"/>
    </row>
    <row r="566" spans="1:31" x14ac:dyDescent="0.25">
      <c r="A566" s="27"/>
      <c r="B566" s="28"/>
      <c r="C566" s="28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62"/>
      <c r="AC566" s="62"/>
      <c r="AD566" s="62"/>
      <c r="AE566" s="62"/>
    </row>
    <row r="567" spans="1:31" x14ac:dyDescent="0.25">
      <c r="A567" s="27"/>
      <c r="B567" s="28"/>
      <c r="C567" s="28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62"/>
      <c r="AC567" s="62"/>
      <c r="AD567" s="62"/>
      <c r="AE567" s="62"/>
    </row>
    <row r="568" spans="1:31" x14ac:dyDescent="0.25">
      <c r="A568" s="27"/>
      <c r="B568" s="28"/>
      <c r="C568" s="28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62"/>
      <c r="AC568" s="62"/>
      <c r="AD568" s="62"/>
      <c r="AE568" s="62"/>
    </row>
    <row r="569" spans="1:31" x14ac:dyDescent="0.25">
      <c r="A569" s="27"/>
      <c r="B569" s="28"/>
      <c r="C569" s="28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62"/>
      <c r="AC569" s="62"/>
      <c r="AD569" s="62"/>
      <c r="AE569" s="62"/>
    </row>
    <row r="570" spans="1:31" x14ac:dyDescent="0.25">
      <c r="A570" s="27"/>
      <c r="B570" s="28"/>
      <c r="C570" s="28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62"/>
      <c r="AC570" s="62"/>
      <c r="AD570" s="62"/>
      <c r="AE570" s="62"/>
    </row>
    <row r="571" spans="1:31" x14ac:dyDescent="0.25">
      <c r="A571" s="27"/>
      <c r="B571" s="28"/>
      <c r="C571" s="28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62"/>
      <c r="AC571" s="62"/>
      <c r="AD571" s="62"/>
      <c r="AE571" s="62"/>
    </row>
    <row r="572" spans="1:31" x14ac:dyDescent="0.25">
      <c r="A572" s="27"/>
      <c r="B572" s="28"/>
      <c r="C572" s="28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62"/>
      <c r="AC572" s="62"/>
      <c r="AD572" s="62"/>
      <c r="AE572" s="62"/>
    </row>
    <row r="573" spans="1:31" x14ac:dyDescent="0.25">
      <c r="A573" s="27"/>
      <c r="B573" s="28"/>
      <c r="C573" s="28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62"/>
      <c r="AC573" s="62"/>
      <c r="AD573" s="62"/>
      <c r="AE573" s="62"/>
    </row>
    <row r="574" spans="1:31" x14ac:dyDescent="0.25">
      <c r="A574" s="27"/>
      <c r="B574" s="28"/>
      <c r="C574" s="28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62"/>
      <c r="AC574" s="62"/>
      <c r="AD574" s="62"/>
      <c r="AE574" s="62"/>
    </row>
    <row r="575" spans="1:31" x14ac:dyDescent="0.25">
      <c r="A575" s="27"/>
      <c r="B575" s="28"/>
      <c r="C575" s="28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62"/>
      <c r="AC575" s="62"/>
      <c r="AD575" s="62"/>
      <c r="AE575" s="62"/>
    </row>
    <row r="576" spans="1:31" x14ac:dyDescent="0.25">
      <c r="A576" s="27"/>
      <c r="B576" s="28"/>
      <c r="C576" s="28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62"/>
      <c r="AC576" s="62"/>
      <c r="AD576" s="62"/>
      <c r="AE576" s="62"/>
    </row>
    <row r="577" spans="1:31" x14ac:dyDescent="0.25">
      <c r="A577" s="27"/>
      <c r="B577" s="28"/>
      <c r="C577" s="28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62"/>
      <c r="AC577" s="62"/>
      <c r="AD577" s="62"/>
      <c r="AE577" s="62"/>
    </row>
    <row r="578" spans="1:31" x14ac:dyDescent="0.25">
      <c r="A578" s="27"/>
      <c r="B578" s="28"/>
      <c r="C578" s="28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62"/>
      <c r="AC578" s="62"/>
      <c r="AD578" s="62"/>
      <c r="AE578" s="62"/>
    </row>
    <row r="579" spans="1:31" x14ac:dyDescent="0.25">
      <c r="A579" s="27"/>
      <c r="B579" s="28"/>
      <c r="C579" s="28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62"/>
      <c r="AC579" s="62"/>
      <c r="AD579" s="62"/>
      <c r="AE579" s="62"/>
    </row>
    <row r="580" spans="1:31" x14ac:dyDescent="0.25">
      <c r="A580" s="27"/>
      <c r="B580" s="28"/>
      <c r="C580" s="28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62"/>
      <c r="AC580" s="62"/>
      <c r="AD580" s="62"/>
      <c r="AE580" s="62"/>
    </row>
    <row r="581" spans="1:31" x14ac:dyDescent="0.25">
      <c r="A581" s="27"/>
      <c r="B581" s="28"/>
      <c r="C581" s="28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62"/>
      <c r="AC581" s="62"/>
      <c r="AD581" s="62"/>
      <c r="AE581" s="62"/>
    </row>
    <row r="582" spans="1:31" x14ac:dyDescent="0.25">
      <c r="A582" s="27"/>
      <c r="B582" s="28"/>
      <c r="C582" s="28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62"/>
      <c r="AC582" s="62"/>
      <c r="AD582" s="62"/>
      <c r="AE582" s="62"/>
    </row>
    <row r="583" spans="1:31" x14ac:dyDescent="0.25">
      <c r="A583" s="27"/>
      <c r="B583" s="28"/>
      <c r="C583" s="28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62"/>
      <c r="AC583" s="62"/>
      <c r="AD583" s="62"/>
      <c r="AE583" s="62"/>
    </row>
    <row r="584" spans="1:31" x14ac:dyDescent="0.25">
      <c r="A584" s="27"/>
      <c r="B584" s="28"/>
      <c r="C584" s="28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62"/>
      <c r="AC584" s="62"/>
      <c r="AD584" s="62"/>
      <c r="AE584" s="62"/>
    </row>
    <row r="585" spans="1:31" x14ac:dyDescent="0.25">
      <c r="A585" s="27"/>
      <c r="B585" s="28"/>
      <c r="C585" s="28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62"/>
      <c r="AC585" s="62"/>
      <c r="AD585" s="62"/>
      <c r="AE585" s="62"/>
    </row>
    <row r="586" spans="1:31" x14ac:dyDescent="0.25">
      <c r="A586" s="27"/>
      <c r="B586" s="28"/>
      <c r="C586" s="28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62"/>
      <c r="AC586" s="62"/>
      <c r="AD586" s="62"/>
      <c r="AE586" s="62"/>
    </row>
    <row r="587" spans="1:31" x14ac:dyDescent="0.25">
      <c r="A587" s="27"/>
      <c r="B587" s="28"/>
      <c r="C587" s="28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62"/>
      <c r="AC587" s="62"/>
      <c r="AD587" s="62"/>
      <c r="AE587" s="62"/>
    </row>
    <row r="588" spans="1:31" x14ac:dyDescent="0.25">
      <c r="A588" s="27"/>
      <c r="B588" s="28"/>
      <c r="C588" s="28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62"/>
      <c r="AC588" s="62"/>
      <c r="AD588" s="62"/>
      <c r="AE588" s="62"/>
    </row>
    <row r="589" spans="1:31" x14ac:dyDescent="0.25">
      <c r="A589" s="27"/>
      <c r="B589" s="28"/>
      <c r="C589" s="28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62"/>
      <c r="AC589" s="62"/>
      <c r="AD589" s="62"/>
      <c r="AE589" s="62"/>
    </row>
    <row r="590" spans="1:31" x14ac:dyDescent="0.25">
      <c r="A590" s="27"/>
      <c r="B590" s="28"/>
      <c r="C590" s="28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62"/>
      <c r="AC590" s="62"/>
      <c r="AD590" s="62"/>
      <c r="AE590" s="62"/>
    </row>
    <row r="591" spans="1:31" x14ac:dyDescent="0.25">
      <c r="A591" s="27"/>
      <c r="B591" s="28"/>
      <c r="C591" s="28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62"/>
      <c r="AC591" s="62"/>
      <c r="AD591" s="62"/>
      <c r="AE591" s="62"/>
    </row>
    <row r="592" spans="1:31" x14ac:dyDescent="0.25">
      <c r="A592" s="27"/>
      <c r="B592" s="28"/>
      <c r="C592" s="28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62"/>
      <c r="AC592" s="62"/>
      <c r="AD592" s="62"/>
      <c r="AE592" s="62"/>
    </row>
    <row r="593" spans="1:31" x14ac:dyDescent="0.25">
      <c r="A593" s="27"/>
      <c r="B593" s="28"/>
      <c r="C593" s="28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62"/>
      <c r="AC593" s="62"/>
      <c r="AD593" s="62"/>
      <c r="AE593" s="62"/>
    </row>
    <row r="594" spans="1:31" x14ac:dyDescent="0.25">
      <c r="A594" s="27"/>
      <c r="B594" s="28"/>
      <c r="C594" s="28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62"/>
      <c r="AC594" s="62"/>
      <c r="AD594" s="62"/>
      <c r="AE594" s="62"/>
    </row>
    <row r="595" spans="1:31" x14ac:dyDescent="0.25">
      <c r="A595" s="27"/>
      <c r="B595" s="28"/>
      <c r="C595" s="28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62"/>
      <c r="AC595" s="62"/>
      <c r="AD595" s="62"/>
      <c r="AE595" s="62"/>
    </row>
    <row r="596" spans="1:31" x14ac:dyDescent="0.25">
      <c r="A596" s="27"/>
      <c r="B596" s="28"/>
      <c r="C596" s="28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62"/>
      <c r="AC596" s="62"/>
      <c r="AD596" s="62"/>
      <c r="AE596" s="62"/>
    </row>
    <row r="597" spans="1:31" x14ac:dyDescent="0.25">
      <c r="A597" s="27"/>
      <c r="B597" s="28"/>
      <c r="C597" s="28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62"/>
      <c r="AC597" s="62"/>
      <c r="AD597" s="62"/>
      <c r="AE597" s="62"/>
    </row>
    <row r="598" spans="1:31" x14ac:dyDescent="0.25">
      <c r="A598" s="27"/>
      <c r="B598" s="28"/>
      <c r="C598" s="28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62"/>
      <c r="AC598" s="62"/>
      <c r="AD598" s="62"/>
      <c r="AE598" s="62"/>
    </row>
    <row r="599" spans="1:31" x14ac:dyDescent="0.25">
      <c r="A599" s="27"/>
      <c r="B599" s="28"/>
      <c r="C599" s="28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62"/>
      <c r="AC599" s="62"/>
      <c r="AD599" s="62"/>
      <c r="AE599" s="62"/>
    </row>
    <row r="600" spans="1:31" x14ac:dyDescent="0.25">
      <c r="A600" s="27"/>
      <c r="B600" s="28"/>
      <c r="C600" s="28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62"/>
      <c r="AC600" s="62"/>
      <c r="AD600" s="62"/>
      <c r="AE600" s="62"/>
    </row>
    <row r="601" spans="1:31" x14ac:dyDescent="0.25">
      <c r="A601" s="27"/>
      <c r="B601" s="28"/>
      <c r="C601" s="28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62"/>
      <c r="AC601" s="62"/>
      <c r="AD601" s="62"/>
      <c r="AE601" s="62"/>
    </row>
    <row r="602" spans="1:31" x14ac:dyDescent="0.25">
      <c r="A602" s="27"/>
      <c r="B602" s="28"/>
      <c r="C602" s="28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62"/>
      <c r="AC602" s="62"/>
      <c r="AD602" s="62"/>
      <c r="AE602" s="62"/>
    </row>
    <row r="603" spans="1:31" x14ac:dyDescent="0.25">
      <c r="A603" s="27"/>
      <c r="B603" s="28"/>
      <c r="C603" s="28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62"/>
      <c r="AC603" s="62"/>
      <c r="AD603" s="62"/>
      <c r="AE603" s="62"/>
    </row>
    <row r="604" spans="1:31" x14ac:dyDescent="0.25">
      <c r="A604" s="27"/>
      <c r="B604" s="28"/>
      <c r="C604" s="28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62"/>
      <c r="AC604" s="62"/>
      <c r="AD604" s="62"/>
      <c r="AE604" s="62"/>
    </row>
    <row r="605" spans="1:31" x14ac:dyDescent="0.25">
      <c r="A605" s="27"/>
      <c r="B605" s="28"/>
      <c r="C605" s="28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62"/>
      <c r="AC605" s="62"/>
      <c r="AD605" s="62"/>
      <c r="AE605" s="62"/>
    </row>
    <row r="606" spans="1:31" x14ac:dyDescent="0.25">
      <c r="A606" s="27"/>
      <c r="B606" s="28"/>
      <c r="C606" s="28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62"/>
      <c r="AC606" s="62"/>
      <c r="AD606" s="62"/>
      <c r="AE606" s="62"/>
    </row>
    <row r="607" spans="1:31" x14ac:dyDescent="0.25">
      <c r="A607" s="27"/>
      <c r="B607" s="28"/>
      <c r="C607" s="28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62"/>
      <c r="AC607" s="62"/>
      <c r="AD607" s="62"/>
      <c r="AE607" s="62"/>
    </row>
    <row r="608" spans="1:31" x14ac:dyDescent="0.25">
      <c r="A608" s="27"/>
      <c r="B608" s="28"/>
      <c r="C608" s="28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62"/>
      <c r="AC608" s="62"/>
      <c r="AD608" s="62"/>
      <c r="AE608" s="62"/>
    </row>
    <row r="609" spans="1:31" x14ac:dyDescent="0.25">
      <c r="A609" s="27"/>
      <c r="B609" s="28"/>
      <c r="C609" s="28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62"/>
      <c r="AC609" s="62"/>
      <c r="AD609" s="62"/>
      <c r="AE609" s="62"/>
    </row>
    <row r="610" spans="1:31" x14ac:dyDescent="0.25">
      <c r="A610" s="27"/>
      <c r="B610" s="28"/>
      <c r="C610" s="28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62"/>
      <c r="AC610" s="62"/>
      <c r="AD610" s="62"/>
      <c r="AE610" s="62"/>
    </row>
    <row r="611" spans="1:31" x14ac:dyDescent="0.25">
      <c r="A611" s="27"/>
      <c r="B611" s="28"/>
      <c r="C611" s="28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62"/>
      <c r="AC611" s="62"/>
      <c r="AD611" s="62"/>
      <c r="AE611" s="62"/>
    </row>
    <row r="612" spans="1:31" x14ac:dyDescent="0.25">
      <c r="A612" s="27"/>
      <c r="B612" s="28"/>
      <c r="C612" s="28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62"/>
      <c r="AC612" s="62"/>
      <c r="AD612" s="62"/>
      <c r="AE612" s="62"/>
    </row>
    <row r="613" spans="1:31" x14ac:dyDescent="0.25">
      <c r="A613" s="27"/>
      <c r="B613" s="28"/>
      <c r="C613" s="28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62"/>
      <c r="AC613" s="62"/>
      <c r="AD613" s="62"/>
      <c r="AE613" s="62"/>
    </row>
    <row r="614" spans="1:31" x14ac:dyDescent="0.25">
      <c r="A614" s="27"/>
      <c r="B614" s="28"/>
      <c r="C614" s="28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62"/>
      <c r="AC614" s="62"/>
      <c r="AD614" s="62"/>
      <c r="AE614" s="62"/>
    </row>
    <row r="615" spans="1:31" x14ac:dyDescent="0.25">
      <c r="A615" s="27"/>
      <c r="B615" s="28"/>
      <c r="C615" s="28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62"/>
      <c r="AC615" s="62"/>
      <c r="AD615" s="62"/>
      <c r="AE615" s="62"/>
    </row>
    <row r="616" spans="1:31" x14ac:dyDescent="0.25">
      <c r="A616" s="27"/>
      <c r="B616" s="28"/>
      <c r="C616" s="28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62"/>
      <c r="AC616" s="62"/>
      <c r="AD616" s="62"/>
      <c r="AE616" s="62"/>
    </row>
    <row r="617" spans="1:31" x14ac:dyDescent="0.25">
      <c r="A617" s="27"/>
      <c r="B617" s="28"/>
      <c r="C617" s="28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62"/>
      <c r="AC617" s="62"/>
      <c r="AD617" s="62"/>
      <c r="AE617" s="62"/>
    </row>
    <row r="618" spans="1:31" x14ac:dyDescent="0.25">
      <c r="A618" s="27"/>
      <c r="B618" s="28"/>
      <c r="C618" s="28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62"/>
      <c r="AC618" s="62"/>
      <c r="AD618" s="62"/>
      <c r="AE618" s="62"/>
    </row>
    <row r="619" spans="1:31" x14ac:dyDescent="0.25">
      <c r="A619" s="27"/>
      <c r="B619" s="28"/>
      <c r="C619" s="28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62"/>
      <c r="AC619" s="62"/>
      <c r="AD619" s="62"/>
      <c r="AE619" s="62"/>
    </row>
    <row r="620" spans="1:31" x14ac:dyDescent="0.25">
      <c r="A620" s="27"/>
      <c r="B620" s="28"/>
      <c r="C620" s="28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62"/>
      <c r="AC620" s="62"/>
      <c r="AD620" s="62"/>
      <c r="AE620" s="62"/>
    </row>
    <row r="621" spans="1:31" x14ac:dyDescent="0.25">
      <c r="A621" s="27"/>
      <c r="B621" s="28"/>
      <c r="C621" s="28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62"/>
      <c r="AC621" s="62"/>
      <c r="AD621" s="62"/>
      <c r="AE621" s="62"/>
    </row>
    <row r="622" spans="1:31" x14ac:dyDescent="0.25">
      <c r="A622" s="27"/>
      <c r="B622" s="28"/>
      <c r="C622" s="28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62"/>
      <c r="AC622" s="62"/>
      <c r="AD622" s="62"/>
      <c r="AE622" s="62"/>
    </row>
    <row r="623" spans="1:31" x14ac:dyDescent="0.25">
      <c r="A623" s="27"/>
      <c r="B623" s="28"/>
      <c r="C623" s="28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62"/>
      <c r="AC623" s="62"/>
      <c r="AD623" s="62"/>
      <c r="AE623" s="62"/>
    </row>
    <row r="624" spans="1:31" x14ac:dyDescent="0.25">
      <c r="A624" s="27"/>
      <c r="B624" s="28"/>
      <c r="C624" s="28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62"/>
      <c r="AC624" s="62"/>
      <c r="AD624" s="62"/>
      <c r="AE624" s="62"/>
    </row>
    <row r="625" spans="1:31" x14ac:dyDescent="0.25">
      <c r="A625" s="27"/>
      <c r="B625" s="28"/>
      <c r="C625" s="28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62"/>
      <c r="AC625" s="62"/>
      <c r="AD625" s="62"/>
      <c r="AE625" s="62"/>
    </row>
    <row r="626" spans="1:31" x14ac:dyDescent="0.25">
      <c r="A626" s="27"/>
      <c r="B626" s="28"/>
      <c r="C626" s="28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62"/>
      <c r="AC626" s="62"/>
      <c r="AD626" s="62"/>
      <c r="AE626" s="62"/>
    </row>
    <row r="627" spans="1:31" x14ac:dyDescent="0.25">
      <c r="A627" s="27"/>
      <c r="B627" s="28"/>
      <c r="C627" s="28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62"/>
      <c r="AC627" s="62"/>
      <c r="AD627" s="62"/>
      <c r="AE627" s="62"/>
    </row>
    <row r="628" spans="1:31" x14ac:dyDescent="0.25">
      <c r="A628" s="27"/>
      <c r="B628" s="28"/>
      <c r="C628" s="28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62"/>
      <c r="AC628" s="62"/>
      <c r="AD628" s="62"/>
      <c r="AE628" s="62"/>
    </row>
    <row r="629" spans="1:31" x14ac:dyDescent="0.25">
      <c r="A629" s="27"/>
      <c r="B629" s="28"/>
      <c r="C629" s="28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62"/>
      <c r="AC629" s="62"/>
      <c r="AD629" s="62"/>
      <c r="AE629" s="62"/>
    </row>
    <row r="630" spans="1:31" x14ac:dyDescent="0.25">
      <c r="A630" s="27"/>
      <c r="B630" s="28"/>
      <c r="C630" s="28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62"/>
      <c r="AC630" s="62"/>
      <c r="AD630" s="62"/>
      <c r="AE630" s="62"/>
    </row>
    <row r="631" spans="1:31" x14ac:dyDescent="0.25">
      <c r="A631" s="27"/>
      <c r="B631" s="28"/>
      <c r="C631" s="28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62"/>
      <c r="AC631" s="62"/>
      <c r="AD631" s="62"/>
      <c r="AE631" s="62"/>
    </row>
    <row r="632" spans="1:31" x14ac:dyDescent="0.25">
      <c r="A632" s="27"/>
      <c r="B632" s="28"/>
      <c r="C632" s="28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62"/>
      <c r="AC632" s="62"/>
      <c r="AD632" s="62"/>
      <c r="AE632" s="62"/>
    </row>
    <row r="633" spans="1:31" x14ac:dyDescent="0.25">
      <c r="A633" s="27"/>
      <c r="B633" s="28"/>
      <c r="C633" s="28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62"/>
      <c r="AC633" s="62"/>
      <c r="AD633" s="62"/>
      <c r="AE633" s="62"/>
    </row>
    <row r="634" spans="1:31" x14ac:dyDescent="0.25">
      <c r="A634" s="27"/>
      <c r="B634" s="28"/>
      <c r="C634" s="28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62"/>
      <c r="AC634" s="62"/>
      <c r="AD634" s="62"/>
      <c r="AE634" s="62"/>
    </row>
    <row r="635" spans="1:31" x14ac:dyDescent="0.25">
      <c r="A635" s="27"/>
      <c r="B635" s="28"/>
      <c r="C635" s="28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62"/>
      <c r="AC635" s="62"/>
      <c r="AD635" s="62"/>
      <c r="AE635" s="62"/>
    </row>
    <row r="636" spans="1:31" x14ac:dyDescent="0.25">
      <c r="A636" s="27"/>
      <c r="B636" s="28"/>
      <c r="C636" s="28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62"/>
      <c r="AC636" s="62"/>
      <c r="AD636" s="62"/>
      <c r="AE636" s="62"/>
    </row>
    <row r="637" spans="1:31" x14ac:dyDescent="0.25">
      <c r="A637" s="27"/>
      <c r="B637" s="28"/>
      <c r="C637" s="28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62"/>
      <c r="AC637" s="62"/>
      <c r="AD637" s="62"/>
      <c r="AE637" s="62"/>
    </row>
    <row r="638" spans="1:31" x14ac:dyDescent="0.25">
      <c r="A638" s="27"/>
      <c r="B638" s="28"/>
      <c r="C638" s="28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62"/>
      <c r="AC638" s="62"/>
      <c r="AD638" s="62"/>
      <c r="AE638" s="62"/>
    </row>
    <row r="639" spans="1:31" x14ac:dyDescent="0.25">
      <c r="A639" s="27"/>
      <c r="B639" s="28"/>
      <c r="C639" s="28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62"/>
      <c r="AC639" s="62"/>
      <c r="AD639" s="62"/>
      <c r="AE639" s="62"/>
    </row>
    <row r="640" spans="1:31" x14ac:dyDescent="0.25">
      <c r="A640" s="27"/>
      <c r="B640" s="28"/>
      <c r="C640" s="28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62"/>
      <c r="AC640" s="62"/>
      <c r="AD640" s="62"/>
      <c r="AE640" s="62"/>
    </row>
    <row r="641" spans="1:31" x14ac:dyDescent="0.25">
      <c r="A641" s="27"/>
      <c r="B641" s="28"/>
      <c r="C641" s="28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62"/>
      <c r="AC641" s="62"/>
      <c r="AD641" s="62"/>
      <c r="AE641" s="62"/>
    </row>
    <row r="642" spans="1:31" x14ac:dyDescent="0.25">
      <c r="A642" s="27"/>
      <c r="B642" s="28"/>
      <c r="C642" s="28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62"/>
      <c r="AC642" s="62"/>
      <c r="AD642" s="62"/>
      <c r="AE642" s="62"/>
    </row>
    <row r="643" spans="1:31" x14ac:dyDescent="0.25">
      <c r="A643" s="27"/>
      <c r="B643" s="28"/>
      <c r="C643" s="28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62"/>
      <c r="AC643" s="62"/>
      <c r="AD643" s="62"/>
      <c r="AE643" s="62"/>
    </row>
    <row r="644" spans="1:31" x14ac:dyDescent="0.25">
      <c r="A644" s="27"/>
      <c r="B644" s="28"/>
      <c r="C644" s="28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62"/>
      <c r="AC644" s="62"/>
      <c r="AD644" s="62"/>
      <c r="AE644" s="62"/>
    </row>
    <row r="645" spans="1:31" x14ac:dyDescent="0.25">
      <c r="A645" s="27"/>
      <c r="B645" s="28"/>
      <c r="C645" s="28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62"/>
      <c r="AC645" s="62"/>
      <c r="AD645" s="62"/>
      <c r="AE645" s="62"/>
    </row>
    <row r="646" spans="1:31" x14ac:dyDescent="0.25">
      <c r="A646" s="27"/>
      <c r="B646" s="28"/>
      <c r="C646" s="28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62"/>
      <c r="AC646" s="62"/>
      <c r="AD646" s="62"/>
      <c r="AE646" s="62"/>
    </row>
    <row r="647" spans="1:31" x14ac:dyDescent="0.25">
      <c r="A647" s="27"/>
      <c r="B647" s="28"/>
      <c r="C647" s="28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62"/>
      <c r="AC647" s="62"/>
      <c r="AD647" s="62"/>
      <c r="AE647" s="62"/>
    </row>
    <row r="648" spans="1:31" x14ac:dyDescent="0.25">
      <c r="A648" s="27"/>
      <c r="B648" s="28"/>
      <c r="C648" s="28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62"/>
      <c r="AC648" s="62"/>
      <c r="AD648" s="62"/>
      <c r="AE648" s="62"/>
    </row>
    <row r="649" spans="1:31" x14ac:dyDescent="0.25">
      <c r="A649" s="27"/>
      <c r="B649" s="28"/>
      <c r="C649" s="28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62"/>
      <c r="AC649" s="62"/>
      <c r="AD649" s="62"/>
      <c r="AE649" s="62"/>
    </row>
    <row r="650" spans="1:31" x14ac:dyDescent="0.25">
      <c r="A650" s="27"/>
      <c r="B650" s="28"/>
      <c r="C650" s="28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62"/>
      <c r="AC650" s="62"/>
      <c r="AD650" s="62"/>
      <c r="AE650" s="62"/>
    </row>
    <row r="651" spans="1:31" x14ac:dyDescent="0.25">
      <c r="A651" s="27"/>
      <c r="B651" s="28"/>
      <c r="C651" s="28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62"/>
      <c r="AC651" s="62"/>
      <c r="AD651" s="62"/>
      <c r="AE651" s="62"/>
    </row>
    <row r="652" spans="1:31" x14ac:dyDescent="0.25">
      <c r="A652" s="27"/>
      <c r="B652" s="28"/>
      <c r="C652" s="28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62"/>
      <c r="AC652" s="62"/>
      <c r="AD652" s="62"/>
      <c r="AE652" s="62"/>
    </row>
    <row r="653" spans="1:31" x14ac:dyDescent="0.25">
      <c r="A653" s="27"/>
      <c r="B653" s="28"/>
      <c r="C653" s="28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62"/>
      <c r="AC653" s="62"/>
      <c r="AD653" s="62"/>
      <c r="AE653" s="62"/>
    </row>
    <row r="654" spans="1:31" x14ac:dyDescent="0.25">
      <c r="A654" s="27"/>
      <c r="B654" s="28"/>
      <c r="C654" s="28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62"/>
      <c r="AC654" s="62"/>
      <c r="AD654" s="62"/>
      <c r="AE654" s="62"/>
    </row>
    <row r="655" spans="1:31" x14ac:dyDescent="0.25">
      <c r="A655" s="27"/>
      <c r="B655" s="28"/>
      <c r="C655" s="28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62"/>
      <c r="AC655" s="62"/>
      <c r="AD655" s="62"/>
      <c r="AE655" s="62"/>
    </row>
    <row r="656" spans="1:31" x14ac:dyDescent="0.25">
      <c r="A656" s="27"/>
      <c r="B656" s="28"/>
      <c r="C656" s="28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62"/>
      <c r="AC656" s="62"/>
      <c r="AD656" s="62"/>
      <c r="AE656" s="62"/>
    </row>
    <row r="657" spans="1:31" x14ac:dyDescent="0.25">
      <c r="A657" s="27"/>
      <c r="B657" s="28"/>
      <c r="C657" s="28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62"/>
      <c r="AC657" s="62"/>
      <c r="AD657" s="62"/>
      <c r="AE657" s="62"/>
    </row>
    <row r="658" spans="1:31" x14ac:dyDescent="0.25">
      <c r="A658" s="27"/>
      <c r="B658" s="28"/>
      <c r="C658" s="28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62"/>
      <c r="AC658" s="62"/>
      <c r="AD658" s="62"/>
      <c r="AE658" s="62"/>
    </row>
    <row r="659" spans="1:31" x14ac:dyDescent="0.25">
      <c r="A659" s="27"/>
      <c r="B659" s="28"/>
      <c r="C659" s="28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62"/>
      <c r="AC659" s="62"/>
      <c r="AD659" s="62"/>
      <c r="AE659" s="62"/>
    </row>
    <row r="660" spans="1:31" x14ac:dyDescent="0.25">
      <c r="A660" s="27"/>
      <c r="B660" s="28"/>
      <c r="C660" s="28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62"/>
      <c r="AC660" s="62"/>
      <c r="AD660" s="62"/>
      <c r="AE660" s="62"/>
    </row>
    <row r="661" spans="1:31" x14ac:dyDescent="0.25">
      <c r="A661" s="27"/>
      <c r="B661" s="28"/>
      <c r="C661" s="28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62"/>
      <c r="AC661" s="62"/>
      <c r="AD661" s="62"/>
      <c r="AE661" s="62"/>
    </row>
    <row r="662" spans="1:31" x14ac:dyDescent="0.25">
      <c r="A662" s="27"/>
      <c r="B662" s="28"/>
      <c r="C662" s="28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62"/>
      <c r="AC662" s="62"/>
      <c r="AD662" s="62"/>
      <c r="AE662" s="62"/>
    </row>
    <row r="663" spans="1:31" x14ac:dyDescent="0.25">
      <c r="A663" s="27"/>
      <c r="B663" s="28"/>
      <c r="C663" s="28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62"/>
      <c r="AC663" s="62"/>
      <c r="AD663" s="62"/>
      <c r="AE663" s="62"/>
    </row>
    <row r="664" spans="1:31" x14ac:dyDescent="0.25">
      <c r="A664" s="27"/>
      <c r="B664" s="28"/>
      <c r="C664" s="28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62"/>
      <c r="AC664" s="62"/>
      <c r="AD664" s="62"/>
      <c r="AE664" s="62"/>
    </row>
    <row r="665" spans="1:31" x14ac:dyDescent="0.25">
      <c r="A665" s="27"/>
      <c r="B665" s="28"/>
      <c r="C665" s="28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62"/>
      <c r="AC665" s="62"/>
      <c r="AD665" s="62"/>
      <c r="AE665" s="62"/>
    </row>
    <row r="666" spans="1:31" x14ac:dyDescent="0.25">
      <c r="A666" s="27"/>
      <c r="B666" s="28"/>
      <c r="C666" s="28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62"/>
      <c r="AC666" s="62"/>
      <c r="AD666" s="62"/>
      <c r="AE666" s="62"/>
    </row>
    <row r="667" spans="1:31" x14ac:dyDescent="0.25">
      <c r="A667" s="27"/>
      <c r="B667" s="28"/>
      <c r="C667" s="28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62"/>
      <c r="AC667" s="62"/>
      <c r="AD667" s="62"/>
      <c r="AE667" s="62"/>
    </row>
    <row r="668" spans="1:31" x14ac:dyDescent="0.25">
      <c r="A668" s="27"/>
      <c r="B668" s="28"/>
      <c r="C668" s="28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62"/>
      <c r="AC668" s="62"/>
      <c r="AD668" s="62"/>
      <c r="AE668" s="62"/>
    </row>
    <row r="669" spans="1:31" x14ac:dyDescent="0.25">
      <c r="A669" s="27"/>
      <c r="B669" s="28"/>
      <c r="C669" s="28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62"/>
      <c r="AC669" s="62"/>
      <c r="AD669" s="62"/>
      <c r="AE669" s="62"/>
    </row>
    <row r="670" spans="1:31" x14ac:dyDescent="0.25">
      <c r="A670" s="27"/>
      <c r="B670" s="28"/>
      <c r="C670" s="28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62"/>
      <c r="AC670" s="62"/>
      <c r="AD670" s="62"/>
      <c r="AE670" s="62"/>
    </row>
    <row r="671" spans="1:31" x14ac:dyDescent="0.25">
      <c r="A671" s="27"/>
      <c r="B671" s="28"/>
      <c r="C671" s="28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62"/>
      <c r="AC671" s="62"/>
      <c r="AD671" s="62"/>
      <c r="AE671" s="62"/>
    </row>
    <row r="672" spans="1:31" x14ac:dyDescent="0.25">
      <c r="A672" s="27"/>
      <c r="B672" s="28"/>
      <c r="C672" s="28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62"/>
      <c r="AC672" s="62"/>
      <c r="AD672" s="62"/>
      <c r="AE672" s="62"/>
    </row>
    <row r="673" spans="1:31" x14ac:dyDescent="0.25">
      <c r="A673" s="27"/>
      <c r="B673" s="28"/>
      <c r="C673" s="28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62"/>
      <c r="AC673" s="62"/>
      <c r="AD673" s="62"/>
      <c r="AE673" s="62"/>
    </row>
    <row r="674" spans="1:31" x14ac:dyDescent="0.25">
      <c r="A674" s="27"/>
      <c r="B674" s="28"/>
      <c r="C674" s="28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62"/>
      <c r="AC674" s="62"/>
      <c r="AD674" s="62"/>
      <c r="AE674" s="62"/>
    </row>
    <row r="675" spans="1:31" x14ac:dyDescent="0.25">
      <c r="A675" s="27"/>
      <c r="B675" s="28"/>
      <c r="C675" s="28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62"/>
      <c r="AC675" s="62"/>
      <c r="AD675" s="62"/>
      <c r="AE675" s="62"/>
    </row>
    <row r="676" spans="1:31" x14ac:dyDescent="0.25">
      <c r="A676" s="27"/>
      <c r="B676" s="28"/>
      <c r="C676" s="28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62"/>
      <c r="AC676" s="62"/>
      <c r="AD676" s="62"/>
      <c r="AE676" s="62"/>
    </row>
    <row r="677" spans="1:31" x14ac:dyDescent="0.25">
      <c r="A677" s="27"/>
      <c r="B677" s="28"/>
      <c r="C677" s="28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62"/>
      <c r="AC677" s="62"/>
      <c r="AD677" s="62"/>
      <c r="AE677" s="62"/>
    </row>
    <row r="678" spans="1:31" x14ac:dyDescent="0.25">
      <c r="A678" s="27"/>
      <c r="B678" s="28"/>
      <c r="C678" s="28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62"/>
      <c r="AC678" s="62"/>
      <c r="AD678" s="62"/>
      <c r="AE678" s="62"/>
    </row>
    <row r="679" spans="1:31" x14ac:dyDescent="0.25">
      <c r="A679" s="27"/>
      <c r="B679" s="28"/>
      <c r="C679" s="28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62"/>
      <c r="AC679" s="62"/>
      <c r="AD679" s="62"/>
      <c r="AE679" s="62"/>
    </row>
    <row r="680" spans="1:31" x14ac:dyDescent="0.25">
      <c r="A680" s="27"/>
      <c r="B680" s="28"/>
      <c r="C680" s="28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62"/>
      <c r="AC680" s="62"/>
      <c r="AD680" s="62"/>
      <c r="AE680" s="62"/>
    </row>
    <row r="681" spans="1:31" x14ac:dyDescent="0.25">
      <c r="A681" s="27"/>
      <c r="B681" s="28"/>
      <c r="C681" s="28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62"/>
      <c r="AC681" s="62"/>
      <c r="AD681" s="62"/>
      <c r="AE681" s="62"/>
    </row>
    <row r="682" spans="1:31" x14ac:dyDescent="0.25">
      <c r="A682" s="27"/>
      <c r="B682" s="28"/>
      <c r="C682" s="28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62"/>
      <c r="AC682" s="62"/>
      <c r="AD682" s="62"/>
      <c r="AE682" s="62"/>
    </row>
    <row r="683" spans="1:31" x14ac:dyDescent="0.25">
      <c r="A683" s="27"/>
      <c r="B683" s="28"/>
      <c r="C683" s="28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62"/>
      <c r="AC683" s="62"/>
      <c r="AD683" s="62"/>
      <c r="AE683" s="62"/>
    </row>
    <row r="684" spans="1:31" x14ac:dyDescent="0.25">
      <c r="A684" s="27"/>
      <c r="B684" s="28"/>
      <c r="C684" s="28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62"/>
      <c r="AC684" s="62"/>
      <c r="AD684" s="62"/>
      <c r="AE684" s="62"/>
    </row>
    <row r="685" spans="1:31" x14ac:dyDescent="0.25">
      <c r="A685" s="27"/>
      <c r="B685" s="28"/>
      <c r="C685" s="28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62"/>
      <c r="AC685" s="62"/>
      <c r="AD685" s="62"/>
      <c r="AE685" s="62"/>
    </row>
    <row r="686" spans="1:31" x14ac:dyDescent="0.25">
      <c r="A686" s="27"/>
      <c r="B686" s="28"/>
      <c r="C686" s="28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62"/>
      <c r="AC686" s="62"/>
      <c r="AD686" s="62"/>
      <c r="AE686" s="62"/>
    </row>
    <row r="687" spans="1:31" x14ac:dyDescent="0.25">
      <c r="A687" s="27"/>
      <c r="B687" s="28"/>
      <c r="C687" s="28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62"/>
      <c r="AC687" s="62"/>
      <c r="AD687" s="62"/>
      <c r="AE687" s="62"/>
    </row>
    <row r="688" spans="1:31" x14ac:dyDescent="0.25">
      <c r="A688" s="27"/>
      <c r="B688" s="28"/>
      <c r="C688" s="28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62"/>
      <c r="AC688" s="62"/>
      <c r="AD688" s="62"/>
      <c r="AE688" s="62"/>
    </row>
    <row r="689" spans="1:31" x14ac:dyDescent="0.25">
      <c r="A689" s="27"/>
      <c r="B689" s="28"/>
      <c r="C689" s="28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62"/>
      <c r="AC689" s="62"/>
      <c r="AD689" s="62"/>
      <c r="AE689" s="62"/>
    </row>
    <row r="690" spans="1:31" x14ac:dyDescent="0.25">
      <c r="A690" s="27"/>
      <c r="B690" s="28"/>
      <c r="C690" s="28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62"/>
      <c r="AC690" s="62"/>
      <c r="AD690" s="62"/>
      <c r="AE690" s="62"/>
    </row>
    <row r="691" spans="1:31" x14ac:dyDescent="0.25">
      <c r="A691" s="27"/>
      <c r="B691" s="28"/>
      <c r="C691" s="28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62"/>
      <c r="AC691" s="62"/>
      <c r="AD691" s="62"/>
      <c r="AE691" s="62"/>
    </row>
    <row r="692" spans="1:31" x14ac:dyDescent="0.25">
      <c r="A692" s="27"/>
      <c r="B692" s="28"/>
      <c r="C692" s="28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62"/>
      <c r="AC692" s="62"/>
      <c r="AD692" s="62"/>
      <c r="AE692" s="62"/>
    </row>
    <row r="693" spans="1:31" x14ac:dyDescent="0.25">
      <c r="A693" s="27"/>
      <c r="B693" s="28"/>
      <c r="C693" s="28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62"/>
      <c r="AC693" s="62"/>
      <c r="AD693" s="62"/>
      <c r="AE693" s="62"/>
    </row>
    <row r="694" spans="1:31" x14ac:dyDescent="0.25">
      <c r="A694" s="27"/>
      <c r="B694" s="28"/>
      <c r="C694" s="28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62"/>
      <c r="AC694" s="62"/>
      <c r="AD694" s="62"/>
      <c r="AE694" s="62"/>
    </row>
    <row r="695" spans="1:31" x14ac:dyDescent="0.25">
      <c r="A695" s="27"/>
      <c r="B695" s="28"/>
      <c r="C695" s="28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62"/>
      <c r="AC695" s="62"/>
      <c r="AD695" s="62"/>
      <c r="AE695" s="62"/>
    </row>
    <row r="696" spans="1:31" x14ac:dyDescent="0.25">
      <c r="A696" s="27"/>
      <c r="B696" s="28"/>
      <c r="C696" s="28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62"/>
      <c r="AC696" s="62"/>
      <c r="AD696" s="62"/>
      <c r="AE696" s="62"/>
    </row>
    <row r="697" spans="1:31" x14ac:dyDescent="0.25">
      <c r="A697" s="27"/>
      <c r="B697" s="28"/>
      <c r="C697" s="28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62"/>
      <c r="AC697" s="62"/>
      <c r="AD697" s="62"/>
      <c r="AE697" s="62"/>
    </row>
    <row r="698" spans="1:31" x14ac:dyDescent="0.25">
      <c r="A698" s="27"/>
      <c r="B698" s="28"/>
      <c r="C698" s="28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62"/>
      <c r="AC698" s="62"/>
      <c r="AD698" s="62"/>
      <c r="AE698" s="62"/>
    </row>
    <row r="699" spans="1:31" x14ac:dyDescent="0.25">
      <c r="A699" s="27"/>
      <c r="B699" s="28"/>
      <c r="C699" s="28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62"/>
      <c r="AC699" s="62"/>
      <c r="AD699" s="62"/>
      <c r="AE699" s="62"/>
    </row>
    <row r="700" spans="1:31" x14ac:dyDescent="0.25">
      <c r="A700" s="27"/>
      <c r="B700" s="28"/>
      <c r="C700" s="28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62"/>
      <c r="AC700" s="62"/>
      <c r="AD700" s="62"/>
      <c r="AE700" s="62"/>
    </row>
    <row r="701" spans="1:31" x14ac:dyDescent="0.25">
      <c r="A701" s="27"/>
      <c r="B701" s="28"/>
      <c r="C701" s="28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62"/>
      <c r="AC701" s="62"/>
      <c r="AD701" s="62"/>
      <c r="AE701" s="62"/>
    </row>
    <row r="702" spans="1:31" x14ac:dyDescent="0.25">
      <c r="A702" s="27"/>
      <c r="B702" s="28"/>
      <c r="C702" s="28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62"/>
      <c r="AC702" s="62"/>
      <c r="AD702" s="62"/>
      <c r="AE702" s="62"/>
    </row>
    <row r="703" spans="1:31" x14ac:dyDescent="0.25">
      <c r="A703" s="27"/>
      <c r="B703" s="28"/>
      <c r="C703" s="28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62"/>
      <c r="AC703" s="62"/>
      <c r="AD703" s="62"/>
      <c r="AE703" s="62"/>
    </row>
    <row r="704" spans="1:31" x14ac:dyDescent="0.25">
      <c r="A704" s="27"/>
      <c r="B704" s="28"/>
      <c r="C704" s="28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62"/>
      <c r="AC704" s="62"/>
      <c r="AD704" s="62"/>
      <c r="AE704" s="62"/>
    </row>
    <row r="705" spans="1:31" x14ac:dyDescent="0.25">
      <c r="A705" s="27"/>
      <c r="B705" s="28"/>
      <c r="C705" s="28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62"/>
      <c r="AC705" s="62"/>
      <c r="AD705" s="62"/>
      <c r="AE705" s="62"/>
    </row>
    <row r="706" spans="1:31" x14ac:dyDescent="0.25">
      <c r="A706" s="27"/>
      <c r="B706" s="28"/>
      <c r="C706" s="28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62"/>
      <c r="AC706" s="62"/>
      <c r="AD706" s="62"/>
      <c r="AE706" s="62"/>
    </row>
    <row r="707" spans="1:31" x14ac:dyDescent="0.25">
      <c r="A707" s="27"/>
      <c r="B707" s="28"/>
      <c r="C707" s="28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62"/>
      <c r="AC707" s="62"/>
      <c r="AD707" s="62"/>
      <c r="AE707" s="62"/>
    </row>
    <row r="708" spans="1:31" x14ac:dyDescent="0.25">
      <c r="A708" s="27"/>
      <c r="B708" s="28"/>
      <c r="C708" s="28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62"/>
      <c r="AC708" s="62"/>
      <c r="AD708" s="62"/>
      <c r="AE708" s="62"/>
    </row>
    <row r="709" spans="1:31" x14ac:dyDescent="0.25">
      <c r="A709" s="27"/>
      <c r="B709" s="28"/>
      <c r="C709" s="28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62"/>
      <c r="AC709" s="62"/>
      <c r="AD709" s="62"/>
      <c r="AE709" s="62"/>
    </row>
    <row r="710" spans="1:31" x14ac:dyDescent="0.25">
      <c r="A710" s="27"/>
      <c r="B710" s="28"/>
      <c r="C710" s="28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62"/>
      <c r="AC710" s="62"/>
      <c r="AD710" s="62"/>
      <c r="AE710" s="62"/>
    </row>
    <row r="711" spans="1:31" x14ac:dyDescent="0.25">
      <c r="A711" s="27"/>
      <c r="B711" s="28"/>
      <c r="C711" s="28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62"/>
      <c r="AC711" s="62"/>
      <c r="AD711" s="62"/>
      <c r="AE711" s="62"/>
    </row>
    <row r="712" spans="1:31" x14ac:dyDescent="0.25">
      <c r="A712" s="27"/>
      <c r="B712" s="28"/>
      <c r="C712" s="28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62"/>
      <c r="AC712" s="62"/>
      <c r="AD712" s="62"/>
      <c r="AE712" s="62"/>
    </row>
    <row r="713" spans="1:31" x14ac:dyDescent="0.25">
      <c r="A713" s="27"/>
      <c r="B713" s="28"/>
      <c r="C713" s="28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62"/>
      <c r="AC713" s="62"/>
      <c r="AD713" s="62"/>
      <c r="AE713" s="62"/>
    </row>
    <row r="714" spans="1:31" x14ac:dyDescent="0.25">
      <c r="A714" s="27"/>
      <c r="B714" s="28"/>
      <c r="C714" s="28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62"/>
      <c r="AC714" s="62"/>
      <c r="AD714" s="62"/>
      <c r="AE714" s="62"/>
    </row>
    <row r="715" spans="1:31" x14ac:dyDescent="0.25">
      <c r="A715" s="27"/>
      <c r="B715" s="28"/>
      <c r="C715" s="28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62"/>
      <c r="AC715" s="62"/>
      <c r="AD715" s="62"/>
      <c r="AE715" s="62"/>
    </row>
    <row r="716" spans="1:31" x14ac:dyDescent="0.25">
      <c r="A716" s="27"/>
      <c r="B716" s="28"/>
      <c r="C716" s="28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62"/>
      <c r="AC716" s="62"/>
      <c r="AD716" s="62"/>
      <c r="AE716" s="62"/>
    </row>
    <row r="717" spans="1:31" x14ac:dyDescent="0.25">
      <c r="A717" s="27"/>
      <c r="B717" s="28"/>
      <c r="C717" s="28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62"/>
      <c r="AC717" s="62"/>
      <c r="AD717" s="62"/>
      <c r="AE717" s="62"/>
    </row>
    <row r="718" spans="1:31" x14ac:dyDescent="0.25">
      <c r="A718" s="27"/>
      <c r="B718" s="28"/>
      <c r="C718" s="28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62"/>
      <c r="AC718" s="62"/>
      <c r="AD718" s="62"/>
      <c r="AE718" s="62"/>
    </row>
    <row r="719" spans="1:31" x14ac:dyDescent="0.25">
      <c r="A719" s="27"/>
      <c r="B719" s="28"/>
      <c r="C719" s="28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62"/>
      <c r="AC719" s="62"/>
      <c r="AD719" s="62"/>
      <c r="AE719" s="62"/>
    </row>
    <row r="720" spans="1:31" x14ac:dyDescent="0.25">
      <c r="A720" s="27"/>
      <c r="B720" s="28"/>
      <c r="C720" s="28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62"/>
      <c r="AC720" s="62"/>
      <c r="AD720" s="62"/>
      <c r="AE720" s="62"/>
    </row>
    <row r="721" spans="1:31" x14ac:dyDescent="0.25">
      <c r="A721" s="27"/>
      <c r="B721" s="28"/>
      <c r="C721" s="28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62"/>
      <c r="AC721" s="62"/>
      <c r="AD721" s="62"/>
      <c r="AE721" s="62"/>
    </row>
    <row r="722" spans="1:31" x14ac:dyDescent="0.25">
      <c r="A722" s="27"/>
      <c r="B722" s="28"/>
      <c r="C722" s="28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62"/>
      <c r="AC722" s="62"/>
      <c r="AD722" s="62"/>
      <c r="AE722" s="62"/>
    </row>
    <row r="723" spans="1:31" x14ac:dyDescent="0.25">
      <c r="A723" s="27"/>
      <c r="B723" s="28"/>
      <c r="C723" s="28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62"/>
      <c r="AC723" s="62"/>
      <c r="AD723" s="62"/>
      <c r="AE723" s="62"/>
    </row>
    <row r="724" spans="1:31" x14ac:dyDescent="0.25">
      <c r="A724" s="27"/>
      <c r="B724" s="28"/>
      <c r="C724" s="28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62"/>
      <c r="AC724" s="62"/>
      <c r="AD724" s="62"/>
      <c r="AE724" s="62"/>
    </row>
    <row r="725" spans="1:31" x14ac:dyDescent="0.25">
      <c r="A725" s="27"/>
      <c r="B725" s="28"/>
      <c r="C725" s="28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62"/>
      <c r="AC725" s="62"/>
      <c r="AD725" s="62"/>
      <c r="AE725" s="62"/>
    </row>
    <row r="726" spans="1:31" x14ac:dyDescent="0.25">
      <c r="A726" s="27"/>
      <c r="B726" s="28"/>
      <c r="C726" s="28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62"/>
      <c r="AC726" s="62"/>
      <c r="AD726" s="62"/>
      <c r="AE726" s="62"/>
    </row>
    <row r="727" spans="1:31" x14ac:dyDescent="0.25">
      <c r="A727" s="27"/>
      <c r="B727" s="28"/>
      <c r="C727" s="28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62"/>
      <c r="AC727" s="62"/>
      <c r="AD727" s="62"/>
      <c r="AE727" s="62"/>
    </row>
    <row r="728" spans="1:31" x14ac:dyDescent="0.25">
      <c r="A728" s="27"/>
      <c r="B728" s="28"/>
      <c r="C728" s="28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62"/>
      <c r="AC728" s="62"/>
      <c r="AD728" s="62"/>
      <c r="AE728" s="62"/>
    </row>
    <row r="729" spans="1:31" x14ac:dyDescent="0.25">
      <c r="A729" s="27"/>
      <c r="B729" s="28"/>
      <c r="C729" s="28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62"/>
      <c r="AC729" s="62"/>
      <c r="AD729" s="62"/>
      <c r="AE729" s="62"/>
    </row>
    <row r="730" spans="1:31" x14ac:dyDescent="0.25">
      <c r="A730" s="27"/>
      <c r="B730" s="28"/>
      <c r="C730" s="28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62"/>
      <c r="AC730" s="62"/>
      <c r="AD730" s="62"/>
      <c r="AE730" s="62"/>
    </row>
    <row r="731" spans="1:31" x14ac:dyDescent="0.25">
      <c r="A731" s="27"/>
      <c r="B731" s="28"/>
      <c r="C731" s="28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62"/>
      <c r="AC731" s="62"/>
      <c r="AD731" s="62"/>
      <c r="AE731" s="62"/>
    </row>
    <row r="732" spans="1:31" x14ac:dyDescent="0.25">
      <c r="A732" s="27"/>
      <c r="B732" s="28"/>
      <c r="C732" s="28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62"/>
      <c r="AC732" s="62"/>
      <c r="AD732" s="62"/>
      <c r="AE732" s="62"/>
    </row>
    <row r="733" spans="1:31" x14ac:dyDescent="0.25">
      <c r="A733" s="27"/>
      <c r="B733" s="28"/>
      <c r="C733" s="28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62"/>
      <c r="AC733" s="62"/>
      <c r="AD733" s="62"/>
      <c r="AE733" s="62"/>
    </row>
    <row r="734" spans="1:31" x14ac:dyDescent="0.25">
      <c r="A734" s="27"/>
      <c r="B734" s="28"/>
      <c r="C734" s="28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62"/>
      <c r="AC734" s="62"/>
      <c r="AD734" s="62"/>
      <c r="AE734" s="62"/>
    </row>
    <row r="735" spans="1:31" x14ac:dyDescent="0.25">
      <c r="A735" s="27"/>
      <c r="B735" s="28"/>
      <c r="C735" s="28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62"/>
      <c r="AC735" s="62"/>
      <c r="AD735" s="62"/>
      <c r="AE735" s="62"/>
    </row>
    <row r="736" spans="1:31" x14ac:dyDescent="0.25">
      <c r="A736" s="27"/>
      <c r="B736" s="28"/>
      <c r="C736" s="28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62"/>
      <c r="AC736" s="62"/>
      <c r="AD736" s="62"/>
      <c r="AE736" s="62"/>
    </row>
    <row r="737" spans="1:31" x14ac:dyDescent="0.25">
      <c r="A737" s="27"/>
      <c r="B737" s="28"/>
      <c r="C737" s="28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62"/>
      <c r="AC737" s="62"/>
      <c r="AD737" s="62"/>
      <c r="AE737" s="62"/>
    </row>
    <row r="738" spans="1:31" x14ac:dyDescent="0.25">
      <c r="A738" s="27"/>
      <c r="B738" s="28"/>
      <c r="C738" s="28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62"/>
      <c r="AC738" s="62"/>
      <c r="AD738" s="62"/>
      <c r="AE738" s="62"/>
    </row>
    <row r="739" spans="1:31" x14ac:dyDescent="0.25">
      <c r="A739" s="27"/>
      <c r="B739" s="28"/>
      <c r="C739" s="28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62"/>
      <c r="AC739" s="62"/>
      <c r="AD739" s="62"/>
      <c r="AE739" s="62"/>
    </row>
    <row r="740" spans="1:31" x14ac:dyDescent="0.25">
      <c r="A740" s="27"/>
      <c r="B740" s="28"/>
      <c r="C740" s="28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62"/>
      <c r="AC740" s="62"/>
      <c r="AD740" s="62"/>
      <c r="AE740" s="62"/>
    </row>
    <row r="741" spans="1:31" x14ac:dyDescent="0.25">
      <c r="A741" s="27"/>
      <c r="B741" s="28"/>
      <c r="C741" s="28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62"/>
      <c r="AC741" s="62"/>
      <c r="AD741" s="62"/>
      <c r="AE741" s="62"/>
    </row>
    <row r="742" spans="1:31" x14ac:dyDescent="0.25">
      <c r="A742" s="27"/>
      <c r="B742" s="28"/>
      <c r="C742" s="28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62"/>
      <c r="AC742" s="62"/>
      <c r="AD742" s="62"/>
      <c r="AE742" s="62"/>
    </row>
    <row r="743" spans="1:31" x14ac:dyDescent="0.25">
      <c r="A743" s="27"/>
      <c r="B743" s="28"/>
      <c r="C743" s="28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62"/>
      <c r="AC743" s="62"/>
      <c r="AD743" s="62"/>
      <c r="AE743" s="62"/>
    </row>
    <row r="744" spans="1:31" x14ac:dyDescent="0.25">
      <c r="A744" s="27"/>
      <c r="B744" s="28"/>
      <c r="C744" s="28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62"/>
      <c r="AC744" s="62"/>
      <c r="AD744" s="62"/>
      <c r="AE744" s="62"/>
    </row>
    <row r="745" spans="1:31" x14ac:dyDescent="0.25">
      <c r="A745" s="27"/>
      <c r="B745" s="28"/>
      <c r="C745" s="28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62"/>
      <c r="AC745" s="62"/>
      <c r="AD745" s="62"/>
      <c r="AE745" s="62"/>
    </row>
    <row r="746" spans="1:31" x14ac:dyDescent="0.25">
      <c r="A746" s="27"/>
      <c r="B746" s="28"/>
      <c r="C746" s="28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62"/>
      <c r="AC746" s="62"/>
      <c r="AD746" s="62"/>
      <c r="AE746" s="62"/>
    </row>
    <row r="747" spans="1:31" x14ac:dyDescent="0.25">
      <c r="A747" s="27"/>
      <c r="B747" s="28"/>
      <c r="C747" s="28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62"/>
      <c r="AC747" s="62"/>
      <c r="AD747" s="62"/>
      <c r="AE747" s="62"/>
    </row>
    <row r="748" spans="1:31" x14ac:dyDescent="0.25">
      <c r="A748" s="27"/>
      <c r="B748" s="28"/>
      <c r="C748" s="28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62"/>
      <c r="AC748" s="62"/>
      <c r="AD748" s="62"/>
      <c r="AE748" s="62"/>
    </row>
    <row r="749" spans="1:31" x14ac:dyDescent="0.25">
      <c r="A749" s="27"/>
      <c r="B749" s="28"/>
      <c r="C749" s="28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62"/>
      <c r="AC749" s="62"/>
      <c r="AD749" s="62"/>
      <c r="AE749" s="62"/>
    </row>
    <row r="750" spans="1:31" x14ac:dyDescent="0.25">
      <c r="A750" s="27"/>
      <c r="B750" s="28"/>
      <c r="C750" s="28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62"/>
      <c r="AC750" s="62"/>
      <c r="AD750" s="62"/>
      <c r="AE750" s="62"/>
    </row>
    <row r="751" spans="1:31" x14ac:dyDescent="0.25">
      <c r="A751" s="27"/>
      <c r="B751" s="28"/>
      <c r="C751" s="28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62"/>
      <c r="AC751" s="62"/>
      <c r="AD751" s="62"/>
      <c r="AE751" s="62"/>
    </row>
    <row r="752" spans="1:31" x14ac:dyDescent="0.25">
      <c r="A752" s="27"/>
      <c r="B752" s="28"/>
      <c r="C752" s="28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62"/>
      <c r="AC752" s="62"/>
      <c r="AD752" s="62"/>
      <c r="AE752" s="62"/>
    </row>
    <row r="753" spans="1:31" x14ac:dyDescent="0.25">
      <c r="A753" s="27"/>
      <c r="B753" s="28"/>
      <c r="C753" s="28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62"/>
      <c r="AC753" s="62"/>
      <c r="AD753" s="62"/>
      <c r="AE753" s="62"/>
    </row>
    <row r="754" spans="1:31" x14ac:dyDescent="0.25">
      <c r="A754" s="27"/>
      <c r="B754" s="28"/>
      <c r="C754" s="28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62"/>
      <c r="AC754" s="62"/>
      <c r="AD754" s="62"/>
      <c r="AE754" s="62"/>
    </row>
    <row r="755" spans="1:31" x14ac:dyDescent="0.25">
      <c r="A755" s="27"/>
      <c r="B755" s="28"/>
      <c r="C755" s="28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62"/>
      <c r="AC755" s="62"/>
      <c r="AD755" s="62"/>
      <c r="AE755" s="62"/>
    </row>
    <row r="756" spans="1:31" x14ac:dyDescent="0.25">
      <c r="A756" s="27"/>
      <c r="B756" s="28"/>
      <c r="C756" s="28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62"/>
      <c r="AC756" s="62"/>
      <c r="AD756" s="62"/>
      <c r="AE756" s="62"/>
    </row>
    <row r="757" spans="1:31" x14ac:dyDescent="0.25">
      <c r="A757" s="27"/>
      <c r="B757" s="28"/>
      <c r="C757" s="28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62"/>
      <c r="AC757" s="62"/>
      <c r="AD757" s="62"/>
      <c r="AE757" s="62"/>
    </row>
    <row r="758" spans="1:31" x14ac:dyDescent="0.25">
      <c r="A758" s="27"/>
      <c r="B758" s="28"/>
      <c r="C758" s="28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62"/>
      <c r="AC758" s="62"/>
      <c r="AD758" s="62"/>
      <c r="AE758" s="62"/>
    </row>
    <row r="759" spans="1:31" x14ac:dyDescent="0.25">
      <c r="A759" s="27"/>
      <c r="B759" s="28"/>
      <c r="C759" s="28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62"/>
      <c r="AC759" s="62"/>
      <c r="AD759" s="62"/>
      <c r="AE759" s="62"/>
    </row>
    <row r="760" spans="1:31" x14ac:dyDescent="0.25">
      <c r="A760" s="27"/>
      <c r="B760" s="28"/>
      <c r="C760" s="28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62"/>
      <c r="AC760" s="62"/>
      <c r="AD760" s="62"/>
      <c r="AE760" s="62"/>
    </row>
    <row r="761" spans="1:31" x14ac:dyDescent="0.25">
      <c r="A761" s="27"/>
      <c r="B761" s="28"/>
      <c r="C761" s="28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62"/>
      <c r="AC761" s="62"/>
      <c r="AD761" s="62"/>
      <c r="AE761" s="62"/>
    </row>
    <row r="762" spans="1:31" x14ac:dyDescent="0.25">
      <c r="A762" s="27"/>
      <c r="B762" s="28"/>
      <c r="C762" s="28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62"/>
      <c r="AC762" s="62"/>
      <c r="AD762" s="62"/>
      <c r="AE762" s="62"/>
    </row>
    <row r="763" spans="1:31" x14ac:dyDescent="0.25">
      <c r="A763" s="27"/>
      <c r="B763" s="28"/>
      <c r="C763" s="28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62"/>
      <c r="AC763" s="62"/>
      <c r="AD763" s="62"/>
      <c r="AE763" s="62"/>
    </row>
    <row r="764" spans="1:31" x14ac:dyDescent="0.25">
      <c r="A764" s="27"/>
      <c r="B764" s="28"/>
      <c r="C764" s="28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62"/>
      <c r="AC764" s="62"/>
      <c r="AD764" s="62"/>
      <c r="AE764" s="62"/>
    </row>
    <row r="765" spans="1:31" x14ac:dyDescent="0.25">
      <c r="A765" s="27"/>
      <c r="B765" s="28"/>
      <c r="C765" s="28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62"/>
      <c r="AC765" s="62"/>
      <c r="AD765" s="62"/>
      <c r="AE765" s="62"/>
    </row>
    <row r="766" spans="1:31" x14ac:dyDescent="0.25">
      <c r="A766" s="27"/>
      <c r="B766" s="28"/>
      <c r="C766" s="28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62"/>
      <c r="AC766" s="62"/>
      <c r="AD766" s="62"/>
      <c r="AE766" s="62"/>
    </row>
    <row r="767" spans="1:31" x14ac:dyDescent="0.25">
      <c r="A767" s="27"/>
      <c r="B767" s="28"/>
      <c r="C767" s="28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62"/>
      <c r="AC767" s="62"/>
      <c r="AD767" s="62"/>
      <c r="AE767" s="62"/>
    </row>
    <row r="768" spans="1:31" x14ac:dyDescent="0.25">
      <c r="A768" s="27"/>
      <c r="B768" s="28"/>
      <c r="C768" s="28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62"/>
      <c r="AC768" s="62"/>
      <c r="AD768" s="62"/>
      <c r="AE768" s="62"/>
    </row>
    <row r="769" spans="1:31" x14ac:dyDescent="0.25">
      <c r="A769" s="27"/>
      <c r="B769" s="28"/>
      <c r="C769" s="28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62"/>
      <c r="AC769" s="62"/>
      <c r="AD769" s="62"/>
      <c r="AE769" s="62"/>
    </row>
    <row r="770" spans="1:31" x14ac:dyDescent="0.25">
      <c r="A770" s="27"/>
      <c r="B770" s="28"/>
      <c r="C770" s="28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62"/>
      <c r="AC770" s="62"/>
      <c r="AD770" s="62"/>
      <c r="AE770" s="62"/>
    </row>
    <row r="771" spans="1:31" x14ac:dyDescent="0.25">
      <c r="A771" s="27"/>
      <c r="B771" s="28"/>
      <c r="C771" s="28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62"/>
      <c r="AC771" s="62"/>
      <c r="AD771" s="62"/>
      <c r="AE771" s="62"/>
    </row>
    <row r="772" spans="1:31" x14ac:dyDescent="0.25">
      <c r="A772" s="27"/>
      <c r="B772" s="28"/>
      <c r="C772" s="28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62"/>
      <c r="AC772" s="62"/>
      <c r="AD772" s="62"/>
      <c r="AE772" s="62"/>
    </row>
    <row r="773" spans="1:31" x14ac:dyDescent="0.25">
      <c r="A773" s="27"/>
      <c r="B773" s="28"/>
      <c r="C773" s="28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62"/>
      <c r="AC773" s="62"/>
      <c r="AD773" s="62"/>
      <c r="AE773" s="62"/>
    </row>
    <row r="774" spans="1:31" x14ac:dyDescent="0.25">
      <c r="A774" s="27"/>
      <c r="B774" s="28"/>
      <c r="C774" s="28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62"/>
      <c r="AC774" s="62"/>
      <c r="AD774" s="62"/>
      <c r="AE774" s="62"/>
    </row>
    <row r="775" spans="1:31" x14ac:dyDescent="0.25">
      <c r="A775" s="27"/>
      <c r="B775" s="28"/>
      <c r="C775" s="28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62"/>
      <c r="AC775" s="62"/>
      <c r="AD775" s="62"/>
      <c r="AE775" s="62"/>
    </row>
    <row r="776" spans="1:31" x14ac:dyDescent="0.25">
      <c r="A776" s="27"/>
      <c r="B776" s="28"/>
      <c r="C776" s="28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62"/>
      <c r="AC776" s="62"/>
      <c r="AD776" s="62"/>
      <c r="AE776" s="62"/>
    </row>
    <row r="777" spans="1:31" x14ac:dyDescent="0.25">
      <c r="A777" s="27"/>
      <c r="B777" s="28"/>
      <c r="C777" s="28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62"/>
      <c r="AC777" s="62"/>
      <c r="AD777" s="62"/>
      <c r="AE777" s="62"/>
    </row>
    <row r="778" spans="1:31" x14ac:dyDescent="0.25">
      <c r="A778" s="27"/>
      <c r="B778" s="28"/>
      <c r="C778" s="28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62"/>
      <c r="AC778" s="62"/>
      <c r="AD778" s="62"/>
      <c r="AE778" s="62"/>
    </row>
    <row r="779" spans="1:31" x14ac:dyDescent="0.25">
      <c r="A779" s="27"/>
      <c r="B779" s="28"/>
      <c r="C779" s="28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62"/>
      <c r="AC779" s="62"/>
      <c r="AD779" s="62"/>
      <c r="AE779" s="62"/>
    </row>
    <row r="780" spans="1:31" x14ac:dyDescent="0.25">
      <c r="A780" s="27"/>
      <c r="B780" s="28"/>
      <c r="C780" s="28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62"/>
      <c r="AC780" s="62"/>
      <c r="AD780" s="62"/>
      <c r="AE780" s="62"/>
    </row>
    <row r="781" spans="1:31" x14ac:dyDescent="0.25">
      <c r="A781" s="27"/>
      <c r="B781" s="28"/>
      <c r="C781" s="28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62"/>
      <c r="AC781" s="62"/>
      <c r="AD781" s="62"/>
      <c r="AE781" s="62"/>
    </row>
    <row r="782" spans="1:31" x14ac:dyDescent="0.25">
      <c r="A782" s="27"/>
      <c r="B782" s="28"/>
      <c r="C782" s="28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62"/>
      <c r="AC782" s="62"/>
      <c r="AD782" s="62"/>
      <c r="AE782" s="62"/>
    </row>
    <row r="783" spans="1:31" x14ac:dyDescent="0.25">
      <c r="A783" s="27"/>
      <c r="B783" s="28"/>
      <c r="C783" s="28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62"/>
      <c r="AC783" s="62"/>
      <c r="AD783" s="62"/>
      <c r="AE783" s="62"/>
    </row>
    <row r="784" spans="1:31" x14ac:dyDescent="0.25">
      <c r="A784" s="27"/>
      <c r="B784" s="28"/>
      <c r="C784" s="28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62"/>
      <c r="AC784" s="62"/>
      <c r="AD784" s="62"/>
      <c r="AE784" s="62"/>
    </row>
    <row r="785" spans="1:31" x14ac:dyDescent="0.25">
      <c r="A785" s="27"/>
      <c r="B785" s="28"/>
      <c r="C785" s="28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62"/>
      <c r="AC785" s="62"/>
      <c r="AD785" s="62"/>
      <c r="AE785" s="62"/>
    </row>
    <row r="786" spans="1:31" x14ac:dyDescent="0.25">
      <c r="A786" s="27"/>
      <c r="B786" s="28"/>
      <c r="C786" s="28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62"/>
      <c r="AC786" s="62"/>
      <c r="AD786" s="62"/>
      <c r="AE786" s="62"/>
    </row>
    <row r="787" spans="1:31" x14ac:dyDescent="0.25">
      <c r="A787" s="27"/>
      <c r="B787" s="28"/>
      <c r="C787" s="28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62"/>
      <c r="AC787" s="62"/>
      <c r="AD787" s="62"/>
      <c r="AE787" s="62"/>
    </row>
    <row r="788" spans="1:31" x14ac:dyDescent="0.25">
      <c r="A788" s="27"/>
      <c r="B788" s="28"/>
      <c r="C788" s="28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62"/>
      <c r="AC788" s="62"/>
      <c r="AD788" s="62"/>
      <c r="AE788" s="62"/>
    </row>
    <row r="789" spans="1:31" x14ac:dyDescent="0.25">
      <c r="A789" s="27"/>
      <c r="B789" s="28"/>
      <c r="C789" s="28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62"/>
      <c r="AC789" s="62"/>
      <c r="AD789" s="62"/>
      <c r="AE789" s="62"/>
    </row>
    <row r="790" spans="1:31" x14ac:dyDescent="0.25">
      <c r="A790" s="27"/>
      <c r="B790" s="28"/>
      <c r="C790" s="28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62"/>
      <c r="AC790" s="62"/>
      <c r="AD790" s="62"/>
      <c r="AE790" s="62"/>
    </row>
    <row r="791" spans="1:31" x14ac:dyDescent="0.25">
      <c r="A791" s="27"/>
      <c r="B791" s="28"/>
      <c r="C791" s="28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62"/>
      <c r="AC791" s="62"/>
      <c r="AD791" s="62"/>
      <c r="AE791" s="62"/>
    </row>
    <row r="792" spans="1:31" x14ac:dyDescent="0.25">
      <c r="A792" s="27"/>
      <c r="B792" s="28"/>
      <c r="C792" s="28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62"/>
      <c r="AC792" s="62"/>
      <c r="AD792" s="62"/>
      <c r="AE792" s="62"/>
    </row>
    <row r="793" spans="1:31" x14ac:dyDescent="0.25">
      <c r="A793" s="27"/>
      <c r="B793" s="28"/>
      <c r="C793" s="28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62"/>
      <c r="AC793" s="62"/>
      <c r="AD793" s="62"/>
      <c r="AE793" s="62"/>
    </row>
    <row r="794" spans="1:31" x14ac:dyDescent="0.25">
      <c r="A794" s="27"/>
      <c r="B794" s="28"/>
      <c r="C794" s="28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62"/>
      <c r="AC794" s="62"/>
      <c r="AD794" s="62"/>
      <c r="AE794" s="62"/>
    </row>
    <row r="795" spans="1:31" x14ac:dyDescent="0.25">
      <c r="A795" s="27"/>
      <c r="B795" s="28"/>
      <c r="C795" s="28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62"/>
      <c r="AC795" s="62"/>
      <c r="AD795" s="62"/>
      <c r="AE795" s="62"/>
    </row>
    <row r="796" spans="1:31" x14ac:dyDescent="0.25">
      <c r="A796" s="27"/>
      <c r="B796" s="28"/>
      <c r="C796" s="28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62"/>
      <c r="AC796" s="62"/>
      <c r="AD796" s="62"/>
      <c r="AE796" s="62"/>
    </row>
    <row r="797" spans="1:31" x14ac:dyDescent="0.25">
      <c r="A797" s="27"/>
      <c r="B797" s="28"/>
      <c r="C797" s="28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62"/>
      <c r="AC797" s="62"/>
      <c r="AD797" s="62"/>
      <c r="AE797" s="62"/>
    </row>
    <row r="798" spans="1:31" x14ac:dyDescent="0.25">
      <c r="A798" s="27"/>
      <c r="B798" s="28"/>
      <c r="C798" s="28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62"/>
      <c r="AC798" s="62"/>
      <c r="AD798" s="62"/>
      <c r="AE798" s="62"/>
    </row>
    <row r="799" spans="1:31" x14ac:dyDescent="0.25">
      <c r="A799" s="27"/>
      <c r="B799" s="28"/>
      <c r="C799" s="28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62"/>
      <c r="AC799" s="62"/>
      <c r="AD799" s="62"/>
      <c r="AE799" s="62"/>
    </row>
    <row r="800" spans="1:31" x14ac:dyDescent="0.25">
      <c r="A800" s="27"/>
      <c r="B800" s="28"/>
      <c r="C800" s="28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62"/>
      <c r="AC800" s="62"/>
      <c r="AD800" s="62"/>
      <c r="AE800" s="62"/>
    </row>
    <row r="801" spans="1:31" x14ac:dyDescent="0.25">
      <c r="A801" s="27"/>
      <c r="B801" s="28"/>
      <c r="C801" s="28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62"/>
      <c r="AC801" s="62"/>
      <c r="AD801" s="62"/>
      <c r="AE801" s="62"/>
    </row>
    <row r="802" spans="1:31" x14ac:dyDescent="0.25">
      <c r="A802" s="27"/>
      <c r="B802" s="28"/>
      <c r="C802" s="28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62"/>
      <c r="AC802" s="62"/>
      <c r="AD802" s="62"/>
      <c r="AE802" s="62"/>
    </row>
    <row r="803" spans="1:31" x14ac:dyDescent="0.25">
      <c r="A803" s="27"/>
      <c r="B803" s="28"/>
      <c r="C803" s="28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62"/>
      <c r="AC803" s="62"/>
      <c r="AD803" s="62"/>
      <c r="AE803" s="62"/>
    </row>
    <row r="804" spans="1:31" x14ac:dyDescent="0.25">
      <c r="A804" s="27"/>
      <c r="B804" s="28"/>
      <c r="C804" s="28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62"/>
      <c r="AC804" s="62"/>
      <c r="AD804" s="62"/>
      <c r="AE804" s="62"/>
    </row>
    <row r="805" spans="1:31" x14ac:dyDescent="0.25">
      <c r="A805" s="27"/>
      <c r="B805" s="28"/>
      <c r="C805" s="28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62"/>
      <c r="AC805" s="62"/>
      <c r="AD805" s="62"/>
      <c r="AE805" s="62"/>
    </row>
    <row r="806" spans="1:31" x14ac:dyDescent="0.25">
      <c r="A806" s="27"/>
      <c r="B806" s="28"/>
      <c r="C806" s="28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62"/>
      <c r="AC806" s="62"/>
      <c r="AD806" s="62"/>
      <c r="AE806" s="62"/>
    </row>
    <row r="807" spans="1:31" x14ac:dyDescent="0.25">
      <c r="A807" s="27"/>
      <c r="B807" s="28"/>
      <c r="C807" s="28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62"/>
      <c r="AC807" s="62"/>
      <c r="AD807" s="62"/>
      <c r="AE807" s="62"/>
    </row>
    <row r="808" spans="1:31" x14ac:dyDescent="0.25">
      <c r="A808" s="27"/>
      <c r="B808" s="28"/>
      <c r="C808" s="28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62"/>
      <c r="AC808" s="62"/>
      <c r="AD808" s="62"/>
      <c r="AE808" s="62"/>
    </row>
    <row r="809" spans="1:31" x14ac:dyDescent="0.25">
      <c r="A809" s="27"/>
      <c r="B809" s="28"/>
      <c r="C809" s="28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62"/>
      <c r="AC809" s="62"/>
      <c r="AD809" s="62"/>
      <c r="AE809" s="62"/>
    </row>
    <row r="810" spans="1:31" x14ac:dyDescent="0.25">
      <c r="A810" s="27"/>
      <c r="B810" s="28"/>
      <c r="C810" s="28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62"/>
      <c r="AC810" s="62"/>
      <c r="AD810" s="62"/>
      <c r="AE810" s="62"/>
    </row>
    <row r="811" spans="1:31" x14ac:dyDescent="0.25">
      <c r="A811" s="27"/>
      <c r="B811" s="28"/>
      <c r="C811" s="28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62"/>
      <c r="AC811" s="62"/>
      <c r="AD811" s="62"/>
      <c r="AE811" s="62"/>
    </row>
    <row r="812" spans="1:31" x14ac:dyDescent="0.25">
      <c r="A812" s="27"/>
      <c r="B812" s="28"/>
      <c r="C812" s="28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62"/>
      <c r="AC812" s="62"/>
      <c r="AD812" s="62"/>
      <c r="AE812" s="62"/>
    </row>
    <row r="813" spans="1:31" x14ac:dyDescent="0.25">
      <c r="A813" s="27"/>
      <c r="B813" s="28"/>
      <c r="C813" s="28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62"/>
      <c r="AC813" s="62"/>
      <c r="AD813" s="62"/>
      <c r="AE813" s="62"/>
    </row>
    <row r="814" spans="1:31" x14ac:dyDescent="0.25">
      <c r="A814" s="27"/>
      <c r="B814" s="28"/>
      <c r="C814" s="28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62"/>
      <c r="AC814" s="62"/>
      <c r="AD814" s="62"/>
      <c r="AE814" s="62"/>
    </row>
    <row r="815" spans="1:31" x14ac:dyDescent="0.25">
      <c r="A815" s="27"/>
      <c r="B815" s="28"/>
      <c r="C815" s="28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62"/>
      <c r="AC815" s="62"/>
      <c r="AD815" s="62"/>
      <c r="AE815" s="62"/>
    </row>
    <row r="816" spans="1:31" x14ac:dyDescent="0.25">
      <c r="A816" s="27"/>
      <c r="B816" s="28"/>
      <c r="C816" s="28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62"/>
      <c r="AC816" s="62"/>
      <c r="AD816" s="62"/>
      <c r="AE816" s="62"/>
    </row>
    <row r="817" spans="1:31" x14ac:dyDescent="0.25">
      <c r="A817" s="27"/>
      <c r="B817" s="28"/>
      <c r="C817" s="28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62"/>
      <c r="AC817" s="62"/>
      <c r="AD817" s="62"/>
      <c r="AE817" s="62"/>
    </row>
    <row r="818" spans="1:31" x14ac:dyDescent="0.25">
      <c r="A818" s="27"/>
      <c r="B818" s="28"/>
      <c r="C818" s="28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62"/>
      <c r="AC818" s="62"/>
      <c r="AD818" s="62"/>
      <c r="AE818" s="62"/>
    </row>
    <row r="819" spans="1:31" x14ac:dyDescent="0.25">
      <c r="A819" s="27"/>
      <c r="B819" s="28"/>
      <c r="C819" s="28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62"/>
      <c r="AC819" s="62"/>
      <c r="AD819" s="62"/>
      <c r="AE819" s="62"/>
    </row>
    <row r="820" spans="1:31" x14ac:dyDescent="0.25">
      <c r="A820" s="27"/>
      <c r="B820" s="28"/>
      <c r="C820" s="28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62"/>
      <c r="AC820" s="62"/>
      <c r="AD820" s="62"/>
      <c r="AE820" s="62"/>
    </row>
    <row r="821" spans="1:31" x14ac:dyDescent="0.25">
      <c r="A821" s="27"/>
      <c r="B821" s="28"/>
      <c r="C821" s="28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62"/>
      <c r="AC821" s="62"/>
      <c r="AD821" s="62"/>
      <c r="AE821" s="62"/>
    </row>
    <row r="822" spans="1:31" x14ac:dyDescent="0.25">
      <c r="A822" s="27"/>
      <c r="B822" s="28"/>
      <c r="C822" s="28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62"/>
      <c r="AC822" s="62"/>
      <c r="AD822" s="62"/>
      <c r="AE822" s="62"/>
    </row>
    <row r="823" spans="1:31" x14ac:dyDescent="0.25">
      <c r="A823" s="27"/>
      <c r="B823" s="28"/>
      <c r="C823" s="28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62"/>
      <c r="AC823" s="62"/>
      <c r="AD823" s="62"/>
      <c r="AE823" s="62"/>
    </row>
    <row r="824" spans="1:31" x14ac:dyDescent="0.25">
      <c r="A824" s="27"/>
      <c r="B824" s="28"/>
      <c r="C824" s="28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62"/>
      <c r="AC824" s="62"/>
      <c r="AD824" s="62"/>
      <c r="AE824" s="62"/>
    </row>
    <row r="825" spans="1:31" x14ac:dyDescent="0.25">
      <c r="A825" s="27"/>
      <c r="B825" s="28"/>
      <c r="C825" s="28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62"/>
      <c r="AC825" s="62"/>
      <c r="AD825" s="62"/>
      <c r="AE825" s="62"/>
    </row>
    <row r="826" spans="1:31" x14ac:dyDescent="0.25">
      <c r="A826" s="27"/>
      <c r="B826" s="28"/>
      <c r="C826" s="28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62"/>
      <c r="AC826" s="62"/>
      <c r="AD826" s="62"/>
      <c r="AE826" s="62"/>
    </row>
    <row r="827" spans="1:31" x14ac:dyDescent="0.25">
      <c r="A827" s="27"/>
      <c r="B827" s="28"/>
      <c r="C827" s="28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62"/>
      <c r="AC827" s="62"/>
      <c r="AD827" s="62"/>
      <c r="AE827" s="62"/>
    </row>
    <row r="828" spans="1:31" x14ac:dyDescent="0.25">
      <c r="A828" s="27"/>
      <c r="B828" s="28"/>
      <c r="C828" s="28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62"/>
      <c r="AC828" s="62"/>
      <c r="AD828" s="62"/>
      <c r="AE828" s="62"/>
    </row>
    <row r="829" spans="1:31" x14ac:dyDescent="0.25">
      <c r="A829" s="27"/>
      <c r="B829" s="28"/>
      <c r="C829" s="28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62"/>
      <c r="AC829" s="62"/>
      <c r="AD829" s="62"/>
      <c r="AE829" s="62"/>
    </row>
    <row r="830" spans="1:31" x14ac:dyDescent="0.25">
      <c r="A830" s="27"/>
      <c r="B830" s="28"/>
      <c r="C830" s="28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62"/>
      <c r="AC830" s="62"/>
      <c r="AD830" s="62"/>
      <c r="AE830" s="62"/>
    </row>
    <row r="831" spans="1:31" x14ac:dyDescent="0.25">
      <c r="A831" s="27"/>
      <c r="B831" s="28"/>
      <c r="C831" s="28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62"/>
      <c r="AC831" s="62"/>
      <c r="AD831" s="62"/>
      <c r="AE831" s="62"/>
    </row>
    <row r="832" spans="1:31" x14ac:dyDescent="0.25">
      <c r="A832" s="27"/>
      <c r="B832" s="28"/>
      <c r="C832" s="28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62"/>
      <c r="AC832" s="62"/>
      <c r="AD832" s="62"/>
      <c r="AE832" s="62"/>
    </row>
    <row r="833" spans="1:31" x14ac:dyDescent="0.25">
      <c r="A833" s="27"/>
      <c r="B833" s="28"/>
      <c r="C833" s="28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62"/>
      <c r="AC833" s="62"/>
      <c r="AD833" s="62"/>
      <c r="AE833" s="62"/>
    </row>
    <row r="834" spans="1:31" x14ac:dyDescent="0.25">
      <c r="A834" s="27"/>
      <c r="B834" s="28"/>
      <c r="C834" s="28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62"/>
      <c r="AC834" s="62"/>
      <c r="AD834" s="62"/>
      <c r="AE834" s="62"/>
    </row>
    <row r="835" spans="1:31" x14ac:dyDescent="0.25">
      <c r="A835" s="27"/>
      <c r="B835" s="28"/>
      <c r="C835" s="28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62"/>
      <c r="AC835" s="62"/>
      <c r="AD835" s="62"/>
      <c r="AE835" s="62"/>
    </row>
    <row r="836" spans="1:31" x14ac:dyDescent="0.25">
      <c r="A836" s="27"/>
      <c r="B836" s="28"/>
      <c r="C836" s="28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62"/>
      <c r="AC836" s="62"/>
      <c r="AD836" s="62"/>
      <c r="AE836" s="62"/>
    </row>
    <row r="837" spans="1:31" x14ac:dyDescent="0.25">
      <c r="A837" s="27"/>
      <c r="B837" s="28"/>
      <c r="C837" s="28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62"/>
      <c r="AC837" s="62"/>
      <c r="AD837" s="62"/>
      <c r="AE837" s="62"/>
    </row>
    <row r="838" spans="1:31" x14ac:dyDescent="0.25">
      <c r="A838" s="27"/>
      <c r="B838" s="28"/>
      <c r="C838" s="28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62"/>
      <c r="AC838" s="62"/>
      <c r="AD838" s="62"/>
      <c r="AE838" s="62"/>
    </row>
    <row r="839" spans="1:31" x14ac:dyDescent="0.25">
      <c r="A839" s="27"/>
      <c r="B839" s="28"/>
      <c r="C839" s="28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62"/>
      <c r="AC839" s="62"/>
      <c r="AD839" s="62"/>
      <c r="AE839" s="62"/>
    </row>
    <row r="840" spans="1:31" x14ac:dyDescent="0.25">
      <c r="A840" s="27"/>
      <c r="B840" s="28"/>
      <c r="C840" s="28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62"/>
      <c r="AC840" s="62"/>
      <c r="AD840" s="62"/>
      <c r="AE840" s="62"/>
    </row>
    <row r="841" spans="1:31" x14ac:dyDescent="0.25">
      <c r="A841" s="27"/>
      <c r="B841" s="28"/>
      <c r="C841" s="28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62"/>
      <c r="AC841" s="62"/>
      <c r="AD841" s="62"/>
      <c r="AE841" s="62"/>
    </row>
    <row r="842" spans="1:31" x14ac:dyDescent="0.25">
      <c r="A842" s="27"/>
      <c r="B842" s="28"/>
      <c r="C842" s="28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62"/>
      <c r="AC842" s="62"/>
      <c r="AD842" s="62"/>
      <c r="AE842" s="62"/>
    </row>
    <row r="843" spans="1:31" x14ac:dyDescent="0.25">
      <c r="A843" s="27"/>
      <c r="B843" s="28"/>
      <c r="C843" s="28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62"/>
      <c r="AC843" s="62"/>
      <c r="AD843" s="62"/>
      <c r="AE843" s="62"/>
    </row>
    <row r="844" spans="1:31" x14ac:dyDescent="0.25">
      <c r="A844" s="27"/>
      <c r="B844" s="28"/>
      <c r="C844" s="28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62"/>
      <c r="AC844" s="62"/>
      <c r="AD844" s="62"/>
      <c r="AE844" s="62"/>
    </row>
    <row r="845" spans="1:31" x14ac:dyDescent="0.25">
      <c r="A845" s="27"/>
      <c r="B845" s="28"/>
      <c r="C845" s="28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62"/>
      <c r="AC845" s="62"/>
      <c r="AD845" s="62"/>
      <c r="AE845" s="62"/>
    </row>
    <row r="846" spans="1:31" x14ac:dyDescent="0.25">
      <c r="A846" s="27"/>
      <c r="B846" s="28"/>
      <c r="C846" s="28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62"/>
      <c r="AC846" s="62"/>
      <c r="AD846" s="62"/>
      <c r="AE846" s="62"/>
    </row>
    <row r="847" spans="1:31" x14ac:dyDescent="0.25">
      <c r="A847" s="27"/>
      <c r="B847" s="28"/>
      <c r="C847" s="28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62"/>
      <c r="AC847" s="62"/>
      <c r="AD847" s="62"/>
      <c r="AE847" s="62"/>
    </row>
    <row r="848" spans="1:31" x14ac:dyDescent="0.25">
      <c r="A848" s="27"/>
      <c r="B848" s="28"/>
      <c r="C848" s="28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62"/>
      <c r="AC848" s="62"/>
      <c r="AD848" s="62"/>
      <c r="AE848" s="62"/>
    </row>
    <row r="849" spans="1:31" x14ac:dyDescent="0.25">
      <c r="A849" s="27"/>
      <c r="B849" s="28"/>
      <c r="C849" s="28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62"/>
      <c r="AC849" s="62"/>
      <c r="AD849" s="62"/>
      <c r="AE849" s="62"/>
    </row>
    <row r="850" spans="1:31" x14ac:dyDescent="0.25">
      <c r="A850" s="27"/>
      <c r="B850" s="28"/>
      <c r="C850" s="28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62"/>
      <c r="AC850" s="62"/>
      <c r="AD850" s="62"/>
      <c r="AE850" s="62"/>
    </row>
    <row r="851" spans="1:31" x14ac:dyDescent="0.25">
      <c r="A851" s="27"/>
      <c r="B851" s="28"/>
      <c r="C851" s="28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62"/>
      <c r="AC851" s="62"/>
      <c r="AD851" s="62"/>
      <c r="AE851" s="62"/>
    </row>
    <row r="852" spans="1:31" x14ac:dyDescent="0.25">
      <c r="A852" s="27"/>
      <c r="B852" s="28"/>
      <c r="C852" s="28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62"/>
      <c r="AC852" s="62"/>
      <c r="AD852" s="62"/>
      <c r="AE852" s="62"/>
    </row>
    <row r="853" spans="1:31" x14ac:dyDescent="0.25">
      <c r="A853" s="27"/>
      <c r="B853" s="28"/>
      <c r="C853" s="28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62"/>
      <c r="AC853" s="62"/>
      <c r="AD853" s="62"/>
      <c r="AE853" s="62"/>
    </row>
    <row r="854" spans="1:31" x14ac:dyDescent="0.25">
      <c r="A854" s="27"/>
      <c r="B854" s="28"/>
      <c r="C854" s="28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62"/>
      <c r="AC854" s="62"/>
      <c r="AD854" s="62"/>
      <c r="AE854" s="62"/>
    </row>
    <row r="855" spans="1:31" x14ac:dyDescent="0.25">
      <c r="A855" s="27"/>
      <c r="B855" s="28"/>
      <c r="C855" s="28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62"/>
      <c r="AC855" s="62"/>
      <c r="AD855" s="62"/>
      <c r="AE855" s="62"/>
    </row>
    <row r="856" spans="1:31" x14ac:dyDescent="0.25">
      <c r="A856" s="27"/>
      <c r="B856" s="28"/>
      <c r="C856" s="28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62"/>
      <c r="AC856" s="62"/>
      <c r="AD856" s="62"/>
      <c r="AE856" s="62"/>
    </row>
    <row r="857" spans="1:31" x14ac:dyDescent="0.25">
      <c r="A857" s="27"/>
      <c r="B857" s="28"/>
      <c r="C857" s="28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62"/>
      <c r="AC857" s="62"/>
      <c r="AD857" s="62"/>
      <c r="AE857" s="62"/>
    </row>
    <row r="858" spans="1:31" x14ac:dyDescent="0.25">
      <c r="A858" s="27"/>
      <c r="B858" s="28"/>
      <c r="C858" s="28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62"/>
      <c r="AC858" s="62"/>
      <c r="AD858" s="62"/>
      <c r="AE858" s="62"/>
    </row>
    <row r="859" spans="1:31" x14ac:dyDescent="0.25">
      <c r="A859" s="27"/>
      <c r="B859" s="28"/>
      <c r="C859" s="28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62"/>
      <c r="AC859" s="62"/>
      <c r="AD859" s="62"/>
      <c r="AE859" s="62"/>
    </row>
    <row r="860" spans="1:31" x14ac:dyDescent="0.25">
      <c r="A860" s="27"/>
      <c r="B860" s="28"/>
      <c r="C860" s="28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62"/>
      <c r="AC860" s="62"/>
      <c r="AD860" s="62"/>
      <c r="AE860" s="62"/>
    </row>
    <row r="861" spans="1:31" x14ac:dyDescent="0.25">
      <c r="A861" s="27"/>
      <c r="B861" s="28"/>
      <c r="C861" s="28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62"/>
      <c r="AC861" s="62"/>
      <c r="AD861" s="62"/>
      <c r="AE861" s="62"/>
    </row>
    <row r="862" spans="1:31" x14ac:dyDescent="0.25">
      <c r="A862" s="27"/>
      <c r="B862" s="28"/>
      <c r="C862" s="28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62"/>
      <c r="AC862" s="62"/>
      <c r="AD862" s="62"/>
      <c r="AE862" s="62"/>
    </row>
    <row r="863" spans="1:31" x14ac:dyDescent="0.25">
      <c r="A863" s="27"/>
      <c r="B863" s="28"/>
      <c r="C863" s="28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62"/>
      <c r="AC863" s="62"/>
      <c r="AD863" s="62"/>
      <c r="AE863" s="62"/>
    </row>
    <row r="864" spans="1:31" x14ac:dyDescent="0.25">
      <c r="A864" s="27"/>
      <c r="B864" s="28"/>
      <c r="C864" s="28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62"/>
      <c r="AC864" s="62"/>
      <c r="AD864" s="62"/>
      <c r="AE864" s="62"/>
    </row>
    <row r="865" spans="1:31" x14ac:dyDescent="0.25">
      <c r="A865" s="27"/>
      <c r="B865" s="28"/>
      <c r="C865" s="28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62"/>
      <c r="AC865" s="62"/>
      <c r="AD865" s="62"/>
      <c r="AE865" s="62"/>
    </row>
    <row r="866" spans="1:31" x14ac:dyDescent="0.25">
      <c r="A866" s="27"/>
      <c r="B866" s="28"/>
      <c r="C866" s="28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62"/>
      <c r="AC866" s="62"/>
      <c r="AD866" s="62"/>
      <c r="AE866" s="62"/>
    </row>
    <row r="867" spans="1:31" x14ac:dyDescent="0.25">
      <c r="A867" s="27"/>
      <c r="B867" s="28"/>
      <c r="C867" s="28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62"/>
      <c r="AC867" s="62"/>
      <c r="AD867" s="62"/>
      <c r="AE867" s="62"/>
    </row>
    <row r="868" spans="1:31" x14ac:dyDescent="0.25">
      <c r="A868" s="27"/>
      <c r="B868" s="28"/>
      <c r="C868" s="28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62"/>
      <c r="AC868" s="62"/>
      <c r="AD868" s="62"/>
      <c r="AE868" s="62"/>
    </row>
    <row r="869" spans="1:31" x14ac:dyDescent="0.25">
      <c r="A869" s="27"/>
      <c r="B869" s="28"/>
      <c r="C869" s="28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62"/>
      <c r="AC869" s="62"/>
      <c r="AD869" s="62"/>
      <c r="AE869" s="62"/>
    </row>
    <row r="870" spans="1:31" x14ac:dyDescent="0.25">
      <c r="A870" s="27"/>
      <c r="B870" s="28"/>
      <c r="C870" s="28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62"/>
      <c r="AC870" s="62"/>
      <c r="AD870" s="62"/>
      <c r="AE870" s="62"/>
    </row>
    <row r="871" spans="1:31" x14ac:dyDescent="0.25">
      <c r="A871" s="27"/>
      <c r="B871" s="28"/>
      <c r="C871" s="28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62"/>
      <c r="AC871" s="62"/>
      <c r="AD871" s="62"/>
      <c r="AE871" s="62"/>
    </row>
    <row r="872" spans="1:31" x14ac:dyDescent="0.25">
      <c r="A872" s="27"/>
      <c r="B872" s="28"/>
      <c r="C872" s="28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62"/>
      <c r="AC872" s="62"/>
      <c r="AD872" s="62"/>
      <c r="AE872" s="62"/>
    </row>
    <row r="873" spans="1:31" x14ac:dyDescent="0.25">
      <c r="A873" s="27"/>
      <c r="B873" s="28"/>
      <c r="C873" s="28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62"/>
      <c r="AC873" s="62"/>
      <c r="AD873" s="62"/>
      <c r="AE873" s="62"/>
    </row>
    <row r="874" spans="1:31" x14ac:dyDescent="0.25">
      <c r="A874" s="27"/>
      <c r="B874" s="28"/>
      <c r="C874" s="28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62"/>
      <c r="AC874" s="62"/>
      <c r="AD874" s="62"/>
      <c r="AE874" s="62"/>
    </row>
    <row r="875" spans="1:31" x14ac:dyDescent="0.25">
      <c r="A875" s="27"/>
      <c r="B875" s="28"/>
      <c r="C875" s="28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62"/>
      <c r="AC875" s="62"/>
      <c r="AD875" s="62"/>
      <c r="AE875" s="62"/>
    </row>
    <row r="876" spans="1:31" x14ac:dyDescent="0.25">
      <c r="A876" s="27"/>
      <c r="B876" s="28"/>
      <c r="C876" s="28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62"/>
      <c r="AC876" s="62"/>
      <c r="AD876" s="62"/>
      <c r="AE876" s="62"/>
    </row>
    <row r="877" spans="1:31" x14ac:dyDescent="0.25">
      <c r="A877" s="27"/>
      <c r="B877" s="28"/>
      <c r="C877" s="28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62"/>
      <c r="AC877" s="62"/>
      <c r="AD877" s="62"/>
      <c r="AE877" s="62"/>
    </row>
    <row r="878" spans="1:31" x14ac:dyDescent="0.25">
      <c r="C878" s="28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62"/>
      <c r="AC878" s="62"/>
      <c r="AD878" s="62"/>
      <c r="AE878" s="62"/>
    </row>
    <row r="879" spans="1:31" x14ac:dyDescent="0.25">
      <c r="C879" s="28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62"/>
      <c r="AC879" s="62"/>
      <c r="AD879" s="62"/>
      <c r="AE879" s="62"/>
    </row>
    <row r="880" spans="1:31" x14ac:dyDescent="0.25">
      <c r="C880" s="28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62"/>
      <c r="AC880" s="62"/>
      <c r="AD880" s="62"/>
      <c r="AE880" s="62"/>
    </row>
    <row r="881" spans="3:31" x14ac:dyDescent="0.25">
      <c r="C881" s="28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62"/>
      <c r="AC881" s="62"/>
      <c r="AD881" s="62"/>
      <c r="AE881" s="62"/>
    </row>
    <row r="882" spans="3:31" x14ac:dyDescent="0.25">
      <c r="C882" s="28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62"/>
      <c r="AC882" s="62"/>
      <c r="AD882" s="62"/>
      <c r="AE882" s="62"/>
    </row>
    <row r="883" spans="3:31" x14ac:dyDescent="0.25">
      <c r="C883" s="28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62"/>
      <c r="AC883" s="62"/>
      <c r="AD883" s="62"/>
      <c r="AE883" s="62"/>
    </row>
    <row r="884" spans="3:31" x14ac:dyDescent="0.25">
      <c r="C884" s="28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62"/>
      <c r="AC884" s="62"/>
      <c r="AD884" s="62"/>
      <c r="AE884" s="62"/>
    </row>
    <row r="885" spans="3:31" x14ac:dyDescent="0.25">
      <c r="C885" s="28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62"/>
      <c r="AC885" s="62"/>
      <c r="AD885" s="62"/>
      <c r="AE885" s="62"/>
    </row>
    <row r="886" spans="3:31" x14ac:dyDescent="0.25">
      <c r="C886" s="28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62"/>
      <c r="AC886" s="62"/>
      <c r="AD886" s="62"/>
      <c r="AE886" s="62"/>
    </row>
    <row r="887" spans="3:31" x14ac:dyDescent="0.25">
      <c r="AB887" s="62"/>
      <c r="AC887" s="62"/>
      <c r="AD887" s="62"/>
      <c r="AE887" s="62"/>
    </row>
    <row r="888" spans="3:31" x14ac:dyDescent="0.25">
      <c r="AB888" s="62"/>
      <c r="AC888" s="62"/>
      <c r="AD888" s="62"/>
      <c r="AE888" s="62"/>
    </row>
    <row r="889" spans="3:31" x14ac:dyDescent="0.25">
      <c r="AB889" s="62"/>
      <c r="AC889" s="62"/>
      <c r="AD889" s="62"/>
      <c r="AE889" s="62"/>
    </row>
    <row r="890" spans="3:31" x14ac:dyDescent="0.25">
      <c r="AB890" s="62"/>
      <c r="AC890" s="62"/>
      <c r="AD890" s="62"/>
      <c r="AE890" s="62"/>
    </row>
    <row r="891" spans="3:31" x14ac:dyDescent="0.25">
      <c r="AB891" s="62"/>
      <c r="AC891" s="62"/>
      <c r="AD891" s="62"/>
      <c r="AE891" s="62"/>
    </row>
    <row r="892" spans="3:31" x14ac:dyDescent="0.25">
      <c r="AB892" s="62"/>
      <c r="AC892" s="62"/>
      <c r="AD892" s="62"/>
      <c r="AE892" s="62"/>
    </row>
    <row r="893" spans="3:31" x14ac:dyDescent="0.25">
      <c r="AB893" s="62"/>
      <c r="AC893" s="62"/>
      <c r="AD893" s="62"/>
      <c r="AE893" s="62"/>
    </row>
  </sheetData>
  <customSheetViews>
    <customSheetView guid="{BD9E2363-BAFF-4761-954C-06F45812FF19}" hiddenColumns="1" state="hidden" showRuler="0">
      <pane xSplit="3" ySplit="5" topLeftCell="AE131" activePane="bottomRight" state="frozen"/>
      <selection pane="bottomRight" activeCell="AD210" sqref="AD210"/>
      <rowBreaks count="3" manualBreakCount="3">
        <brk id="45" max="18" man="1"/>
        <brk id="92" max="18" man="1"/>
        <brk id="151" max="18" man="1"/>
      </rowBreaks>
      <pageMargins left="0.75" right="0.75" top="1" bottom="1" header="0.5" footer="0.5"/>
      <pageSetup paperSize="5" scale="71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hiddenColumns="1" state="hidden" showRuler="0">
      <pane xSplit="3" ySplit="5" topLeftCell="AE131" activePane="bottomRight" state="frozen"/>
      <selection pane="bottomRight" activeCell="AD210" sqref="AD210"/>
      <rowBreaks count="4" manualBreakCount="4">
        <brk id="45" max="18" man="1"/>
        <brk id="92" max="18" man="1"/>
        <brk id="140" max="30" man="1"/>
        <brk id="151" max="18" man="1"/>
      </rowBreaks>
      <pageMargins left="0.75" right="0.75" top="1" bottom="1" header="0.5" footer="0.5"/>
      <pageSetup paperSize="5" scale="71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1" fitToHeight="0" orientation="landscape" r:id="rId3"/>
  <headerFooter alignWithMargins="0">
    <oddHeader>&amp;R&amp;F, &amp;A</oddHeader>
    <oddFooter>&amp;C&amp;P of &amp;N</oddFooter>
  </headerFooter>
  <rowBreaks count="4" manualBreakCount="4">
    <brk id="45" max="18" man="1"/>
    <brk id="92" max="18" man="1"/>
    <brk id="140" max="30" man="1"/>
    <brk id="151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E1511"/>
  <sheetViews>
    <sheetView zoomScale="75" zoomScaleNormal="100" workbookViewId="0">
      <pane xSplit="3" ySplit="5" topLeftCell="D46" activePane="bottomRight" state="frozen"/>
      <selection pane="topRight" activeCell="D1" sqref="D1"/>
      <selection pane="bottomLeft" activeCell="A6" sqref="A6"/>
      <selection pane="bottomRight" activeCell="AD210" sqref="AD210"/>
    </sheetView>
  </sheetViews>
  <sheetFormatPr defaultRowHeight="13.2" x14ac:dyDescent="0.25"/>
  <cols>
    <col min="1" max="1" width="7.88671875" style="3" customWidth="1"/>
    <col min="2" max="2" width="2.44140625" style="6" customWidth="1"/>
    <col min="3" max="3" width="28" style="6" customWidth="1"/>
    <col min="4" max="4" width="12" customWidth="1"/>
    <col min="5" max="26" width="12" hidden="1" customWidth="1"/>
    <col min="27" max="27" width="12" customWidth="1"/>
    <col min="28" max="29" width="14.44140625" style="17" customWidth="1"/>
    <col min="30" max="30" width="12.44140625" style="17" customWidth="1"/>
    <col min="31" max="31" width="12" style="13" customWidth="1"/>
    <col min="32" max="32" width="11.88671875" customWidth="1"/>
    <col min="33" max="33" width="14.109375" customWidth="1"/>
  </cols>
  <sheetData>
    <row r="1" spans="1:83" ht="15.6" x14ac:dyDescent="0.3">
      <c r="A1" s="22" t="s">
        <v>85</v>
      </c>
    </row>
    <row r="2" spans="1:83" x14ac:dyDescent="0.25">
      <c r="A2" s="23" t="s">
        <v>132</v>
      </c>
    </row>
    <row r="3" spans="1:83" x14ac:dyDescent="0.25">
      <c r="C3" s="6" t="s">
        <v>45</v>
      </c>
      <c r="D3" s="3" t="e">
        <f>#REF!</f>
        <v>#REF!</v>
      </c>
      <c r="AG3" s="17"/>
    </row>
    <row r="4" spans="1:83" s="2" customFormat="1" x14ac:dyDescent="0.25">
      <c r="A4" s="3"/>
      <c r="B4" s="3"/>
      <c r="C4" s="3"/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AB4" s="57"/>
      <c r="AC4" s="57"/>
      <c r="AD4" s="57"/>
      <c r="AE4" s="14"/>
    </row>
    <row r="5" spans="1:83" s="3" customFormat="1" x14ac:dyDescent="0.25">
      <c r="D5" s="4">
        <v>39453</v>
      </c>
      <c r="E5" s="4">
        <v>39484</v>
      </c>
      <c r="F5" s="4">
        <v>39513</v>
      </c>
      <c r="G5" s="4">
        <v>39544</v>
      </c>
      <c r="H5" s="4">
        <v>39574</v>
      </c>
      <c r="I5" s="4">
        <v>39605</v>
      </c>
      <c r="J5" s="4">
        <v>39635</v>
      </c>
      <c r="K5" s="4">
        <v>39666</v>
      </c>
      <c r="L5" s="4">
        <v>39697</v>
      </c>
      <c r="M5" s="4">
        <v>39727</v>
      </c>
      <c r="N5" s="4">
        <v>39758</v>
      </c>
      <c r="O5" s="4">
        <v>39788</v>
      </c>
      <c r="P5" s="4">
        <v>39819</v>
      </c>
      <c r="Q5" s="4">
        <v>39850</v>
      </c>
      <c r="R5" s="4">
        <v>39878</v>
      </c>
      <c r="S5" s="4">
        <v>39909</v>
      </c>
      <c r="T5" s="4">
        <v>39939</v>
      </c>
      <c r="U5" s="4">
        <v>39970</v>
      </c>
      <c r="V5" s="4">
        <v>40000</v>
      </c>
      <c r="W5" s="4">
        <v>40031</v>
      </c>
      <c r="X5" s="4">
        <v>40062</v>
      </c>
      <c r="Y5" s="4">
        <v>40092</v>
      </c>
      <c r="Z5" s="4">
        <v>40123</v>
      </c>
      <c r="AA5" s="4">
        <v>40153</v>
      </c>
      <c r="AB5" s="39"/>
      <c r="AC5" s="39"/>
      <c r="AD5" s="39" t="s">
        <v>1</v>
      </c>
      <c r="AE5" s="11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</row>
    <row r="6" spans="1:83" s="13" customFormat="1" x14ac:dyDescent="0.25">
      <c r="A6" s="18" t="s">
        <v>26</v>
      </c>
      <c r="B6" s="102" t="s">
        <v>137</v>
      </c>
      <c r="C6" s="6"/>
      <c r="AB6" s="105" t="s">
        <v>166</v>
      </c>
      <c r="AC6" s="105" t="s">
        <v>164</v>
      </c>
      <c r="AD6" s="101" t="s">
        <v>146</v>
      </c>
      <c r="AE6" s="5" t="s">
        <v>148</v>
      </c>
      <c r="AF6" s="5"/>
    </row>
    <row r="7" spans="1:83" s="13" customFormat="1" x14ac:dyDescent="0.25">
      <c r="A7" s="11"/>
      <c r="B7" s="5"/>
      <c r="C7" s="9" t="s">
        <v>0</v>
      </c>
      <c r="D7" s="81" t="e">
        <f>#REF!</f>
        <v>#REF!</v>
      </c>
      <c r="E7" s="81" t="e">
        <f>#REF!</f>
        <v>#REF!</v>
      </c>
      <c r="F7" s="81" t="e">
        <f>#REF!</f>
        <v>#REF!</v>
      </c>
      <c r="G7" s="81" t="e">
        <f>#REF!</f>
        <v>#REF!</v>
      </c>
      <c r="H7" s="81" t="e">
        <f>#REF!</f>
        <v>#REF!</v>
      </c>
      <c r="I7" s="81" t="e">
        <f>#REF!</f>
        <v>#REF!</v>
      </c>
      <c r="J7" s="81" t="e">
        <f>#REF!</f>
        <v>#REF!</v>
      </c>
      <c r="K7" s="81" t="e">
        <f>#REF!</f>
        <v>#REF!</v>
      </c>
      <c r="L7" s="81" t="e">
        <f>#REF!</f>
        <v>#REF!</v>
      </c>
      <c r="M7" s="81" t="e">
        <f>#REF!</f>
        <v>#REF!</v>
      </c>
      <c r="N7" s="81" t="e">
        <f>#REF!</f>
        <v>#REF!</v>
      </c>
      <c r="O7" s="81" t="e">
        <f>#REF!</f>
        <v>#REF!</v>
      </c>
      <c r="P7" s="81" t="e">
        <f>#REF!</f>
        <v>#REF!</v>
      </c>
      <c r="Q7" s="81" t="e">
        <f>#REF!</f>
        <v>#REF!</v>
      </c>
      <c r="R7" s="81" t="e">
        <f>#REF!</f>
        <v>#REF!</v>
      </c>
      <c r="S7" s="81" t="e">
        <f>#REF!</f>
        <v>#REF!</v>
      </c>
      <c r="T7" s="81" t="e">
        <f>#REF!</f>
        <v>#REF!</v>
      </c>
      <c r="U7" s="81" t="e">
        <f>#REF!</f>
        <v>#REF!</v>
      </c>
      <c r="V7" s="81" t="e">
        <f>#REF!</f>
        <v>#REF!</v>
      </c>
      <c r="W7" s="81" t="e">
        <f>#REF!</f>
        <v>#REF!</v>
      </c>
      <c r="X7" s="81" t="e">
        <f>#REF!</f>
        <v>#REF!</v>
      </c>
      <c r="Y7" s="81" t="e">
        <f>#REF!</f>
        <v>#REF!</v>
      </c>
      <c r="Z7" s="81" t="e">
        <f>#REF!</f>
        <v>#REF!</v>
      </c>
      <c r="AA7" s="81" t="e">
        <f>#REF!</f>
        <v>#REF!</v>
      </c>
      <c r="AB7" s="85" t="e">
        <f>SUM(D7:AA7)</f>
        <v>#REF!</v>
      </c>
      <c r="AC7" s="85" t="e">
        <f>SUM(P7:AA7)</f>
        <v>#REF!</v>
      </c>
      <c r="AD7" s="85"/>
      <c r="AE7" s="79"/>
      <c r="AF7" s="80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</row>
    <row r="8" spans="1:83" s="13" customFormat="1" x14ac:dyDescent="0.25">
      <c r="A8" s="11"/>
      <c r="B8" s="5"/>
      <c r="C8" s="9" t="s">
        <v>1</v>
      </c>
      <c r="D8" s="83">
        <f>$AE8/24</f>
        <v>72750</v>
      </c>
      <c r="E8" s="83">
        <f t="shared" ref="E8:Z8" si="0">$AE8/24</f>
        <v>72750</v>
      </c>
      <c r="F8" s="83">
        <f t="shared" si="0"/>
        <v>72750</v>
      </c>
      <c r="G8" s="83">
        <f t="shared" si="0"/>
        <v>72750</v>
      </c>
      <c r="H8" s="83">
        <f t="shared" si="0"/>
        <v>72750</v>
      </c>
      <c r="I8" s="83">
        <f t="shared" si="0"/>
        <v>72750</v>
      </c>
      <c r="J8" s="83">
        <f t="shared" si="0"/>
        <v>72750</v>
      </c>
      <c r="K8" s="83">
        <f t="shared" si="0"/>
        <v>72750</v>
      </c>
      <c r="L8" s="83">
        <f t="shared" si="0"/>
        <v>72750</v>
      </c>
      <c r="M8" s="83">
        <f t="shared" si="0"/>
        <v>72750</v>
      </c>
      <c r="N8" s="83">
        <f t="shared" si="0"/>
        <v>72750</v>
      </c>
      <c r="O8" s="83">
        <f t="shared" si="0"/>
        <v>72750</v>
      </c>
      <c r="P8" s="83">
        <f t="shared" si="0"/>
        <v>72750</v>
      </c>
      <c r="Q8" s="83">
        <f t="shared" si="0"/>
        <v>72750</v>
      </c>
      <c r="R8" s="83">
        <f t="shared" si="0"/>
        <v>72750</v>
      </c>
      <c r="S8" s="83">
        <f t="shared" si="0"/>
        <v>72750</v>
      </c>
      <c r="T8" s="83">
        <f t="shared" si="0"/>
        <v>72750</v>
      </c>
      <c r="U8" s="83">
        <f t="shared" si="0"/>
        <v>72750</v>
      </c>
      <c r="V8" s="83">
        <f t="shared" si="0"/>
        <v>72750</v>
      </c>
      <c r="W8" s="83">
        <f t="shared" si="0"/>
        <v>72750</v>
      </c>
      <c r="X8" s="83">
        <f t="shared" si="0"/>
        <v>72750</v>
      </c>
      <c r="Y8" s="83">
        <f t="shared" si="0"/>
        <v>72750</v>
      </c>
      <c r="Z8" s="83">
        <f t="shared" si="0"/>
        <v>72750</v>
      </c>
      <c r="AA8" s="83">
        <f>$AE8/24</f>
        <v>72750</v>
      </c>
      <c r="AB8" s="82"/>
      <c r="AC8" s="82"/>
      <c r="AD8" s="82">
        <v>873000</v>
      </c>
      <c r="AE8" s="79">
        <v>1746000</v>
      </c>
      <c r="AF8" s="89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</row>
    <row r="9" spans="1:83" s="13" customFormat="1" x14ac:dyDescent="0.25">
      <c r="A9" s="11"/>
      <c r="B9" s="5"/>
      <c r="C9" s="9" t="s">
        <v>2</v>
      </c>
      <c r="D9" s="83" t="e">
        <f>IF(D$4&gt;=D$3,D7,D8)</f>
        <v>#REF!</v>
      </c>
      <c r="E9" s="83" t="e">
        <f t="shared" ref="E9:N9" si="1">IF(E$4&gt;=E$3,E7,E8)</f>
        <v>#REF!</v>
      </c>
      <c r="F9" s="83" t="e">
        <f t="shared" si="1"/>
        <v>#REF!</v>
      </c>
      <c r="G9" s="83" t="e">
        <f t="shared" si="1"/>
        <v>#REF!</v>
      </c>
      <c r="H9" s="83" t="e">
        <f t="shared" si="1"/>
        <v>#REF!</v>
      </c>
      <c r="I9" s="83" t="e">
        <f t="shared" si="1"/>
        <v>#REF!</v>
      </c>
      <c r="J9" s="83" t="e">
        <f t="shared" si="1"/>
        <v>#REF!</v>
      </c>
      <c r="K9" s="83" t="e">
        <f t="shared" si="1"/>
        <v>#REF!</v>
      </c>
      <c r="L9" s="83" t="e">
        <f t="shared" si="1"/>
        <v>#REF!</v>
      </c>
      <c r="M9" s="83" t="e">
        <f t="shared" si="1"/>
        <v>#REF!</v>
      </c>
      <c r="N9" s="83" t="e">
        <f t="shared" si="1"/>
        <v>#REF!</v>
      </c>
      <c r="O9" s="83" t="e">
        <f t="shared" ref="O9:AA9" si="2">IF(O$4&gt;=O$3,O7,O8)</f>
        <v>#REF!</v>
      </c>
      <c r="P9" s="83" t="e">
        <f t="shared" si="2"/>
        <v>#REF!</v>
      </c>
      <c r="Q9" s="83" t="e">
        <f t="shared" si="2"/>
        <v>#REF!</v>
      </c>
      <c r="R9" s="83" t="e">
        <f t="shared" si="2"/>
        <v>#REF!</v>
      </c>
      <c r="S9" s="83" t="e">
        <f t="shared" si="2"/>
        <v>#REF!</v>
      </c>
      <c r="T9" s="83" t="e">
        <f t="shared" si="2"/>
        <v>#REF!</v>
      </c>
      <c r="U9" s="83" t="e">
        <f t="shared" si="2"/>
        <v>#REF!</v>
      </c>
      <c r="V9" s="83" t="e">
        <f t="shared" si="2"/>
        <v>#REF!</v>
      </c>
      <c r="W9" s="83" t="e">
        <f t="shared" si="2"/>
        <v>#REF!</v>
      </c>
      <c r="X9" s="83" t="e">
        <f t="shared" si="2"/>
        <v>#REF!</v>
      </c>
      <c r="Y9" s="83" t="e">
        <f t="shared" si="2"/>
        <v>#REF!</v>
      </c>
      <c r="Z9" s="83" t="e">
        <f t="shared" si="2"/>
        <v>#REF!</v>
      </c>
      <c r="AA9" s="83" t="e">
        <f t="shared" si="2"/>
        <v>#REF!</v>
      </c>
      <c r="AB9" s="82"/>
      <c r="AC9" s="82"/>
      <c r="AD9" s="82"/>
      <c r="AE9" s="79"/>
      <c r="AF9" s="80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</row>
    <row r="10" spans="1:83" s="13" customFormat="1" x14ac:dyDescent="0.25">
      <c r="A10" s="11"/>
      <c r="B10" s="5"/>
      <c r="C10" s="7" t="s">
        <v>157</v>
      </c>
      <c r="D10" s="84" t="e">
        <f>D7</f>
        <v>#REF!</v>
      </c>
      <c r="E10" s="76" t="e">
        <f>IF(E$4&lt;=$D$3,(E7+D10),0)</f>
        <v>#REF!</v>
      </c>
      <c r="F10" s="76" t="e">
        <f t="shared" ref="F10:AA10" si="3">IF(F$4&lt;=$D$3,(F7+E10),0)</f>
        <v>#REF!</v>
      </c>
      <c r="G10" s="76" t="e">
        <f t="shared" si="3"/>
        <v>#REF!</v>
      </c>
      <c r="H10" s="76" t="e">
        <f t="shared" si="3"/>
        <v>#REF!</v>
      </c>
      <c r="I10" s="76" t="e">
        <f t="shared" si="3"/>
        <v>#REF!</v>
      </c>
      <c r="J10" s="76" t="e">
        <f t="shared" si="3"/>
        <v>#REF!</v>
      </c>
      <c r="K10" s="76" t="e">
        <f t="shared" si="3"/>
        <v>#REF!</v>
      </c>
      <c r="L10" s="76" t="e">
        <f t="shared" si="3"/>
        <v>#REF!</v>
      </c>
      <c r="M10" s="76" t="e">
        <f t="shared" si="3"/>
        <v>#REF!</v>
      </c>
      <c r="N10" s="76" t="e">
        <f t="shared" si="3"/>
        <v>#REF!</v>
      </c>
      <c r="O10" s="76" t="e">
        <f t="shared" si="3"/>
        <v>#REF!</v>
      </c>
      <c r="P10" s="76" t="e">
        <f t="shared" si="3"/>
        <v>#REF!</v>
      </c>
      <c r="Q10" s="76" t="e">
        <f t="shared" si="3"/>
        <v>#REF!</v>
      </c>
      <c r="R10" s="76" t="e">
        <f t="shared" si="3"/>
        <v>#REF!</v>
      </c>
      <c r="S10" s="76" t="e">
        <f t="shared" si="3"/>
        <v>#REF!</v>
      </c>
      <c r="T10" s="76" t="e">
        <f t="shared" si="3"/>
        <v>#REF!</v>
      </c>
      <c r="U10" s="76" t="e">
        <f t="shared" si="3"/>
        <v>#REF!</v>
      </c>
      <c r="V10" s="76" t="e">
        <f t="shared" si="3"/>
        <v>#REF!</v>
      </c>
      <c r="W10" s="76" t="e">
        <f t="shared" si="3"/>
        <v>#REF!</v>
      </c>
      <c r="X10" s="76" t="e">
        <f t="shared" si="3"/>
        <v>#REF!</v>
      </c>
      <c r="Y10" s="76" t="e">
        <f t="shared" si="3"/>
        <v>#REF!</v>
      </c>
      <c r="Z10" s="76" t="e">
        <f t="shared" si="3"/>
        <v>#REF!</v>
      </c>
      <c r="AA10" s="76" t="e">
        <f t="shared" si="3"/>
        <v>#REF!</v>
      </c>
      <c r="AB10" s="82"/>
      <c r="AC10" s="82"/>
      <c r="AD10" s="82"/>
      <c r="AE10" s="79"/>
      <c r="AF10" s="80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</row>
    <row r="11" spans="1:83" s="13" customFormat="1" x14ac:dyDescent="0.25">
      <c r="A11" s="11"/>
      <c r="B11" s="5"/>
      <c r="C11" s="7" t="s">
        <v>158</v>
      </c>
      <c r="D11" s="84">
        <f>D8</f>
        <v>72750</v>
      </c>
      <c r="E11" s="84">
        <f t="shared" ref="E11:T12" si="4">E8+D11</f>
        <v>145500</v>
      </c>
      <c r="F11" s="84">
        <f t="shared" si="4"/>
        <v>218250</v>
      </c>
      <c r="G11" s="84">
        <f t="shared" si="4"/>
        <v>291000</v>
      </c>
      <c r="H11" s="84">
        <f t="shared" si="4"/>
        <v>363750</v>
      </c>
      <c r="I11" s="84">
        <f t="shared" si="4"/>
        <v>436500</v>
      </c>
      <c r="J11" s="84">
        <f t="shared" si="4"/>
        <v>509250</v>
      </c>
      <c r="K11" s="84">
        <f t="shared" si="4"/>
        <v>582000</v>
      </c>
      <c r="L11" s="84">
        <f t="shared" si="4"/>
        <v>654750</v>
      </c>
      <c r="M11" s="84">
        <f t="shared" si="4"/>
        <v>727500</v>
      </c>
      <c r="N11" s="84">
        <f t="shared" si="4"/>
        <v>800250</v>
      </c>
      <c r="O11" s="84">
        <f t="shared" si="4"/>
        <v>873000</v>
      </c>
      <c r="P11" s="84">
        <f t="shared" si="4"/>
        <v>945750</v>
      </c>
      <c r="Q11" s="84">
        <f t="shared" si="4"/>
        <v>1018500</v>
      </c>
      <c r="R11" s="84">
        <f t="shared" si="4"/>
        <v>1091250</v>
      </c>
      <c r="S11" s="84">
        <f t="shared" si="4"/>
        <v>1164000</v>
      </c>
      <c r="T11" s="84">
        <f t="shared" si="4"/>
        <v>1236750</v>
      </c>
      <c r="U11" s="84">
        <f t="shared" ref="U11:AA12" si="5">U8+T11</f>
        <v>1309500</v>
      </c>
      <c r="V11" s="84">
        <f t="shared" si="5"/>
        <v>1382250</v>
      </c>
      <c r="W11" s="84">
        <f t="shared" si="5"/>
        <v>1455000</v>
      </c>
      <c r="X11" s="84">
        <f t="shared" si="5"/>
        <v>1527750</v>
      </c>
      <c r="Y11" s="84">
        <f t="shared" si="5"/>
        <v>1600500</v>
      </c>
      <c r="Z11" s="84">
        <f t="shared" si="5"/>
        <v>1673250</v>
      </c>
      <c r="AA11" s="84">
        <f t="shared" si="5"/>
        <v>1746000</v>
      </c>
      <c r="AB11" s="82"/>
      <c r="AC11" s="82"/>
      <c r="AD11" s="82"/>
      <c r="AE11" s="79"/>
      <c r="AF11" s="80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</row>
    <row r="12" spans="1:83" s="13" customFormat="1" x14ac:dyDescent="0.25">
      <c r="A12" s="11"/>
      <c r="B12" s="5"/>
      <c r="C12" s="7" t="s">
        <v>159</v>
      </c>
      <c r="D12" s="84" t="e">
        <f>D9</f>
        <v>#REF!</v>
      </c>
      <c r="E12" s="84" t="e">
        <f t="shared" si="4"/>
        <v>#REF!</v>
      </c>
      <c r="F12" s="84" t="e">
        <f t="shared" si="4"/>
        <v>#REF!</v>
      </c>
      <c r="G12" s="84" t="e">
        <f t="shared" si="4"/>
        <v>#REF!</v>
      </c>
      <c r="H12" s="84" t="e">
        <f t="shared" si="4"/>
        <v>#REF!</v>
      </c>
      <c r="I12" s="84" t="e">
        <f t="shared" si="4"/>
        <v>#REF!</v>
      </c>
      <c r="J12" s="84" t="e">
        <f t="shared" si="4"/>
        <v>#REF!</v>
      </c>
      <c r="K12" s="84" t="e">
        <f t="shared" si="4"/>
        <v>#REF!</v>
      </c>
      <c r="L12" s="84" t="e">
        <f t="shared" si="4"/>
        <v>#REF!</v>
      </c>
      <c r="M12" s="84" t="e">
        <f t="shared" si="4"/>
        <v>#REF!</v>
      </c>
      <c r="N12" s="84" t="e">
        <f t="shared" si="4"/>
        <v>#REF!</v>
      </c>
      <c r="O12" s="84" t="e">
        <f t="shared" si="4"/>
        <v>#REF!</v>
      </c>
      <c r="P12" s="84" t="e">
        <f t="shared" si="4"/>
        <v>#REF!</v>
      </c>
      <c r="Q12" s="84" t="e">
        <f t="shared" si="4"/>
        <v>#REF!</v>
      </c>
      <c r="R12" s="84" t="e">
        <f t="shared" si="4"/>
        <v>#REF!</v>
      </c>
      <c r="S12" s="84" t="e">
        <f t="shared" si="4"/>
        <v>#REF!</v>
      </c>
      <c r="T12" s="84" t="e">
        <f t="shared" si="4"/>
        <v>#REF!</v>
      </c>
      <c r="U12" s="84" t="e">
        <f t="shared" si="5"/>
        <v>#REF!</v>
      </c>
      <c r="V12" s="84" t="e">
        <f t="shared" si="5"/>
        <v>#REF!</v>
      </c>
      <c r="W12" s="84" t="e">
        <f t="shared" si="5"/>
        <v>#REF!</v>
      </c>
      <c r="X12" s="84" t="e">
        <f t="shared" si="5"/>
        <v>#REF!</v>
      </c>
      <c r="Y12" s="84" t="e">
        <f t="shared" si="5"/>
        <v>#REF!</v>
      </c>
      <c r="Z12" s="84" t="e">
        <f t="shared" si="5"/>
        <v>#REF!</v>
      </c>
      <c r="AA12" s="84" t="e">
        <f t="shared" si="5"/>
        <v>#REF!</v>
      </c>
      <c r="AB12" s="82"/>
      <c r="AC12" s="82"/>
      <c r="AD12" s="82"/>
      <c r="AE12" s="79"/>
      <c r="AF12" s="80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</row>
    <row r="13" spans="1:83" x14ac:dyDescent="0.25">
      <c r="A13" s="18" t="s">
        <v>123</v>
      </c>
      <c r="B13" s="102" t="s">
        <v>135</v>
      </c>
      <c r="C13" s="5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82"/>
      <c r="AC13" s="82"/>
      <c r="AD13" s="82"/>
      <c r="AE13" s="79"/>
      <c r="AF13" s="62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83" x14ac:dyDescent="0.25">
      <c r="A14" s="11"/>
      <c r="B14" s="5"/>
      <c r="C14" s="9" t="s">
        <v>0</v>
      </c>
      <c r="D14" s="81" t="e">
        <f>#REF!</f>
        <v>#REF!</v>
      </c>
      <c r="E14" s="81" t="e">
        <f>#REF!</f>
        <v>#REF!</v>
      </c>
      <c r="F14" s="81" t="e">
        <f>#REF!</f>
        <v>#REF!</v>
      </c>
      <c r="G14" s="81" t="e">
        <f>#REF!</f>
        <v>#REF!</v>
      </c>
      <c r="H14" s="81" t="e">
        <f>#REF!</f>
        <v>#REF!</v>
      </c>
      <c r="I14" s="81" t="e">
        <f>#REF!</f>
        <v>#REF!</v>
      </c>
      <c r="J14" s="81" t="e">
        <f>#REF!</f>
        <v>#REF!</v>
      </c>
      <c r="K14" s="81" t="e">
        <f>#REF!</f>
        <v>#REF!</v>
      </c>
      <c r="L14" s="81" t="e">
        <f>#REF!</f>
        <v>#REF!</v>
      </c>
      <c r="M14" s="81" t="e">
        <f>#REF!</f>
        <v>#REF!</v>
      </c>
      <c r="N14" s="81" t="e">
        <f>#REF!</f>
        <v>#REF!</v>
      </c>
      <c r="O14" s="81" t="e">
        <f>#REF!</f>
        <v>#REF!</v>
      </c>
      <c r="P14" s="81" t="e">
        <f>#REF!</f>
        <v>#REF!</v>
      </c>
      <c r="Q14" s="81" t="e">
        <f>#REF!</f>
        <v>#REF!</v>
      </c>
      <c r="R14" s="81" t="e">
        <f>#REF!</f>
        <v>#REF!</v>
      </c>
      <c r="S14" s="81" t="e">
        <f>#REF!</f>
        <v>#REF!</v>
      </c>
      <c r="T14" s="81" t="e">
        <f>#REF!</f>
        <v>#REF!</v>
      </c>
      <c r="U14" s="81" t="e">
        <f>#REF!</f>
        <v>#REF!</v>
      </c>
      <c r="V14" s="81" t="e">
        <f>#REF!</f>
        <v>#REF!</v>
      </c>
      <c r="W14" s="81" t="e">
        <f>#REF!</f>
        <v>#REF!</v>
      </c>
      <c r="X14" s="81" t="e">
        <f>#REF!</f>
        <v>#REF!</v>
      </c>
      <c r="Y14" s="81" t="e">
        <f>#REF!</f>
        <v>#REF!</v>
      </c>
      <c r="Z14" s="81" t="e">
        <f>#REF!</f>
        <v>#REF!</v>
      </c>
      <c r="AA14" s="81" t="e">
        <f>#REF!</f>
        <v>#REF!</v>
      </c>
      <c r="AB14" s="85" t="e">
        <f>SUM(D14:AA14)</f>
        <v>#REF!</v>
      </c>
      <c r="AC14" s="85" t="e">
        <f>SUM(P14:AA14)</f>
        <v>#REF!</v>
      </c>
      <c r="AD14" s="85"/>
      <c r="AE14" s="79"/>
      <c r="AF14" s="80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</row>
    <row r="15" spans="1:83" x14ac:dyDescent="0.25">
      <c r="A15" s="11"/>
      <c r="B15" s="5"/>
      <c r="C15" s="9" t="s">
        <v>87</v>
      </c>
      <c r="D15" s="83">
        <f t="shared" ref="D15:AA15" si="6">$AE15/24</f>
        <v>6916.666666666667</v>
      </c>
      <c r="E15" s="83">
        <f t="shared" si="6"/>
        <v>6916.666666666667</v>
      </c>
      <c r="F15" s="83">
        <f t="shared" si="6"/>
        <v>6916.666666666667</v>
      </c>
      <c r="G15" s="83">
        <f t="shared" si="6"/>
        <v>6916.666666666667</v>
      </c>
      <c r="H15" s="83">
        <f t="shared" si="6"/>
        <v>6916.666666666667</v>
      </c>
      <c r="I15" s="83">
        <f t="shared" si="6"/>
        <v>6916.666666666667</v>
      </c>
      <c r="J15" s="83">
        <f t="shared" si="6"/>
        <v>6916.666666666667</v>
      </c>
      <c r="K15" s="83">
        <f t="shared" si="6"/>
        <v>6916.666666666667</v>
      </c>
      <c r="L15" s="83">
        <f t="shared" si="6"/>
        <v>6916.666666666667</v>
      </c>
      <c r="M15" s="83">
        <f t="shared" si="6"/>
        <v>6916.666666666667</v>
      </c>
      <c r="N15" s="83">
        <f t="shared" si="6"/>
        <v>6916.666666666667</v>
      </c>
      <c r="O15" s="83">
        <f t="shared" si="6"/>
        <v>6916.666666666667</v>
      </c>
      <c r="P15" s="83">
        <f t="shared" si="6"/>
        <v>6916.666666666667</v>
      </c>
      <c r="Q15" s="83">
        <f t="shared" si="6"/>
        <v>6916.666666666667</v>
      </c>
      <c r="R15" s="83">
        <f t="shared" si="6"/>
        <v>6916.666666666667</v>
      </c>
      <c r="S15" s="83">
        <f t="shared" si="6"/>
        <v>6916.666666666667</v>
      </c>
      <c r="T15" s="83">
        <f t="shared" si="6"/>
        <v>6916.666666666667</v>
      </c>
      <c r="U15" s="83">
        <f t="shared" si="6"/>
        <v>6916.666666666667</v>
      </c>
      <c r="V15" s="83">
        <f t="shared" si="6"/>
        <v>6916.666666666667</v>
      </c>
      <c r="W15" s="83">
        <f t="shared" si="6"/>
        <v>6916.666666666667</v>
      </c>
      <c r="X15" s="83">
        <f t="shared" si="6"/>
        <v>6916.666666666667</v>
      </c>
      <c r="Y15" s="83">
        <f t="shared" si="6"/>
        <v>6916.666666666667</v>
      </c>
      <c r="Z15" s="83">
        <f t="shared" si="6"/>
        <v>6916.666666666667</v>
      </c>
      <c r="AA15" s="83">
        <f t="shared" si="6"/>
        <v>6916.666666666667</v>
      </c>
      <c r="AB15" s="82"/>
      <c r="AC15" s="82"/>
      <c r="AD15" s="82">
        <v>83000</v>
      </c>
      <c r="AE15" s="79">
        <v>166000</v>
      </c>
      <c r="AF15" s="62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83" x14ac:dyDescent="0.25">
      <c r="A16" s="11"/>
      <c r="B16" s="5"/>
      <c r="C16" s="9" t="s">
        <v>2</v>
      </c>
      <c r="D16" s="83" t="e">
        <f t="shared" ref="D16:AA16" si="7">IF(D$4&gt;=D$3,D14,D15)</f>
        <v>#REF!</v>
      </c>
      <c r="E16" s="83" t="e">
        <f t="shared" si="7"/>
        <v>#REF!</v>
      </c>
      <c r="F16" s="83" t="e">
        <f t="shared" si="7"/>
        <v>#REF!</v>
      </c>
      <c r="G16" s="83" t="e">
        <f t="shared" si="7"/>
        <v>#REF!</v>
      </c>
      <c r="H16" s="83" t="e">
        <f t="shared" si="7"/>
        <v>#REF!</v>
      </c>
      <c r="I16" s="83" t="e">
        <f t="shared" si="7"/>
        <v>#REF!</v>
      </c>
      <c r="J16" s="83" t="e">
        <f t="shared" si="7"/>
        <v>#REF!</v>
      </c>
      <c r="K16" s="83" t="e">
        <f t="shared" si="7"/>
        <v>#REF!</v>
      </c>
      <c r="L16" s="83" t="e">
        <f t="shared" si="7"/>
        <v>#REF!</v>
      </c>
      <c r="M16" s="83" t="e">
        <f t="shared" si="7"/>
        <v>#REF!</v>
      </c>
      <c r="N16" s="83" t="e">
        <f t="shared" si="7"/>
        <v>#REF!</v>
      </c>
      <c r="O16" s="83" t="e">
        <f t="shared" si="7"/>
        <v>#REF!</v>
      </c>
      <c r="P16" s="83" t="e">
        <f t="shared" si="7"/>
        <v>#REF!</v>
      </c>
      <c r="Q16" s="83" t="e">
        <f t="shared" si="7"/>
        <v>#REF!</v>
      </c>
      <c r="R16" s="83" t="e">
        <f t="shared" si="7"/>
        <v>#REF!</v>
      </c>
      <c r="S16" s="83" t="e">
        <f t="shared" si="7"/>
        <v>#REF!</v>
      </c>
      <c r="T16" s="83" t="e">
        <f t="shared" si="7"/>
        <v>#REF!</v>
      </c>
      <c r="U16" s="83" t="e">
        <f t="shared" si="7"/>
        <v>#REF!</v>
      </c>
      <c r="V16" s="83" t="e">
        <f t="shared" si="7"/>
        <v>#REF!</v>
      </c>
      <c r="W16" s="83" t="e">
        <f t="shared" si="7"/>
        <v>#REF!</v>
      </c>
      <c r="X16" s="83" t="e">
        <f t="shared" si="7"/>
        <v>#REF!</v>
      </c>
      <c r="Y16" s="83" t="e">
        <f t="shared" si="7"/>
        <v>#REF!</v>
      </c>
      <c r="Z16" s="83" t="e">
        <f t="shared" si="7"/>
        <v>#REF!</v>
      </c>
      <c r="AA16" s="83" t="e">
        <f t="shared" si="7"/>
        <v>#REF!</v>
      </c>
      <c r="AB16" s="82"/>
      <c r="AC16" s="82"/>
      <c r="AD16" s="82"/>
      <c r="AE16" s="79"/>
      <c r="AF16" s="62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</row>
    <row r="17" spans="1:54" x14ac:dyDescent="0.25">
      <c r="A17" s="11"/>
      <c r="B17" s="5"/>
      <c r="C17" s="7" t="s">
        <v>157</v>
      </c>
      <c r="D17" s="84" t="e">
        <f>D14</f>
        <v>#REF!</v>
      </c>
      <c r="E17" s="76" t="e">
        <f t="shared" ref="E17:AA17" si="8">IF(E$4&lt;=$D$3,(E14+D17),0)</f>
        <v>#REF!</v>
      </c>
      <c r="F17" s="76" t="e">
        <f t="shared" si="8"/>
        <v>#REF!</v>
      </c>
      <c r="G17" s="76" t="e">
        <f t="shared" si="8"/>
        <v>#REF!</v>
      </c>
      <c r="H17" s="76" t="e">
        <f t="shared" si="8"/>
        <v>#REF!</v>
      </c>
      <c r="I17" s="76" t="e">
        <f t="shared" si="8"/>
        <v>#REF!</v>
      </c>
      <c r="J17" s="76" t="e">
        <f t="shared" si="8"/>
        <v>#REF!</v>
      </c>
      <c r="K17" s="76" t="e">
        <f t="shared" si="8"/>
        <v>#REF!</v>
      </c>
      <c r="L17" s="76" t="e">
        <f t="shared" si="8"/>
        <v>#REF!</v>
      </c>
      <c r="M17" s="76" t="e">
        <f t="shared" si="8"/>
        <v>#REF!</v>
      </c>
      <c r="N17" s="76" t="e">
        <f t="shared" si="8"/>
        <v>#REF!</v>
      </c>
      <c r="O17" s="76" t="e">
        <f t="shared" si="8"/>
        <v>#REF!</v>
      </c>
      <c r="P17" s="76" t="e">
        <f t="shared" si="8"/>
        <v>#REF!</v>
      </c>
      <c r="Q17" s="76" t="e">
        <f t="shared" si="8"/>
        <v>#REF!</v>
      </c>
      <c r="R17" s="76" t="e">
        <f t="shared" si="8"/>
        <v>#REF!</v>
      </c>
      <c r="S17" s="76" t="e">
        <f t="shared" si="8"/>
        <v>#REF!</v>
      </c>
      <c r="T17" s="76" t="e">
        <f t="shared" si="8"/>
        <v>#REF!</v>
      </c>
      <c r="U17" s="76" t="e">
        <f t="shared" si="8"/>
        <v>#REF!</v>
      </c>
      <c r="V17" s="76" t="e">
        <f t="shared" si="8"/>
        <v>#REF!</v>
      </c>
      <c r="W17" s="76" t="e">
        <f t="shared" si="8"/>
        <v>#REF!</v>
      </c>
      <c r="X17" s="76" t="e">
        <f t="shared" si="8"/>
        <v>#REF!</v>
      </c>
      <c r="Y17" s="76" t="e">
        <f t="shared" si="8"/>
        <v>#REF!</v>
      </c>
      <c r="Z17" s="76" t="e">
        <f t="shared" si="8"/>
        <v>#REF!</v>
      </c>
      <c r="AA17" s="76" t="e">
        <f t="shared" si="8"/>
        <v>#REF!</v>
      </c>
      <c r="AB17" s="82"/>
      <c r="AC17" s="82"/>
      <c r="AD17" s="82"/>
      <c r="AE17" s="79"/>
      <c r="AF17" s="6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 x14ac:dyDescent="0.25">
      <c r="A18" s="11"/>
      <c r="B18" s="5"/>
      <c r="C18" s="7" t="s">
        <v>160</v>
      </c>
      <c r="D18" s="84">
        <f>D15</f>
        <v>6916.666666666667</v>
      </c>
      <c r="E18" s="84">
        <f t="shared" ref="E18:N19" si="9">E15+D18</f>
        <v>13833.333333333334</v>
      </c>
      <c r="F18" s="84">
        <f t="shared" si="9"/>
        <v>20750</v>
      </c>
      <c r="G18" s="84">
        <f t="shared" si="9"/>
        <v>27666.666666666668</v>
      </c>
      <c r="H18" s="84">
        <f t="shared" si="9"/>
        <v>34583.333333333336</v>
      </c>
      <c r="I18" s="84">
        <f t="shared" si="9"/>
        <v>41500</v>
      </c>
      <c r="J18" s="84">
        <f t="shared" si="9"/>
        <v>48416.666666666664</v>
      </c>
      <c r="K18" s="84">
        <f t="shared" si="9"/>
        <v>55333.333333333328</v>
      </c>
      <c r="L18" s="84">
        <f t="shared" si="9"/>
        <v>62249.999999999993</v>
      </c>
      <c r="M18" s="84">
        <f t="shared" si="9"/>
        <v>69166.666666666657</v>
      </c>
      <c r="N18" s="84">
        <f t="shared" si="9"/>
        <v>76083.333333333328</v>
      </c>
      <c r="O18" s="84">
        <f>O15+N18</f>
        <v>83000</v>
      </c>
      <c r="P18" s="84">
        <f t="shared" ref="P18:AA18" si="10">P15+O18</f>
        <v>89916.666666666672</v>
      </c>
      <c r="Q18" s="84">
        <f t="shared" si="10"/>
        <v>96833.333333333343</v>
      </c>
      <c r="R18" s="84">
        <f t="shared" si="10"/>
        <v>103750.00000000001</v>
      </c>
      <c r="S18" s="84">
        <f t="shared" si="10"/>
        <v>110666.66666666669</v>
      </c>
      <c r="T18" s="84">
        <f t="shared" si="10"/>
        <v>117583.33333333336</v>
      </c>
      <c r="U18" s="84">
        <f t="shared" si="10"/>
        <v>124500.00000000003</v>
      </c>
      <c r="V18" s="84">
        <f t="shared" si="10"/>
        <v>131416.66666666669</v>
      </c>
      <c r="W18" s="84">
        <f t="shared" si="10"/>
        <v>138333.33333333334</v>
      </c>
      <c r="X18" s="84">
        <f t="shared" si="10"/>
        <v>145250</v>
      </c>
      <c r="Y18" s="84">
        <f t="shared" si="10"/>
        <v>152166.66666666666</v>
      </c>
      <c r="Z18" s="84">
        <f t="shared" si="10"/>
        <v>159083.33333333331</v>
      </c>
      <c r="AA18" s="84">
        <f t="shared" si="10"/>
        <v>165999.99999999997</v>
      </c>
      <c r="AB18" s="82"/>
      <c r="AC18" s="82"/>
      <c r="AD18" s="82"/>
      <c r="AE18" s="79"/>
      <c r="AF18" s="62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x14ac:dyDescent="0.25">
      <c r="A19" s="11"/>
      <c r="B19" s="5"/>
      <c r="C19" s="7" t="s">
        <v>159</v>
      </c>
      <c r="D19" s="84" t="e">
        <f>D16</f>
        <v>#REF!</v>
      </c>
      <c r="E19" s="84" t="e">
        <f t="shared" si="9"/>
        <v>#REF!</v>
      </c>
      <c r="F19" s="84" t="e">
        <f t="shared" si="9"/>
        <v>#REF!</v>
      </c>
      <c r="G19" s="84" t="e">
        <f t="shared" si="9"/>
        <v>#REF!</v>
      </c>
      <c r="H19" s="84" t="e">
        <f t="shared" si="9"/>
        <v>#REF!</v>
      </c>
      <c r="I19" s="84" t="e">
        <f t="shared" si="9"/>
        <v>#REF!</v>
      </c>
      <c r="J19" s="84" t="e">
        <f t="shared" si="9"/>
        <v>#REF!</v>
      </c>
      <c r="K19" s="84" t="e">
        <f t="shared" si="9"/>
        <v>#REF!</v>
      </c>
      <c r="L19" s="84" t="e">
        <f t="shared" si="9"/>
        <v>#REF!</v>
      </c>
      <c r="M19" s="84" t="e">
        <f t="shared" si="9"/>
        <v>#REF!</v>
      </c>
      <c r="N19" s="84" t="e">
        <f t="shared" si="9"/>
        <v>#REF!</v>
      </c>
      <c r="O19" s="84" t="e">
        <f>O16+N19</f>
        <v>#REF!</v>
      </c>
      <c r="P19" s="84" t="e">
        <f t="shared" ref="P19:AA19" si="11">P16+O19</f>
        <v>#REF!</v>
      </c>
      <c r="Q19" s="84" t="e">
        <f t="shared" si="11"/>
        <v>#REF!</v>
      </c>
      <c r="R19" s="84" t="e">
        <f t="shared" si="11"/>
        <v>#REF!</v>
      </c>
      <c r="S19" s="84" t="e">
        <f t="shared" si="11"/>
        <v>#REF!</v>
      </c>
      <c r="T19" s="84" t="e">
        <f t="shared" si="11"/>
        <v>#REF!</v>
      </c>
      <c r="U19" s="84" t="e">
        <f t="shared" si="11"/>
        <v>#REF!</v>
      </c>
      <c r="V19" s="84" t="e">
        <f t="shared" si="11"/>
        <v>#REF!</v>
      </c>
      <c r="W19" s="84" t="e">
        <f t="shared" si="11"/>
        <v>#REF!</v>
      </c>
      <c r="X19" s="84" t="e">
        <f t="shared" si="11"/>
        <v>#REF!</v>
      </c>
      <c r="Y19" s="84" t="e">
        <f t="shared" si="11"/>
        <v>#REF!</v>
      </c>
      <c r="Z19" s="84" t="e">
        <f t="shared" si="11"/>
        <v>#REF!</v>
      </c>
      <c r="AA19" s="84" t="e">
        <f t="shared" si="11"/>
        <v>#REF!</v>
      </c>
      <c r="AB19" s="82"/>
      <c r="AC19" s="82"/>
      <c r="AD19" s="82"/>
      <c r="AE19" s="79"/>
      <c r="AF19" s="6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</row>
    <row r="20" spans="1:54" x14ac:dyDescent="0.25">
      <c r="A20" s="18" t="s">
        <v>114</v>
      </c>
      <c r="B20" s="102" t="s">
        <v>134</v>
      </c>
      <c r="C20" s="5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82"/>
      <c r="AC20" s="82"/>
      <c r="AD20" s="82"/>
      <c r="AE20" s="79"/>
      <c r="AF20" s="62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x14ac:dyDescent="0.25">
      <c r="A21" s="11"/>
      <c r="B21" s="5"/>
      <c r="C21" s="9" t="s">
        <v>0</v>
      </c>
      <c r="D21" s="81" t="e">
        <f>#REF!</f>
        <v>#REF!</v>
      </c>
      <c r="E21" s="81" t="e">
        <f>#REF!</f>
        <v>#REF!</v>
      </c>
      <c r="F21" s="81" t="e">
        <f>#REF!</f>
        <v>#REF!</v>
      </c>
      <c r="G21" s="81" t="e">
        <f>#REF!</f>
        <v>#REF!</v>
      </c>
      <c r="H21" s="81" t="e">
        <f>#REF!</f>
        <v>#REF!</v>
      </c>
      <c r="I21" s="81" t="e">
        <f>#REF!</f>
        <v>#REF!</v>
      </c>
      <c r="J21" s="81" t="e">
        <f>#REF!</f>
        <v>#REF!</v>
      </c>
      <c r="K21" s="81" t="e">
        <f>#REF!</f>
        <v>#REF!</v>
      </c>
      <c r="L21" s="81" t="e">
        <f>#REF!</f>
        <v>#REF!</v>
      </c>
      <c r="M21" s="81" t="e">
        <f>#REF!</f>
        <v>#REF!</v>
      </c>
      <c r="N21" s="81" t="e">
        <f>#REF!</f>
        <v>#REF!</v>
      </c>
      <c r="O21" s="81" t="e">
        <f>#REF!</f>
        <v>#REF!</v>
      </c>
      <c r="P21" s="81" t="e">
        <f>#REF!</f>
        <v>#REF!</v>
      </c>
      <c r="Q21" s="81" t="e">
        <f>#REF!</f>
        <v>#REF!</v>
      </c>
      <c r="R21" s="81" t="e">
        <f>#REF!</f>
        <v>#REF!</v>
      </c>
      <c r="S21" s="81" t="e">
        <f>#REF!</f>
        <v>#REF!</v>
      </c>
      <c r="T21" s="81" t="e">
        <f>#REF!</f>
        <v>#REF!</v>
      </c>
      <c r="U21" s="81" t="e">
        <f>#REF!</f>
        <v>#REF!</v>
      </c>
      <c r="V21" s="81" t="e">
        <f>#REF!</f>
        <v>#REF!</v>
      </c>
      <c r="W21" s="81" t="e">
        <f>#REF!</f>
        <v>#REF!</v>
      </c>
      <c r="X21" s="81" t="e">
        <f>#REF!</f>
        <v>#REF!</v>
      </c>
      <c r="Y21" s="81" t="e">
        <f>#REF!</f>
        <v>#REF!</v>
      </c>
      <c r="Z21" s="81" t="e">
        <f>#REF!</f>
        <v>#REF!</v>
      </c>
      <c r="AA21" s="81" t="e">
        <f>#REF!</f>
        <v>#REF!</v>
      </c>
      <c r="AB21" s="85" t="e">
        <f>SUM(D21:AA21)</f>
        <v>#REF!</v>
      </c>
      <c r="AC21" s="85" t="e">
        <f>SUM(P21:AA21)</f>
        <v>#REF!</v>
      </c>
      <c r="AD21" s="85"/>
      <c r="AE21" s="79"/>
      <c r="AF21" s="80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</row>
    <row r="22" spans="1:54" x14ac:dyDescent="0.25">
      <c r="A22" s="11"/>
      <c r="B22" s="5"/>
      <c r="C22" s="9" t="s">
        <v>87</v>
      </c>
      <c r="D22" s="83">
        <f t="shared" ref="D22:Z22" si="12">$AE22/24</f>
        <v>14333.333333333334</v>
      </c>
      <c r="E22" s="83">
        <f t="shared" si="12"/>
        <v>14333.333333333334</v>
      </c>
      <c r="F22" s="83">
        <f t="shared" si="12"/>
        <v>14333.333333333334</v>
      </c>
      <c r="G22" s="83">
        <f t="shared" si="12"/>
        <v>14333.333333333334</v>
      </c>
      <c r="H22" s="83">
        <f t="shared" si="12"/>
        <v>14333.333333333334</v>
      </c>
      <c r="I22" s="83">
        <f t="shared" si="12"/>
        <v>14333.333333333334</v>
      </c>
      <c r="J22" s="83">
        <f t="shared" si="12"/>
        <v>14333.333333333334</v>
      </c>
      <c r="K22" s="83">
        <f t="shared" si="12"/>
        <v>14333.333333333334</v>
      </c>
      <c r="L22" s="83">
        <f t="shared" si="12"/>
        <v>14333.333333333334</v>
      </c>
      <c r="M22" s="83">
        <f t="shared" si="12"/>
        <v>14333.333333333334</v>
      </c>
      <c r="N22" s="83">
        <f t="shared" si="12"/>
        <v>14333.333333333334</v>
      </c>
      <c r="O22" s="83">
        <f t="shared" si="12"/>
        <v>14333.333333333334</v>
      </c>
      <c r="P22" s="83">
        <f t="shared" si="12"/>
        <v>14333.333333333334</v>
      </c>
      <c r="Q22" s="83">
        <f t="shared" si="12"/>
        <v>14333.333333333334</v>
      </c>
      <c r="R22" s="83">
        <f t="shared" si="12"/>
        <v>14333.333333333334</v>
      </c>
      <c r="S22" s="83">
        <f t="shared" si="12"/>
        <v>14333.333333333334</v>
      </c>
      <c r="T22" s="83">
        <f t="shared" si="12"/>
        <v>14333.333333333334</v>
      </c>
      <c r="U22" s="83">
        <f t="shared" si="12"/>
        <v>14333.333333333334</v>
      </c>
      <c r="V22" s="83">
        <f t="shared" si="12"/>
        <v>14333.333333333334</v>
      </c>
      <c r="W22" s="83">
        <f t="shared" si="12"/>
        <v>14333.333333333334</v>
      </c>
      <c r="X22" s="83">
        <f t="shared" si="12"/>
        <v>14333.333333333334</v>
      </c>
      <c r="Y22" s="83">
        <f t="shared" si="12"/>
        <v>14333.333333333334</v>
      </c>
      <c r="Z22" s="83">
        <f t="shared" si="12"/>
        <v>14333.333333333334</v>
      </c>
      <c r="AA22" s="83">
        <f>$AE22/24</f>
        <v>14333.333333333334</v>
      </c>
      <c r="AB22" s="82"/>
      <c r="AC22" s="82"/>
      <c r="AD22" s="82">
        <v>172000</v>
      </c>
      <c r="AE22" s="79">
        <v>344000</v>
      </c>
      <c r="AF22" s="62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54" x14ac:dyDescent="0.25">
      <c r="A23" s="11"/>
      <c r="B23" s="5"/>
      <c r="C23" s="9" t="s">
        <v>2</v>
      </c>
      <c r="D23" s="83" t="e">
        <f>IF(D$4&gt;=D$3,D21,D22)</f>
        <v>#REF!</v>
      </c>
      <c r="E23" s="83" t="e">
        <f t="shared" ref="E23:O23" si="13">IF(E$4&gt;=E$3,E21,E22)</f>
        <v>#REF!</v>
      </c>
      <c r="F23" s="83" t="e">
        <f t="shared" si="13"/>
        <v>#REF!</v>
      </c>
      <c r="G23" s="83" t="e">
        <f t="shared" si="13"/>
        <v>#REF!</v>
      </c>
      <c r="H23" s="83" t="e">
        <f t="shared" si="13"/>
        <v>#REF!</v>
      </c>
      <c r="I23" s="83" t="e">
        <f t="shared" si="13"/>
        <v>#REF!</v>
      </c>
      <c r="J23" s="83" t="e">
        <f t="shared" si="13"/>
        <v>#REF!</v>
      </c>
      <c r="K23" s="83" t="e">
        <f t="shared" si="13"/>
        <v>#REF!</v>
      </c>
      <c r="L23" s="83" t="e">
        <f t="shared" si="13"/>
        <v>#REF!</v>
      </c>
      <c r="M23" s="83" t="e">
        <f t="shared" si="13"/>
        <v>#REF!</v>
      </c>
      <c r="N23" s="83" t="e">
        <f t="shared" si="13"/>
        <v>#REF!</v>
      </c>
      <c r="O23" s="83" t="e">
        <f t="shared" si="13"/>
        <v>#REF!</v>
      </c>
      <c r="P23" s="83" t="e">
        <f t="shared" ref="P23:AA23" si="14">IF(P$4&gt;=P$3,P21,P22)</f>
        <v>#REF!</v>
      </c>
      <c r="Q23" s="83" t="e">
        <f t="shared" si="14"/>
        <v>#REF!</v>
      </c>
      <c r="R23" s="83" t="e">
        <f t="shared" si="14"/>
        <v>#REF!</v>
      </c>
      <c r="S23" s="83" t="e">
        <f t="shared" si="14"/>
        <v>#REF!</v>
      </c>
      <c r="T23" s="83" t="e">
        <f t="shared" si="14"/>
        <v>#REF!</v>
      </c>
      <c r="U23" s="83" t="e">
        <f t="shared" si="14"/>
        <v>#REF!</v>
      </c>
      <c r="V23" s="83" t="e">
        <f t="shared" si="14"/>
        <v>#REF!</v>
      </c>
      <c r="W23" s="83" t="e">
        <f t="shared" si="14"/>
        <v>#REF!</v>
      </c>
      <c r="X23" s="83" t="e">
        <f t="shared" si="14"/>
        <v>#REF!</v>
      </c>
      <c r="Y23" s="83" t="e">
        <f t="shared" si="14"/>
        <v>#REF!</v>
      </c>
      <c r="Z23" s="83" t="e">
        <f t="shared" si="14"/>
        <v>#REF!</v>
      </c>
      <c r="AA23" s="83" t="e">
        <f t="shared" si="14"/>
        <v>#REF!</v>
      </c>
      <c r="AB23" s="82"/>
      <c r="AC23" s="82"/>
      <c r="AD23" s="82"/>
      <c r="AE23" s="79"/>
      <c r="AF23" s="62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</row>
    <row r="24" spans="1:54" x14ac:dyDescent="0.25">
      <c r="A24" s="11"/>
      <c r="B24" s="5"/>
      <c r="C24" s="7" t="s">
        <v>157</v>
      </c>
      <c r="D24" s="84" t="e">
        <f>D21</f>
        <v>#REF!</v>
      </c>
      <c r="E24" s="76" t="e">
        <f>IF(E$4&lt;=$D$3,(E21+D24),0)</f>
        <v>#REF!</v>
      </c>
      <c r="F24" s="76" t="e">
        <f t="shared" ref="F24:N24" si="15">IF(F$4&lt;=$D$3,(F21+E24),0)</f>
        <v>#REF!</v>
      </c>
      <c r="G24" s="76" t="e">
        <f t="shared" si="15"/>
        <v>#REF!</v>
      </c>
      <c r="H24" s="76" t="e">
        <f t="shared" si="15"/>
        <v>#REF!</v>
      </c>
      <c r="I24" s="76" t="e">
        <f t="shared" si="15"/>
        <v>#REF!</v>
      </c>
      <c r="J24" s="76" t="e">
        <f t="shared" si="15"/>
        <v>#REF!</v>
      </c>
      <c r="K24" s="76" t="e">
        <f t="shared" si="15"/>
        <v>#REF!</v>
      </c>
      <c r="L24" s="76" t="e">
        <f t="shared" si="15"/>
        <v>#REF!</v>
      </c>
      <c r="M24" s="76" t="e">
        <f t="shared" si="15"/>
        <v>#REF!</v>
      </c>
      <c r="N24" s="76" t="e">
        <f t="shared" si="15"/>
        <v>#REF!</v>
      </c>
      <c r="O24" s="76" t="e">
        <f>IF(O$4&lt;=$D$3,(O21+N24),0)</f>
        <v>#REF!</v>
      </c>
      <c r="P24" s="76" t="e">
        <f t="shared" ref="P24:AA24" si="16">IF(P$4&lt;=$D$3,(P21+O24),0)</f>
        <v>#REF!</v>
      </c>
      <c r="Q24" s="76" t="e">
        <f t="shared" si="16"/>
        <v>#REF!</v>
      </c>
      <c r="R24" s="76" t="e">
        <f t="shared" si="16"/>
        <v>#REF!</v>
      </c>
      <c r="S24" s="76" t="e">
        <f t="shared" si="16"/>
        <v>#REF!</v>
      </c>
      <c r="T24" s="76" t="e">
        <f t="shared" si="16"/>
        <v>#REF!</v>
      </c>
      <c r="U24" s="76" t="e">
        <f t="shared" si="16"/>
        <v>#REF!</v>
      </c>
      <c r="V24" s="76" t="e">
        <f t="shared" si="16"/>
        <v>#REF!</v>
      </c>
      <c r="W24" s="76" t="e">
        <f t="shared" si="16"/>
        <v>#REF!</v>
      </c>
      <c r="X24" s="76" t="e">
        <f t="shared" si="16"/>
        <v>#REF!</v>
      </c>
      <c r="Y24" s="76" t="e">
        <f t="shared" si="16"/>
        <v>#REF!</v>
      </c>
      <c r="Z24" s="76" t="e">
        <f t="shared" si="16"/>
        <v>#REF!</v>
      </c>
      <c r="AA24" s="76" t="e">
        <f t="shared" si="16"/>
        <v>#REF!</v>
      </c>
      <c r="AB24" s="82"/>
      <c r="AC24" s="82"/>
      <c r="AD24" s="82"/>
      <c r="AE24" s="79"/>
      <c r="AF24" s="62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</row>
    <row r="25" spans="1:54" x14ac:dyDescent="0.25">
      <c r="A25" s="11"/>
      <c r="B25" s="5"/>
      <c r="C25" s="7" t="s">
        <v>160</v>
      </c>
      <c r="D25" s="84">
        <f>D22</f>
        <v>14333.333333333334</v>
      </c>
      <c r="E25" s="84">
        <f t="shared" ref="E25:N26" si="17">E22+D25</f>
        <v>28666.666666666668</v>
      </c>
      <c r="F25" s="84">
        <f t="shared" si="17"/>
        <v>43000</v>
      </c>
      <c r="G25" s="84">
        <f t="shared" si="17"/>
        <v>57333.333333333336</v>
      </c>
      <c r="H25" s="84">
        <f t="shared" si="17"/>
        <v>71666.666666666672</v>
      </c>
      <c r="I25" s="84">
        <f t="shared" si="17"/>
        <v>86000</v>
      </c>
      <c r="J25" s="84">
        <f t="shared" si="17"/>
        <v>100333.33333333333</v>
      </c>
      <c r="K25" s="84">
        <f t="shared" si="17"/>
        <v>114666.66666666666</v>
      </c>
      <c r="L25" s="84">
        <f t="shared" si="17"/>
        <v>128999.99999999999</v>
      </c>
      <c r="M25" s="84">
        <f t="shared" si="17"/>
        <v>143333.33333333331</v>
      </c>
      <c r="N25" s="84">
        <f t="shared" si="17"/>
        <v>157666.66666666666</v>
      </c>
      <c r="O25" s="84">
        <f>O22+N25</f>
        <v>172000</v>
      </c>
      <c r="P25" s="84">
        <f t="shared" ref="P25:AA25" si="18">P22+O25</f>
        <v>186333.33333333334</v>
      </c>
      <c r="Q25" s="84">
        <f t="shared" si="18"/>
        <v>200666.66666666669</v>
      </c>
      <c r="R25" s="84">
        <f t="shared" si="18"/>
        <v>215000.00000000003</v>
      </c>
      <c r="S25" s="84">
        <f t="shared" si="18"/>
        <v>229333.33333333337</v>
      </c>
      <c r="T25" s="84">
        <f t="shared" si="18"/>
        <v>243666.66666666672</v>
      </c>
      <c r="U25" s="84">
        <f t="shared" si="18"/>
        <v>258000.00000000006</v>
      </c>
      <c r="V25" s="84">
        <f t="shared" si="18"/>
        <v>272333.33333333337</v>
      </c>
      <c r="W25" s="84">
        <f t="shared" si="18"/>
        <v>286666.66666666669</v>
      </c>
      <c r="X25" s="84">
        <f t="shared" si="18"/>
        <v>301000</v>
      </c>
      <c r="Y25" s="84">
        <f t="shared" si="18"/>
        <v>315333.33333333331</v>
      </c>
      <c r="Z25" s="84">
        <f t="shared" si="18"/>
        <v>329666.66666666663</v>
      </c>
      <c r="AA25" s="84">
        <f t="shared" si="18"/>
        <v>343999.99999999994</v>
      </c>
      <c r="AB25" s="82"/>
      <c r="AC25" s="82"/>
      <c r="AD25" s="82"/>
      <c r="AE25" s="79"/>
      <c r="AF25" s="62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</row>
    <row r="26" spans="1:54" x14ac:dyDescent="0.25">
      <c r="A26" s="11"/>
      <c r="B26" s="5"/>
      <c r="C26" s="7" t="s">
        <v>159</v>
      </c>
      <c r="D26" s="84" t="e">
        <f>D23</f>
        <v>#REF!</v>
      </c>
      <c r="E26" s="84" t="e">
        <f t="shared" si="17"/>
        <v>#REF!</v>
      </c>
      <c r="F26" s="84" t="e">
        <f t="shared" si="17"/>
        <v>#REF!</v>
      </c>
      <c r="G26" s="84" t="e">
        <f t="shared" si="17"/>
        <v>#REF!</v>
      </c>
      <c r="H26" s="84" t="e">
        <f t="shared" si="17"/>
        <v>#REF!</v>
      </c>
      <c r="I26" s="84" t="e">
        <f t="shared" si="17"/>
        <v>#REF!</v>
      </c>
      <c r="J26" s="84" t="e">
        <f t="shared" si="17"/>
        <v>#REF!</v>
      </c>
      <c r="K26" s="84" t="e">
        <f t="shared" si="17"/>
        <v>#REF!</v>
      </c>
      <c r="L26" s="84" t="e">
        <f t="shared" si="17"/>
        <v>#REF!</v>
      </c>
      <c r="M26" s="84" t="e">
        <f t="shared" si="17"/>
        <v>#REF!</v>
      </c>
      <c r="N26" s="84" t="e">
        <f t="shared" si="17"/>
        <v>#REF!</v>
      </c>
      <c r="O26" s="84" t="e">
        <f>O23+N26</f>
        <v>#REF!</v>
      </c>
      <c r="P26" s="84" t="e">
        <f t="shared" ref="P26:AA26" si="19">P23+O26</f>
        <v>#REF!</v>
      </c>
      <c r="Q26" s="84" t="e">
        <f t="shared" si="19"/>
        <v>#REF!</v>
      </c>
      <c r="R26" s="84" t="e">
        <f t="shared" si="19"/>
        <v>#REF!</v>
      </c>
      <c r="S26" s="84" t="e">
        <f t="shared" si="19"/>
        <v>#REF!</v>
      </c>
      <c r="T26" s="84" t="e">
        <f t="shared" si="19"/>
        <v>#REF!</v>
      </c>
      <c r="U26" s="84" t="e">
        <f t="shared" si="19"/>
        <v>#REF!</v>
      </c>
      <c r="V26" s="84" t="e">
        <f t="shared" si="19"/>
        <v>#REF!</v>
      </c>
      <c r="W26" s="84" t="e">
        <f t="shared" si="19"/>
        <v>#REF!</v>
      </c>
      <c r="X26" s="84" t="e">
        <f t="shared" si="19"/>
        <v>#REF!</v>
      </c>
      <c r="Y26" s="84" t="e">
        <f t="shared" si="19"/>
        <v>#REF!</v>
      </c>
      <c r="Z26" s="84" t="e">
        <f t="shared" si="19"/>
        <v>#REF!</v>
      </c>
      <c r="AA26" s="84" t="e">
        <f t="shared" si="19"/>
        <v>#REF!</v>
      </c>
      <c r="AB26" s="82"/>
      <c r="AC26" s="82"/>
      <c r="AD26" s="82"/>
      <c r="AE26" s="79"/>
      <c r="AF26" s="62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x14ac:dyDescent="0.25">
      <c r="A27" s="18" t="s">
        <v>24</v>
      </c>
      <c r="B27" s="102" t="s">
        <v>161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82"/>
      <c r="AC27" s="82"/>
      <c r="AD27" s="82"/>
      <c r="AE27" s="79"/>
      <c r="AF27" s="62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</row>
    <row r="28" spans="1:54" x14ac:dyDescent="0.25">
      <c r="C28" s="9" t="s">
        <v>0</v>
      </c>
      <c r="D28" s="81" t="e">
        <f>#REF!</f>
        <v>#REF!</v>
      </c>
      <c r="E28" s="81" t="e">
        <f>#REF!</f>
        <v>#REF!</v>
      </c>
      <c r="F28" s="81" t="e">
        <f>#REF!</f>
        <v>#REF!</v>
      </c>
      <c r="G28" s="81" t="e">
        <f>#REF!</f>
        <v>#REF!</v>
      </c>
      <c r="H28" s="81" t="e">
        <f>#REF!</f>
        <v>#REF!</v>
      </c>
      <c r="I28" s="81" t="e">
        <f>#REF!</f>
        <v>#REF!</v>
      </c>
      <c r="J28" s="81" t="e">
        <f>#REF!</f>
        <v>#REF!</v>
      </c>
      <c r="K28" s="81" t="e">
        <f>#REF!</f>
        <v>#REF!</v>
      </c>
      <c r="L28" s="81" t="e">
        <f>#REF!</f>
        <v>#REF!</v>
      </c>
      <c r="M28" s="81" t="e">
        <f>#REF!</f>
        <v>#REF!</v>
      </c>
      <c r="N28" s="81" t="e">
        <f>#REF!</f>
        <v>#REF!</v>
      </c>
      <c r="O28" s="81" t="e">
        <f>#REF!</f>
        <v>#REF!</v>
      </c>
      <c r="P28" s="81" t="e">
        <f>#REF!</f>
        <v>#REF!</v>
      </c>
      <c r="Q28" s="81" t="e">
        <f>#REF!</f>
        <v>#REF!</v>
      </c>
      <c r="R28" s="81" t="e">
        <f>#REF!</f>
        <v>#REF!</v>
      </c>
      <c r="S28" s="81" t="e">
        <f>#REF!</f>
        <v>#REF!</v>
      </c>
      <c r="T28" s="81" t="e">
        <f>#REF!</f>
        <v>#REF!</v>
      </c>
      <c r="U28" s="81" t="e">
        <f>#REF!</f>
        <v>#REF!</v>
      </c>
      <c r="V28" s="81" t="e">
        <f>#REF!</f>
        <v>#REF!</v>
      </c>
      <c r="W28" s="81" t="e">
        <f>#REF!</f>
        <v>#REF!</v>
      </c>
      <c r="X28" s="81" t="e">
        <f>#REF!</f>
        <v>#REF!</v>
      </c>
      <c r="Y28" s="81" t="e">
        <f>#REF!</f>
        <v>#REF!</v>
      </c>
      <c r="Z28" s="81" t="e">
        <f>#REF!</f>
        <v>#REF!</v>
      </c>
      <c r="AA28" s="81" t="e">
        <f>#REF!</f>
        <v>#REF!</v>
      </c>
      <c r="AB28" s="85" t="e">
        <f>SUM(D28:AA28)</f>
        <v>#REF!</v>
      </c>
      <c r="AC28" s="85" t="e">
        <f>SUM(P28:AA28)</f>
        <v>#REF!</v>
      </c>
      <c r="AD28" s="85"/>
      <c r="AE28" s="79"/>
      <c r="AF28" s="80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</row>
    <row r="29" spans="1:54" x14ac:dyDescent="0.25">
      <c r="C29" s="9" t="s">
        <v>87</v>
      </c>
      <c r="D29" s="83">
        <f>$AE29/24</f>
        <v>2250</v>
      </c>
      <c r="E29" s="83">
        <f t="shared" ref="E29:AA29" si="20">$AE29/24</f>
        <v>2250</v>
      </c>
      <c r="F29" s="83">
        <f t="shared" si="20"/>
        <v>2250</v>
      </c>
      <c r="G29" s="83">
        <f t="shared" si="20"/>
        <v>2250</v>
      </c>
      <c r="H29" s="83">
        <f t="shared" si="20"/>
        <v>2250</v>
      </c>
      <c r="I29" s="83">
        <f t="shared" si="20"/>
        <v>2250</v>
      </c>
      <c r="J29" s="83">
        <f t="shared" si="20"/>
        <v>2250</v>
      </c>
      <c r="K29" s="83">
        <f t="shared" si="20"/>
        <v>2250</v>
      </c>
      <c r="L29" s="83">
        <f t="shared" si="20"/>
        <v>2250</v>
      </c>
      <c r="M29" s="83">
        <f t="shared" si="20"/>
        <v>2250</v>
      </c>
      <c r="N29" s="83">
        <f t="shared" si="20"/>
        <v>2250</v>
      </c>
      <c r="O29" s="83">
        <f t="shared" si="20"/>
        <v>2250</v>
      </c>
      <c r="P29" s="83">
        <f t="shared" si="20"/>
        <v>2250</v>
      </c>
      <c r="Q29" s="83">
        <f t="shared" si="20"/>
        <v>2250</v>
      </c>
      <c r="R29" s="83">
        <f t="shared" si="20"/>
        <v>2250</v>
      </c>
      <c r="S29" s="83">
        <f t="shared" si="20"/>
        <v>2250</v>
      </c>
      <c r="T29" s="83">
        <f t="shared" si="20"/>
        <v>2250</v>
      </c>
      <c r="U29" s="83">
        <f t="shared" si="20"/>
        <v>2250</v>
      </c>
      <c r="V29" s="83">
        <f t="shared" si="20"/>
        <v>2250</v>
      </c>
      <c r="W29" s="83">
        <f t="shared" si="20"/>
        <v>2250</v>
      </c>
      <c r="X29" s="83">
        <f t="shared" si="20"/>
        <v>2250</v>
      </c>
      <c r="Y29" s="83">
        <f t="shared" si="20"/>
        <v>2250</v>
      </c>
      <c r="Z29" s="83">
        <f t="shared" si="20"/>
        <v>2250</v>
      </c>
      <c r="AA29" s="83">
        <f t="shared" si="20"/>
        <v>2250</v>
      </c>
      <c r="AB29" s="82"/>
      <c r="AC29" s="82"/>
      <c r="AD29" s="82">
        <v>27000</v>
      </c>
      <c r="AE29" s="79">
        <v>54000</v>
      </c>
      <c r="AF29" s="6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 x14ac:dyDescent="0.25">
      <c r="C30" s="9" t="s">
        <v>2</v>
      </c>
      <c r="D30" s="83" t="e">
        <f>IF(D$4&gt;=D$3,D28,D29)</f>
        <v>#REF!</v>
      </c>
      <c r="E30" s="83" t="e">
        <f t="shared" ref="E30:O30" si="21">IF(E$4&gt;=E$3,E28,E29)</f>
        <v>#REF!</v>
      </c>
      <c r="F30" s="83" t="e">
        <f t="shared" si="21"/>
        <v>#REF!</v>
      </c>
      <c r="G30" s="83" t="e">
        <f t="shared" si="21"/>
        <v>#REF!</v>
      </c>
      <c r="H30" s="83" t="e">
        <f t="shared" si="21"/>
        <v>#REF!</v>
      </c>
      <c r="I30" s="83" t="e">
        <f t="shared" si="21"/>
        <v>#REF!</v>
      </c>
      <c r="J30" s="83" t="e">
        <f t="shared" si="21"/>
        <v>#REF!</v>
      </c>
      <c r="K30" s="83" t="e">
        <f t="shared" si="21"/>
        <v>#REF!</v>
      </c>
      <c r="L30" s="83" t="e">
        <f t="shared" si="21"/>
        <v>#REF!</v>
      </c>
      <c r="M30" s="83" t="e">
        <f t="shared" si="21"/>
        <v>#REF!</v>
      </c>
      <c r="N30" s="83" t="e">
        <f t="shared" si="21"/>
        <v>#REF!</v>
      </c>
      <c r="O30" s="83" t="e">
        <f t="shared" si="21"/>
        <v>#REF!</v>
      </c>
      <c r="P30" s="83" t="e">
        <f t="shared" ref="P30:AA30" si="22">IF(P$4&gt;=P$3,P28,P29)</f>
        <v>#REF!</v>
      </c>
      <c r="Q30" s="83" t="e">
        <f t="shared" si="22"/>
        <v>#REF!</v>
      </c>
      <c r="R30" s="83" t="e">
        <f t="shared" si="22"/>
        <v>#REF!</v>
      </c>
      <c r="S30" s="83" t="e">
        <f t="shared" si="22"/>
        <v>#REF!</v>
      </c>
      <c r="T30" s="83" t="e">
        <f t="shared" si="22"/>
        <v>#REF!</v>
      </c>
      <c r="U30" s="83" t="e">
        <f t="shared" si="22"/>
        <v>#REF!</v>
      </c>
      <c r="V30" s="83" t="e">
        <f t="shared" si="22"/>
        <v>#REF!</v>
      </c>
      <c r="W30" s="83" t="e">
        <f t="shared" si="22"/>
        <v>#REF!</v>
      </c>
      <c r="X30" s="83" t="e">
        <f t="shared" si="22"/>
        <v>#REF!</v>
      </c>
      <c r="Y30" s="83" t="e">
        <f t="shared" si="22"/>
        <v>#REF!</v>
      </c>
      <c r="Z30" s="83" t="e">
        <f t="shared" si="22"/>
        <v>#REF!</v>
      </c>
      <c r="AA30" s="83" t="e">
        <f t="shared" si="22"/>
        <v>#REF!</v>
      </c>
      <c r="AB30" s="82"/>
      <c r="AC30" s="82"/>
      <c r="AD30" s="82"/>
      <c r="AE30" s="79"/>
      <c r="AF30" s="62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</row>
    <row r="31" spans="1:54" x14ac:dyDescent="0.25">
      <c r="C31" s="7" t="s">
        <v>157</v>
      </c>
      <c r="D31" s="84" t="e">
        <f>D28</f>
        <v>#REF!</v>
      </c>
      <c r="E31" s="76" t="e">
        <f>IF(E$4&lt;=$D$3,(E28+D31),0)</f>
        <v>#REF!</v>
      </c>
      <c r="F31" s="76" t="e">
        <f t="shared" ref="F31:N31" si="23">IF(F$4&lt;=$D$3,(F28+E31),0)</f>
        <v>#REF!</v>
      </c>
      <c r="G31" s="76" t="e">
        <f t="shared" si="23"/>
        <v>#REF!</v>
      </c>
      <c r="H31" s="76" t="e">
        <f t="shared" si="23"/>
        <v>#REF!</v>
      </c>
      <c r="I31" s="76" t="e">
        <f t="shared" si="23"/>
        <v>#REF!</v>
      </c>
      <c r="J31" s="76" t="e">
        <f t="shared" si="23"/>
        <v>#REF!</v>
      </c>
      <c r="K31" s="76" t="e">
        <f t="shared" si="23"/>
        <v>#REF!</v>
      </c>
      <c r="L31" s="76" t="e">
        <f t="shared" si="23"/>
        <v>#REF!</v>
      </c>
      <c r="M31" s="76" t="e">
        <f t="shared" si="23"/>
        <v>#REF!</v>
      </c>
      <c r="N31" s="76" t="e">
        <f t="shared" si="23"/>
        <v>#REF!</v>
      </c>
      <c r="O31" s="76" t="e">
        <f>IF(O$4&lt;=$D$3,(O28+N31),0)</f>
        <v>#REF!</v>
      </c>
      <c r="P31" s="76" t="e">
        <f t="shared" ref="P31:AA31" si="24">IF(P$4&lt;=$D$3,(P28+O31),0)</f>
        <v>#REF!</v>
      </c>
      <c r="Q31" s="76" t="e">
        <f t="shared" si="24"/>
        <v>#REF!</v>
      </c>
      <c r="R31" s="76" t="e">
        <f t="shared" si="24"/>
        <v>#REF!</v>
      </c>
      <c r="S31" s="76" t="e">
        <f t="shared" si="24"/>
        <v>#REF!</v>
      </c>
      <c r="T31" s="76" t="e">
        <f t="shared" si="24"/>
        <v>#REF!</v>
      </c>
      <c r="U31" s="76" t="e">
        <f t="shared" si="24"/>
        <v>#REF!</v>
      </c>
      <c r="V31" s="76" t="e">
        <f t="shared" si="24"/>
        <v>#REF!</v>
      </c>
      <c r="W31" s="76" t="e">
        <f t="shared" si="24"/>
        <v>#REF!</v>
      </c>
      <c r="X31" s="76" t="e">
        <f t="shared" si="24"/>
        <v>#REF!</v>
      </c>
      <c r="Y31" s="76" t="e">
        <f t="shared" si="24"/>
        <v>#REF!</v>
      </c>
      <c r="Z31" s="76" t="e">
        <f t="shared" si="24"/>
        <v>#REF!</v>
      </c>
      <c r="AA31" s="76" t="e">
        <f t="shared" si="24"/>
        <v>#REF!</v>
      </c>
      <c r="AB31" s="82"/>
      <c r="AC31" s="82"/>
      <c r="AD31" s="82"/>
      <c r="AE31" s="79"/>
      <c r="AF31" s="62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</row>
    <row r="32" spans="1:54" x14ac:dyDescent="0.25">
      <c r="C32" s="7" t="s">
        <v>160</v>
      </c>
      <c r="D32" s="84">
        <f>D29</f>
        <v>2250</v>
      </c>
      <c r="E32" s="84">
        <f t="shared" ref="E32:N33" si="25">E29+D32</f>
        <v>4500</v>
      </c>
      <c r="F32" s="84">
        <f t="shared" si="25"/>
        <v>6750</v>
      </c>
      <c r="G32" s="84">
        <f t="shared" si="25"/>
        <v>9000</v>
      </c>
      <c r="H32" s="84">
        <f t="shared" si="25"/>
        <v>11250</v>
      </c>
      <c r="I32" s="84">
        <f t="shared" si="25"/>
        <v>13500</v>
      </c>
      <c r="J32" s="84">
        <f t="shared" si="25"/>
        <v>15750</v>
      </c>
      <c r="K32" s="84">
        <f t="shared" si="25"/>
        <v>18000</v>
      </c>
      <c r="L32" s="84">
        <f t="shared" si="25"/>
        <v>20250</v>
      </c>
      <c r="M32" s="84">
        <f t="shared" si="25"/>
        <v>22500</v>
      </c>
      <c r="N32" s="84">
        <f t="shared" si="25"/>
        <v>24750</v>
      </c>
      <c r="O32" s="84">
        <f>O29+N32</f>
        <v>27000</v>
      </c>
      <c r="P32" s="84">
        <f t="shared" ref="P32:AA32" si="26">P29+O32</f>
        <v>29250</v>
      </c>
      <c r="Q32" s="84">
        <f t="shared" si="26"/>
        <v>31500</v>
      </c>
      <c r="R32" s="84">
        <f t="shared" si="26"/>
        <v>33750</v>
      </c>
      <c r="S32" s="84">
        <f t="shared" si="26"/>
        <v>36000</v>
      </c>
      <c r="T32" s="84">
        <f t="shared" si="26"/>
        <v>38250</v>
      </c>
      <c r="U32" s="84">
        <f t="shared" si="26"/>
        <v>40500</v>
      </c>
      <c r="V32" s="84">
        <f t="shared" si="26"/>
        <v>42750</v>
      </c>
      <c r="W32" s="84">
        <f t="shared" si="26"/>
        <v>45000</v>
      </c>
      <c r="X32" s="84">
        <f t="shared" si="26"/>
        <v>47250</v>
      </c>
      <c r="Y32" s="84">
        <f t="shared" si="26"/>
        <v>49500</v>
      </c>
      <c r="Z32" s="84">
        <f t="shared" si="26"/>
        <v>51750</v>
      </c>
      <c r="AA32" s="84">
        <f t="shared" si="26"/>
        <v>54000</v>
      </c>
      <c r="AB32" s="82"/>
      <c r="AC32" s="82"/>
      <c r="AD32" s="82"/>
      <c r="AE32" s="79"/>
      <c r="AF32" s="62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4" x14ac:dyDescent="0.25">
      <c r="C33" s="7" t="s">
        <v>159</v>
      </c>
      <c r="D33" s="84" t="e">
        <f>D30</f>
        <v>#REF!</v>
      </c>
      <c r="E33" s="84" t="e">
        <f t="shared" si="25"/>
        <v>#REF!</v>
      </c>
      <c r="F33" s="84" t="e">
        <f t="shared" si="25"/>
        <v>#REF!</v>
      </c>
      <c r="G33" s="84" t="e">
        <f t="shared" si="25"/>
        <v>#REF!</v>
      </c>
      <c r="H33" s="84" t="e">
        <f t="shared" si="25"/>
        <v>#REF!</v>
      </c>
      <c r="I33" s="84" t="e">
        <f t="shared" si="25"/>
        <v>#REF!</v>
      </c>
      <c r="J33" s="84" t="e">
        <f t="shared" si="25"/>
        <v>#REF!</v>
      </c>
      <c r="K33" s="84" t="e">
        <f t="shared" si="25"/>
        <v>#REF!</v>
      </c>
      <c r="L33" s="84" t="e">
        <f t="shared" si="25"/>
        <v>#REF!</v>
      </c>
      <c r="M33" s="84" t="e">
        <f t="shared" si="25"/>
        <v>#REF!</v>
      </c>
      <c r="N33" s="84" t="e">
        <f t="shared" si="25"/>
        <v>#REF!</v>
      </c>
      <c r="O33" s="84" t="e">
        <f>O30+N33</f>
        <v>#REF!</v>
      </c>
      <c r="P33" s="84" t="e">
        <f t="shared" ref="P33:AA33" si="27">P30+O33</f>
        <v>#REF!</v>
      </c>
      <c r="Q33" s="84" t="e">
        <f t="shared" si="27"/>
        <v>#REF!</v>
      </c>
      <c r="R33" s="84" t="e">
        <f t="shared" si="27"/>
        <v>#REF!</v>
      </c>
      <c r="S33" s="84" t="e">
        <f t="shared" si="27"/>
        <v>#REF!</v>
      </c>
      <c r="T33" s="84" t="e">
        <f t="shared" si="27"/>
        <v>#REF!</v>
      </c>
      <c r="U33" s="84" t="e">
        <f t="shared" si="27"/>
        <v>#REF!</v>
      </c>
      <c r="V33" s="84" t="e">
        <f t="shared" si="27"/>
        <v>#REF!</v>
      </c>
      <c r="W33" s="84" t="e">
        <f t="shared" si="27"/>
        <v>#REF!</v>
      </c>
      <c r="X33" s="84" t="e">
        <f t="shared" si="27"/>
        <v>#REF!</v>
      </c>
      <c r="Y33" s="84" t="e">
        <f t="shared" si="27"/>
        <v>#REF!</v>
      </c>
      <c r="Z33" s="84" t="e">
        <f t="shared" si="27"/>
        <v>#REF!</v>
      </c>
      <c r="AA33" s="84" t="e">
        <f t="shared" si="27"/>
        <v>#REF!</v>
      </c>
      <c r="AB33" s="82"/>
      <c r="AC33" s="82"/>
      <c r="AD33" s="82"/>
      <c r="AE33" s="79"/>
      <c r="AF33" s="62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4" x14ac:dyDescent="0.25">
      <c r="A34" s="18" t="s">
        <v>80</v>
      </c>
      <c r="B34" s="102" t="s">
        <v>136</v>
      </c>
      <c r="C34" s="5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82"/>
      <c r="AC34" s="82"/>
      <c r="AD34" s="82"/>
      <c r="AE34" s="79"/>
      <c r="AF34" s="6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x14ac:dyDescent="0.25">
      <c r="A35" s="11"/>
      <c r="B35" s="5"/>
      <c r="C35" s="9" t="s">
        <v>0</v>
      </c>
      <c r="D35" s="81" t="e">
        <f>#REF!</f>
        <v>#REF!</v>
      </c>
      <c r="E35" s="81" t="e">
        <f>#REF!</f>
        <v>#REF!</v>
      </c>
      <c r="F35" s="81" t="e">
        <f>#REF!</f>
        <v>#REF!</v>
      </c>
      <c r="G35" s="81" t="e">
        <f>#REF!</f>
        <v>#REF!</v>
      </c>
      <c r="H35" s="81" t="e">
        <f>#REF!</f>
        <v>#REF!</v>
      </c>
      <c r="I35" s="81" t="e">
        <f>#REF!</f>
        <v>#REF!</v>
      </c>
      <c r="J35" s="81" t="e">
        <f>#REF!</f>
        <v>#REF!</v>
      </c>
      <c r="K35" s="81" t="e">
        <f>#REF!</f>
        <v>#REF!</v>
      </c>
      <c r="L35" s="81" t="e">
        <f>#REF!</f>
        <v>#REF!</v>
      </c>
      <c r="M35" s="81" t="e">
        <f>#REF!</f>
        <v>#REF!</v>
      </c>
      <c r="N35" s="81" t="e">
        <f>#REF!</f>
        <v>#REF!</v>
      </c>
      <c r="O35" s="81" t="e">
        <f>#REF!</f>
        <v>#REF!</v>
      </c>
      <c r="P35" s="81" t="e">
        <f>#REF!</f>
        <v>#REF!</v>
      </c>
      <c r="Q35" s="81" t="e">
        <f>#REF!</f>
        <v>#REF!</v>
      </c>
      <c r="R35" s="81" t="e">
        <f>#REF!</f>
        <v>#REF!</v>
      </c>
      <c r="S35" s="81" t="e">
        <f>#REF!</f>
        <v>#REF!</v>
      </c>
      <c r="T35" s="81" t="e">
        <f>#REF!</f>
        <v>#REF!</v>
      </c>
      <c r="U35" s="81" t="e">
        <f>#REF!</f>
        <v>#REF!</v>
      </c>
      <c r="V35" s="81" t="e">
        <f>#REF!</f>
        <v>#REF!</v>
      </c>
      <c r="W35" s="81" t="e">
        <f>#REF!</f>
        <v>#REF!</v>
      </c>
      <c r="X35" s="81" t="e">
        <f>#REF!</f>
        <v>#REF!</v>
      </c>
      <c r="Y35" s="81" t="e">
        <f>#REF!</f>
        <v>#REF!</v>
      </c>
      <c r="Z35" s="81" t="e">
        <f>#REF!</f>
        <v>#REF!</v>
      </c>
      <c r="AA35" s="81" t="e">
        <f>#REF!</f>
        <v>#REF!</v>
      </c>
      <c r="AB35" s="85" t="e">
        <f>SUM(D35:AA35)</f>
        <v>#REF!</v>
      </c>
      <c r="AC35" s="85" t="e">
        <f>SUM(P35:AA35)</f>
        <v>#REF!</v>
      </c>
      <c r="AD35" s="85">
        <v>36500</v>
      </c>
      <c r="AE35" s="79">
        <v>73000</v>
      </c>
      <c r="AF35" s="80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</row>
    <row r="36" spans="1:54" x14ac:dyDescent="0.25">
      <c r="A36" s="11"/>
      <c r="B36" s="5"/>
      <c r="C36" s="9" t="s">
        <v>87</v>
      </c>
      <c r="D36" s="83">
        <f t="shared" ref="D36:AA36" si="28">$AE36/24</f>
        <v>0</v>
      </c>
      <c r="E36" s="83">
        <f t="shared" si="28"/>
        <v>0</v>
      </c>
      <c r="F36" s="83">
        <f t="shared" si="28"/>
        <v>0</v>
      </c>
      <c r="G36" s="83">
        <f t="shared" si="28"/>
        <v>0</v>
      </c>
      <c r="H36" s="83">
        <f t="shared" si="28"/>
        <v>0</v>
      </c>
      <c r="I36" s="83">
        <f t="shared" si="28"/>
        <v>0</v>
      </c>
      <c r="J36" s="83">
        <f t="shared" si="28"/>
        <v>0</v>
      </c>
      <c r="K36" s="83">
        <f t="shared" si="28"/>
        <v>0</v>
      </c>
      <c r="L36" s="83">
        <f t="shared" si="28"/>
        <v>0</v>
      </c>
      <c r="M36" s="83">
        <f t="shared" si="28"/>
        <v>0</v>
      </c>
      <c r="N36" s="83">
        <f t="shared" si="28"/>
        <v>0</v>
      </c>
      <c r="O36" s="83">
        <f t="shared" si="28"/>
        <v>0</v>
      </c>
      <c r="P36" s="83">
        <f t="shared" si="28"/>
        <v>0</v>
      </c>
      <c r="Q36" s="83">
        <f t="shared" si="28"/>
        <v>0</v>
      </c>
      <c r="R36" s="83">
        <f t="shared" si="28"/>
        <v>0</v>
      </c>
      <c r="S36" s="83">
        <f t="shared" si="28"/>
        <v>0</v>
      </c>
      <c r="T36" s="83">
        <f t="shared" si="28"/>
        <v>0</v>
      </c>
      <c r="U36" s="83">
        <f t="shared" si="28"/>
        <v>0</v>
      </c>
      <c r="V36" s="83">
        <f t="shared" si="28"/>
        <v>0</v>
      </c>
      <c r="W36" s="83">
        <f t="shared" si="28"/>
        <v>0</v>
      </c>
      <c r="X36" s="83">
        <f t="shared" si="28"/>
        <v>0</v>
      </c>
      <c r="Y36" s="83">
        <f t="shared" si="28"/>
        <v>0</v>
      </c>
      <c r="Z36" s="83">
        <f t="shared" si="28"/>
        <v>0</v>
      </c>
      <c r="AA36" s="83">
        <f t="shared" si="28"/>
        <v>0</v>
      </c>
      <c r="AB36" s="82"/>
      <c r="AC36" s="82"/>
      <c r="AD36" s="82"/>
      <c r="AE36" s="79"/>
      <c r="AF36" s="62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</row>
    <row r="37" spans="1:54" x14ac:dyDescent="0.25">
      <c r="A37" s="11"/>
      <c r="B37" s="5"/>
      <c r="C37" s="9" t="s">
        <v>2</v>
      </c>
      <c r="D37" s="83" t="e">
        <f t="shared" ref="D37:AA37" si="29">IF(D$4&gt;=D$3,D35,D36)</f>
        <v>#REF!</v>
      </c>
      <c r="E37" s="83" t="e">
        <f t="shared" si="29"/>
        <v>#REF!</v>
      </c>
      <c r="F37" s="83" t="e">
        <f t="shared" si="29"/>
        <v>#REF!</v>
      </c>
      <c r="G37" s="83" t="e">
        <f t="shared" si="29"/>
        <v>#REF!</v>
      </c>
      <c r="H37" s="83" t="e">
        <f t="shared" si="29"/>
        <v>#REF!</v>
      </c>
      <c r="I37" s="83" t="e">
        <f t="shared" si="29"/>
        <v>#REF!</v>
      </c>
      <c r="J37" s="83" t="e">
        <f t="shared" si="29"/>
        <v>#REF!</v>
      </c>
      <c r="K37" s="83" t="e">
        <f t="shared" si="29"/>
        <v>#REF!</v>
      </c>
      <c r="L37" s="83" t="e">
        <f t="shared" si="29"/>
        <v>#REF!</v>
      </c>
      <c r="M37" s="83" t="e">
        <f t="shared" si="29"/>
        <v>#REF!</v>
      </c>
      <c r="N37" s="83" t="e">
        <f t="shared" si="29"/>
        <v>#REF!</v>
      </c>
      <c r="O37" s="83" t="e">
        <f t="shared" si="29"/>
        <v>#REF!</v>
      </c>
      <c r="P37" s="83" t="e">
        <f t="shared" si="29"/>
        <v>#REF!</v>
      </c>
      <c r="Q37" s="83" t="e">
        <f t="shared" si="29"/>
        <v>#REF!</v>
      </c>
      <c r="R37" s="83" t="e">
        <f t="shared" si="29"/>
        <v>#REF!</v>
      </c>
      <c r="S37" s="83" t="e">
        <f t="shared" si="29"/>
        <v>#REF!</v>
      </c>
      <c r="T37" s="83" t="e">
        <f t="shared" si="29"/>
        <v>#REF!</v>
      </c>
      <c r="U37" s="83" t="e">
        <f t="shared" si="29"/>
        <v>#REF!</v>
      </c>
      <c r="V37" s="83" t="e">
        <f t="shared" si="29"/>
        <v>#REF!</v>
      </c>
      <c r="W37" s="83" t="e">
        <f t="shared" si="29"/>
        <v>#REF!</v>
      </c>
      <c r="X37" s="83" t="e">
        <f t="shared" si="29"/>
        <v>#REF!</v>
      </c>
      <c r="Y37" s="83" t="e">
        <f t="shared" si="29"/>
        <v>#REF!</v>
      </c>
      <c r="Z37" s="83" t="e">
        <f t="shared" si="29"/>
        <v>#REF!</v>
      </c>
      <c r="AA37" s="83" t="e">
        <f t="shared" si="29"/>
        <v>#REF!</v>
      </c>
      <c r="AB37" s="82"/>
      <c r="AC37" s="82"/>
      <c r="AD37" s="82"/>
      <c r="AE37" s="79"/>
      <c r="AF37" s="62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</row>
    <row r="38" spans="1:54" x14ac:dyDescent="0.25">
      <c r="C38" s="7" t="s">
        <v>157</v>
      </c>
      <c r="D38" s="84" t="e">
        <f>D35</f>
        <v>#REF!</v>
      </c>
      <c r="E38" s="76" t="e">
        <f t="shared" ref="E38:AA38" si="30">IF(E$4&lt;=$D$3,(E35+D38),0)</f>
        <v>#REF!</v>
      </c>
      <c r="F38" s="76" t="e">
        <f t="shared" si="30"/>
        <v>#REF!</v>
      </c>
      <c r="G38" s="76" t="e">
        <f t="shared" si="30"/>
        <v>#REF!</v>
      </c>
      <c r="H38" s="76" t="e">
        <f t="shared" si="30"/>
        <v>#REF!</v>
      </c>
      <c r="I38" s="76" t="e">
        <f t="shared" si="30"/>
        <v>#REF!</v>
      </c>
      <c r="J38" s="76" t="e">
        <f t="shared" si="30"/>
        <v>#REF!</v>
      </c>
      <c r="K38" s="76" t="e">
        <f t="shared" si="30"/>
        <v>#REF!</v>
      </c>
      <c r="L38" s="76" t="e">
        <f t="shared" si="30"/>
        <v>#REF!</v>
      </c>
      <c r="M38" s="76" t="e">
        <f t="shared" si="30"/>
        <v>#REF!</v>
      </c>
      <c r="N38" s="76" t="e">
        <f t="shared" si="30"/>
        <v>#REF!</v>
      </c>
      <c r="O38" s="76" t="e">
        <f t="shared" si="30"/>
        <v>#REF!</v>
      </c>
      <c r="P38" s="76" t="e">
        <f t="shared" si="30"/>
        <v>#REF!</v>
      </c>
      <c r="Q38" s="76" t="e">
        <f t="shared" si="30"/>
        <v>#REF!</v>
      </c>
      <c r="R38" s="76" t="e">
        <f t="shared" si="30"/>
        <v>#REF!</v>
      </c>
      <c r="S38" s="76" t="e">
        <f t="shared" si="30"/>
        <v>#REF!</v>
      </c>
      <c r="T38" s="76" t="e">
        <f t="shared" si="30"/>
        <v>#REF!</v>
      </c>
      <c r="U38" s="76" t="e">
        <f t="shared" si="30"/>
        <v>#REF!</v>
      </c>
      <c r="V38" s="76" t="e">
        <f t="shared" si="30"/>
        <v>#REF!</v>
      </c>
      <c r="W38" s="76" t="e">
        <f t="shared" si="30"/>
        <v>#REF!</v>
      </c>
      <c r="X38" s="76" t="e">
        <f t="shared" si="30"/>
        <v>#REF!</v>
      </c>
      <c r="Y38" s="76" t="e">
        <f t="shared" si="30"/>
        <v>#REF!</v>
      </c>
      <c r="Z38" s="76" t="e">
        <f t="shared" si="30"/>
        <v>#REF!</v>
      </c>
      <c r="AA38" s="76" t="e">
        <f t="shared" si="30"/>
        <v>#REF!</v>
      </c>
      <c r="AB38" s="82"/>
      <c r="AC38" s="82"/>
      <c r="AD38" s="82"/>
      <c r="AE38" s="79"/>
      <c r="AF38" s="62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</row>
    <row r="39" spans="1:54" s="17" customFormat="1" x14ac:dyDescent="0.25">
      <c r="A39" s="3"/>
      <c r="B39" s="6"/>
      <c r="C39" s="7" t="s">
        <v>160</v>
      </c>
      <c r="D39" s="84">
        <f>D36</f>
        <v>0</v>
      </c>
      <c r="E39" s="84">
        <f t="shared" ref="E39:N39" si="31">E36+D39</f>
        <v>0</v>
      </c>
      <c r="F39" s="84">
        <f t="shared" si="31"/>
        <v>0</v>
      </c>
      <c r="G39" s="84">
        <f t="shared" si="31"/>
        <v>0</v>
      </c>
      <c r="H39" s="84">
        <f t="shared" si="31"/>
        <v>0</v>
      </c>
      <c r="I39" s="84">
        <f t="shared" si="31"/>
        <v>0</v>
      </c>
      <c r="J39" s="84">
        <f t="shared" si="31"/>
        <v>0</v>
      </c>
      <c r="K39" s="84">
        <f t="shared" si="31"/>
        <v>0</v>
      </c>
      <c r="L39" s="84">
        <f t="shared" si="31"/>
        <v>0</v>
      </c>
      <c r="M39" s="84">
        <f t="shared" si="31"/>
        <v>0</v>
      </c>
      <c r="N39" s="84">
        <f t="shared" si="31"/>
        <v>0</v>
      </c>
      <c r="O39" s="84">
        <f>O36+N39</f>
        <v>0</v>
      </c>
      <c r="P39" s="84">
        <f t="shared" ref="P39:AA39" si="32">P36+O39</f>
        <v>0</v>
      </c>
      <c r="Q39" s="84">
        <f t="shared" si="32"/>
        <v>0</v>
      </c>
      <c r="R39" s="84">
        <f t="shared" si="32"/>
        <v>0</v>
      </c>
      <c r="S39" s="84">
        <f t="shared" si="32"/>
        <v>0</v>
      </c>
      <c r="T39" s="84">
        <f t="shared" si="32"/>
        <v>0</v>
      </c>
      <c r="U39" s="84">
        <f t="shared" si="32"/>
        <v>0</v>
      </c>
      <c r="V39" s="84">
        <f t="shared" si="32"/>
        <v>0</v>
      </c>
      <c r="W39" s="84">
        <f t="shared" si="32"/>
        <v>0</v>
      </c>
      <c r="X39" s="84">
        <f t="shared" si="32"/>
        <v>0</v>
      </c>
      <c r="Y39" s="84">
        <f t="shared" si="32"/>
        <v>0</v>
      </c>
      <c r="Z39" s="84">
        <f t="shared" si="32"/>
        <v>0</v>
      </c>
      <c r="AA39" s="84">
        <f t="shared" si="32"/>
        <v>0</v>
      </c>
      <c r="AB39" s="82"/>
      <c r="AC39" s="82"/>
      <c r="AD39" s="82"/>
      <c r="AE39" s="79"/>
      <c r="AF39" s="61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</row>
    <row r="40" spans="1:54" x14ac:dyDescent="0.25">
      <c r="C40" s="7" t="s">
        <v>159</v>
      </c>
      <c r="D40" s="84" t="e">
        <f>D37</f>
        <v>#REF!</v>
      </c>
      <c r="E40" s="84" t="e">
        <f t="shared" ref="E40:N40" si="33">E37+D40</f>
        <v>#REF!</v>
      </c>
      <c r="F40" s="84" t="e">
        <f t="shared" si="33"/>
        <v>#REF!</v>
      </c>
      <c r="G40" s="84" t="e">
        <f t="shared" si="33"/>
        <v>#REF!</v>
      </c>
      <c r="H40" s="84" t="e">
        <f t="shared" si="33"/>
        <v>#REF!</v>
      </c>
      <c r="I40" s="84" t="e">
        <f t="shared" si="33"/>
        <v>#REF!</v>
      </c>
      <c r="J40" s="84" t="e">
        <f t="shared" si="33"/>
        <v>#REF!</v>
      </c>
      <c r="K40" s="84" t="e">
        <f t="shared" si="33"/>
        <v>#REF!</v>
      </c>
      <c r="L40" s="84" t="e">
        <f t="shared" si="33"/>
        <v>#REF!</v>
      </c>
      <c r="M40" s="84" t="e">
        <f t="shared" si="33"/>
        <v>#REF!</v>
      </c>
      <c r="N40" s="84" t="e">
        <f t="shared" si="33"/>
        <v>#REF!</v>
      </c>
      <c r="O40" s="84" t="e">
        <f>O37+N40</f>
        <v>#REF!</v>
      </c>
      <c r="P40" s="84" t="e">
        <f t="shared" ref="P40:AA40" si="34">P37+O40</f>
        <v>#REF!</v>
      </c>
      <c r="Q40" s="84" t="e">
        <f t="shared" si="34"/>
        <v>#REF!</v>
      </c>
      <c r="R40" s="84" t="e">
        <f t="shared" si="34"/>
        <v>#REF!</v>
      </c>
      <c r="S40" s="84" t="e">
        <f t="shared" si="34"/>
        <v>#REF!</v>
      </c>
      <c r="T40" s="84" t="e">
        <f t="shared" si="34"/>
        <v>#REF!</v>
      </c>
      <c r="U40" s="84" t="e">
        <f t="shared" si="34"/>
        <v>#REF!</v>
      </c>
      <c r="V40" s="84" t="e">
        <f t="shared" si="34"/>
        <v>#REF!</v>
      </c>
      <c r="W40" s="84" t="e">
        <f t="shared" si="34"/>
        <v>#REF!</v>
      </c>
      <c r="X40" s="84" t="e">
        <f t="shared" si="34"/>
        <v>#REF!</v>
      </c>
      <c r="Y40" s="84" t="e">
        <f t="shared" si="34"/>
        <v>#REF!</v>
      </c>
      <c r="Z40" s="84" t="e">
        <f t="shared" si="34"/>
        <v>#REF!</v>
      </c>
      <c r="AA40" s="84" t="e">
        <f t="shared" si="34"/>
        <v>#REF!</v>
      </c>
      <c r="AB40" s="82"/>
      <c r="AC40" s="82"/>
      <c r="AD40" s="82"/>
      <c r="AE40" s="79"/>
      <c r="AF40" s="62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</row>
    <row r="41" spans="1:54" x14ac:dyDescent="0.25">
      <c r="A41" s="18" t="s">
        <v>23</v>
      </c>
      <c r="B41" s="102" t="s">
        <v>141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82">
        <f t="shared" ref="AB41:AB49" si="35">SUM(D41:O41)</f>
        <v>0</v>
      </c>
      <c r="AC41" s="82"/>
      <c r="AD41" s="82"/>
      <c r="AE41" s="79"/>
      <c r="AF41" s="62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</row>
    <row r="42" spans="1:54" x14ac:dyDescent="0.25">
      <c r="C42" s="9" t="s">
        <v>0</v>
      </c>
      <c r="D42" s="81" t="e">
        <f>#REF!</f>
        <v>#REF!</v>
      </c>
      <c r="E42" s="81" t="e">
        <f>#REF!</f>
        <v>#REF!</v>
      </c>
      <c r="F42" s="81" t="e">
        <f>#REF!</f>
        <v>#REF!</v>
      </c>
      <c r="G42" s="81" t="e">
        <f>#REF!</f>
        <v>#REF!</v>
      </c>
      <c r="H42" s="81" t="e">
        <f>#REF!</f>
        <v>#REF!</v>
      </c>
      <c r="I42" s="81" t="e">
        <f>#REF!</f>
        <v>#REF!</v>
      </c>
      <c r="J42" s="81" t="e">
        <f>#REF!</f>
        <v>#REF!</v>
      </c>
      <c r="K42" s="81" t="e">
        <f>#REF!</f>
        <v>#REF!</v>
      </c>
      <c r="L42" s="81" t="e">
        <f>#REF!</f>
        <v>#REF!</v>
      </c>
      <c r="M42" s="81" t="e">
        <f>#REF!</f>
        <v>#REF!</v>
      </c>
      <c r="N42" s="81" t="e">
        <f>#REF!</f>
        <v>#REF!</v>
      </c>
      <c r="O42" s="81" t="e">
        <f>#REF!</f>
        <v>#REF!</v>
      </c>
      <c r="P42" s="81" t="e">
        <f>#REF!</f>
        <v>#REF!</v>
      </c>
      <c r="Q42" s="81" t="e">
        <f>#REF!</f>
        <v>#REF!</v>
      </c>
      <c r="R42" s="81" t="e">
        <f>#REF!</f>
        <v>#REF!</v>
      </c>
      <c r="S42" s="81" t="e">
        <f>#REF!</f>
        <v>#REF!</v>
      </c>
      <c r="T42" s="81" t="e">
        <f>#REF!</f>
        <v>#REF!</v>
      </c>
      <c r="U42" s="81" t="e">
        <f>#REF!</f>
        <v>#REF!</v>
      </c>
      <c r="V42" s="81" t="e">
        <f>#REF!</f>
        <v>#REF!</v>
      </c>
      <c r="W42" s="81" t="e">
        <f>#REF!</f>
        <v>#REF!</v>
      </c>
      <c r="X42" s="81" t="e">
        <f>#REF!</f>
        <v>#REF!</v>
      </c>
      <c r="Y42" s="81" t="e">
        <f>#REF!</f>
        <v>#REF!</v>
      </c>
      <c r="Z42" s="81" t="e">
        <f>#REF!</f>
        <v>#REF!</v>
      </c>
      <c r="AA42" s="81" t="e">
        <f>#REF!</f>
        <v>#REF!</v>
      </c>
      <c r="AB42" s="82" t="e">
        <f t="shared" si="35"/>
        <v>#REF!</v>
      </c>
      <c r="AC42" s="85" t="e">
        <f>SUM(P42:AA42)</f>
        <v>#REF!</v>
      </c>
      <c r="AD42" s="85"/>
      <c r="AE42" s="79"/>
      <c r="AF42" s="80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</row>
    <row r="43" spans="1:54" x14ac:dyDescent="0.25">
      <c r="C43" s="9" t="s">
        <v>87</v>
      </c>
      <c r="D43" s="83">
        <f t="shared" ref="D43:AA43" si="36">$AE43/24</f>
        <v>6333.333333333333</v>
      </c>
      <c r="E43" s="83">
        <f t="shared" si="36"/>
        <v>6333.333333333333</v>
      </c>
      <c r="F43" s="83">
        <f t="shared" si="36"/>
        <v>6333.333333333333</v>
      </c>
      <c r="G43" s="83">
        <f t="shared" si="36"/>
        <v>6333.333333333333</v>
      </c>
      <c r="H43" s="83">
        <f t="shared" si="36"/>
        <v>6333.333333333333</v>
      </c>
      <c r="I43" s="83">
        <f t="shared" si="36"/>
        <v>6333.333333333333</v>
      </c>
      <c r="J43" s="83">
        <f t="shared" si="36"/>
        <v>6333.333333333333</v>
      </c>
      <c r="K43" s="83">
        <f t="shared" si="36"/>
        <v>6333.333333333333</v>
      </c>
      <c r="L43" s="83">
        <f t="shared" si="36"/>
        <v>6333.333333333333</v>
      </c>
      <c r="M43" s="83">
        <f t="shared" si="36"/>
        <v>6333.333333333333</v>
      </c>
      <c r="N43" s="83">
        <f t="shared" si="36"/>
        <v>6333.333333333333</v>
      </c>
      <c r="O43" s="83">
        <f t="shared" si="36"/>
        <v>6333.333333333333</v>
      </c>
      <c r="P43" s="83">
        <f t="shared" si="36"/>
        <v>6333.333333333333</v>
      </c>
      <c r="Q43" s="83">
        <f t="shared" si="36"/>
        <v>6333.333333333333</v>
      </c>
      <c r="R43" s="83">
        <f t="shared" si="36"/>
        <v>6333.333333333333</v>
      </c>
      <c r="S43" s="83">
        <f t="shared" si="36"/>
        <v>6333.333333333333</v>
      </c>
      <c r="T43" s="83">
        <f t="shared" si="36"/>
        <v>6333.333333333333</v>
      </c>
      <c r="U43" s="83">
        <f t="shared" si="36"/>
        <v>6333.333333333333</v>
      </c>
      <c r="V43" s="83">
        <f t="shared" si="36"/>
        <v>6333.333333333333</v>
      </c>
      <c r="W43" s="83">
        <f t="shared" si="36"/>
        <v>6333.333333333333</v>
      </c>
      <c r="X43" s="83">
        <f t="shared" si="36"/>
        <v>6333.333333333333</v>
      </c>
      <c r="Y43" s="83">
        <f t="shared" si="36"/>
        <v>6333.333333333333</v>
      </c>
      <c r="Z43" s="83">
        <f t="shared" si="36"/>
        <v>6333.333333333333</v>
      </c>
      <c r="AA43" s="83">
        <f t="shared" si="36"/>
        <v>6333.333333333333</v>
      </c>
      <c r="AB43" s="82"/>
      <c r="AC43" s="82"/>
      <c r="AD43" s="82">
        <v>76000</v>
      </c>
      <c r="AE43" s="79">
        <v>152000</v>
      </c>
      <c r="AF43" s="62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</row>
    <row r="44" spans="1:54" x14ac:dyDescent="0.25">
      <c r="C44" s="9" t="s">
        <v>2</v>
      </c>
      <c r="D44" s="83" t="e">
        <f t="shared" ref="D44:AA44" si="37">IF(D$4&gt;=D$3,D42,D43)</f>
        <v>#REF!</v>
      </c>
      <c r="E44" s="83" t="e">
        <f t="shared" si="37"/>
        <v>#REF!</v>
      </c>
      <c r="F44" s="83" t="e">
        <f t="shared" si="37"/>
        <v>#REF!</v>
      </c>
      <c r="G44" s="83" t="e">
        <f t="shared" si="37"/>
        <v>#REF!</v>
      </c>
      <c r="H44" s="83" t="e">
        <f t="shared" si="37"/>
        <v>#REF!</v>
      </c>
      <c r="I44" s="83" t="e">
        <f t="shared" si="37"/>
        <v>#REF!</v>
      </c>
      <c r="J44" s="83" t="e">
        <f t="shared" si="37"/>
        <v>#REF!</v>
      </c>
      <c r="K44" s="83" t="e">
        <f t="shared" si="37"/>
        <v>#REF!</v>
      </c>
      <c r="L44" s="83" t="e">
        <f t="shared" si="37"/>
        <v>#REF!</v>
      </c>
      <c r="M44" s="83" t="e">
        <f t="shared" si="37"/>
        <v>#REF!</v>
      </c>
      <c r="N44" s="83" t="e">
        <f t="shared" si="37"/>
        <v>#REF!</v>
      </c>
      <c r="O44" s="83" t="e">
        <f t="shared" si="37"/>
        <v>#REF!</v>
      </c>
      <c r="P44" s="83" t="e">
        <f t="shared" si="37"/>
        <v>#REF!</v>
      </c>
      <c r="Q44" s="83" t="e">
        <f t="shared" si="37"/>
        <v>#REF!</v>
      </c>
      <c r="R44" s="83" t="e">
        <f t="shared" si="37"/>
        <v>#REF!</v>
      </c>
      <c r="S44" s="83" t="e">
        <f t="shared" si="37"/>
        <v>#REF!</v>
      </c>
      <c r="T44" s="83" t="e">
        <f t="shared" si="37"/>
        <v>#REF!</v>
      </c>
      <c r="U44" s="83" t="e">
        <f t="shared" si="37"/>
        <v>#REF!</v>
      </c>
      <c r="V44" s="83" t="e">
        <f t="shared" si="37"/>
        <v>#REF!</v>
      </c>
      <c r="W44" s="83" t="e">
        <f t="shared" si="37"/>
        <v>#REF!</v>
      </c>
      <c r="X44" s="83" t="e">
        <f t="shared" si="37"/>
        <v>#REF!</v>
      </c>
      <c r="Y44" s="83" t="e">
        <f t="shared" si="37"/>
        <v>#REF!</v>
      </c>
      <c r="Z44" s="83" t="e">
        <f t="shared" si="37"/>
        <v>#REF!</v>
      </c>
      <c r="AA44" s="83" t="e">
        <f t="shared" si="37"/>
        <v>#REF!</v>
      </c>
      <c r="AB44" s="82"/>
      <c r="AC44" s="82"/>
      <c r="AD44" s="82"/>
      <c r="AE44" s="79"/>
      <c r="AF44" s="62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</row>
    <row r="45" spans="1:54" x14ac:dyDescent="0.25">
      <c r="C45" s="7" t="s">
        <v>157</v>
      </c>
      <c r="D45" s="84" t="e">
        <f>D42</f>
        <v>#REF!</v>
      </c>
      <c r="E45" s="76" t="e">
        <f t="shared" ref="E45:AA45" si="38">IF(E$4&lt;=$D$3,(E42+D45),0)</f>
        <v>#REF!</v>
      </c>
      <c r="F45" s="76" t="e">
        <f t="shared" si="38"/>
        <v>#REF!</v>
      </c>
      <c r="G45" s="76" t="e">
        <f t="shared" si="38"/>
        <v>#REF!</v>
      </c>
      <c r="H45" s="76" t="e">
        <f t="shared" si="38"/>
        <v>#REF!</v>
      </c>
      <c r="I45" s="76" t="e">
        <f t="shared" si="38"/>
        <v>#REF!</v>
      </c>
      <c r="J45" s="76" t="e">
        <f t="shared" si="38"/>
        <v>#REF!</v>
      </c>
      <c r="K45" s="76" t="e">
        <f t="shared" si="38"/>
        <v>#REF!</v>
      </c>
      <c r="L45" s="76" t="e">
        <f t="shared" si="38"/>
        <v>#REF!</v>
      </c>
      <c r="M45" s="76" t="e">
        <f t="shared" si="38"/>
        <v>#REF!</v>
      </c>
      <c r="N45" s="76" t="e">
        <f t="shared" si="38"/>
        <v>#REF!</v>
      </c>
      <c r="O45" s="76" t="e">
        <f t="shared" si="38"/>
        <v>#REF!</v>
      </c>
      <c r="P45" s="76" t="e">
        <f t="shared" si="38"/>
        <v>#REF!</v>
      </c>
      <c r="Q45" s="76" t="e">
        <f t="shared" si="38"/>
        <v>#REF!</v>
      </c>
      <c r="R45" s="76" t="e">
        <f t="shared" si="38"/>
        <v>#REF!</v>
      </c>
      <c r="S45" s="76" t="e">
        <f t="shared" si="38"/>
        <v>#REF!</v>
      </c>
      <c r="T45" s="76" t="e">
        <f t="shared" si="38"/>
        <v>#REF!</v>
      </c>
      <c r="U45" s="76" t="e">
        <f t="shared" si="38"/>
        <v>#REF!</v>
      </c>
      <c r="V45" s="76" t="e">
        <f t="shared" si="38"/>
        <v>#REF!</v>
      </c>
      <c r="W45" s="76" t="e">
        <f t="shared" si="38"/>
        <v>#REF!</v>
      </c>
      <c r="X45" s="76" t="e">
        <f t="shared" si="38"/>
        <v>#REF!</v>
      </c>
      <c r="Y45" s="76" t="e">
        <f t="shared" si="38"/>
        <v>#REF!</v>
      </c>
      <c r="Z45" s="76" t="e">
        <f t="shared" si="38"/>
        <v>#REF!</v>
      </c>
      <c r="AA45" s="76" t="e">
        <f t="shared" si="38"/>
        <v>#REF!</v>
      </c>
      <c r="AB45" s="82"/>
      <c r="AC45" s="82"/>
      <c r="AD45" s="82"/>
      <c r="AE45" s="79"/>
      <c r="AF45" s="62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1:54" x14ac:dyDescent="0.25">
      <c r="C46" s="7" t="s">
        <v>160</v>
      </c>
      <c r="D46" s="84">
        <f>D43</f>
        <v>6333.333333333333</v>
      </c>
      <c r="E46" s="84">
        <f t="shared" ref="E46:N47" si="39">E43+D46</f>
        <v>12666.666666666666</v>
      </c>
      <c r="F46" s="84">
        <f t="shared" si="39"/>
        <v>19000</v>
      </c>
      <c r="G46" s="84">
        <f t="shared" si="39"/>
        <v>25333.333333333332</v>
      </c>
      <c r="H46" s="84">
        <f t="shared" si="39"/>
        <v>31666.666666666664</v>
      </c>
      <c r="I46" s="84">
        <f t="shared" si="39"/>
        <v>38000</v>
      </c>
      <c r="J46" s="84">
        <f t="shared" si="39"/>
        <v>44333.333333333336</v>
      </c>
      <c r="K46" s="84">
        <f t="shared" si="39"/>
        <v>50666.666666666672</v>
      </c>
      <c r="L46" s="84">
        <f t="shared" si="39"/>
        <v>57000.000000000007</v>
      </c>
      <c r="M46" s="84">
        <f t="shared" si="39"/>
        <v>63333.333333333343</v>
      </c>
      <c r="N46" s="84">
        <f t="shared" si="39"/>
        <v>69666.666666666672</v>
      </c>
      <c r="O46" s="84">
        <f>O43+N46</f>
        <v>76000</v>
      </c>
      <c r="P46" s="84">
        <f t="shared" ref="P46:AA46" si="40">P43+O46</f>
        <v>82333.333333333328</v>
      </c>
      <c r="Q46" s="84">
        <f t="shared" si="40"/>
        <v>88666.666666666657</v>
      </c>
      <c r="R46" s="84">
        <f t="shared" si="40"/>
        <v>94999.999999999985</v>
      </c>
      <c r="S46" s="84">
        <f t="shared" si="40"/>
        <v>101333.33333333331</v>
      </c>
      <c r="T46" s="84">
        <f t="shared" si="40"/>
        <v>107666.66666666664</v>
      </c>
      <c r="U46" s="84">
        <f t="shared" si="40"/>
        <v>113999.99999999997</v>
      </c>
      <c r="V46" s="84">
        <f t="shared" si="40"/>
        <v>120333.3333333333</v>
      </c>
      <c r="W46" s="84">
        <f t="shared" si="40"/>
        <v>126666.66666666663</v>
      </c>
      <c r="X46" s="84">
        <f t="shared" si="40"/>
        <v>132999.99999999997</v>
      </c>
      <c r="Y46" s="84">
        <f t="shared" si="40"/>
        <v>139333.33333333331</v>
      </c>
      <c r="Z46" s="84">
        <f t="shared" si="40"/>
        <v>145666.66666666666</v>
      </c>
      <c r="AA46" s="84">
        <f t="shared" si="40"/>
        <v>152000</v>
      </c>
      <c r="AB46" s="82"/>
      <c r="AC46" s="82"/>
      <c r="AD46" s="82"/>
      <c r="AE46" s="79"/>
      <c r="AF46" s="62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</row>
    <row r="47" spans="1:54" x14ac:dyDescent="0.25">
      <c r="C47" s="7" t="s">
        <v>159</v>
      </c>
      <c r="D47" s="84" t="e">
        <f>D44</f>
        <v>#REF!</v>
      </c>
      <c r="E47" s="84" t="e">
        <f t="shared" si="39"/>
        <v>#REF!</v>
      </c>
      <c r="F47" s="84" t="e">
        <f t="shared" si="39"/>
        <v>#REF!</v>
      </c>
      <c r="G47" s="84" t="e">
        <f t="shared" si="39"/>
        <v>#REF!</v>
      </c>
      <c r="H47" s="84" t="e">
        <f t="shared" si="39"/>
        <v>#REF!</v>
      </c>
      <c r="I47" s="84" t="e">
        <f t="shared" si="39"/>
        <v>#REF!</v>
      </c>
      <c r="J47" s="84" t="e">
        <f t="shared" si="39"/>
        <v>#REF!</v>
      </c>
      <c r="K47" s="84" t="e">
        <f t="shared" si="39"/>
        <v>#REF!</v>
      </c>
      <c r="L47" s="84" t="e">
        <f t="shared" si="39"/>
        <v>#REF!</v>
      </c>
      <c r="M47" s="84" t="e">
        <f t="shared" si="39"/>
        <v>#REF!</v>
      </c>
      <c r="N47" s="84" t="e">
        <f t="shared" si="39"/>
        <v>#REF!</v>
      </c>
      <c r="O47" s="84" t="e">
        <f>O44+N47</f>
        <v>#REF!</v>
      </c>
      <c r="P47" s="84" t="e">
        <f t="shared" ref="P47:AA47" si="41">P44+O47</f>
        <v>#REF!</v>
      </c>
      <c r="Q47" s="84" t="e">
        <f t="shared" si="41"/>
        <v>#REF!</v>
      </c>
      <c r="R47" s="84" t="e">
        <f t="shared" si="41"/>
        <v>#REF!</v>
      </c>
      <c r="S47" s="84" t="e">
        <f t="shared" si="41"/>
        <v>#REF!</v>
      </c>
      <c r="T47" s="84" t="e">
        <f t="shared" si="41"/>
        <v>#REF!</v>
      </c>
      <c r="U47" s="84" t="e">
        <f t="shared" si="41"/>
        <v>#REF!</v>
      </c>
      <c r="V47" s="84" t="e">
        <f t="shared" si="41"/>
        <v>#REF!</v>
      </c>
      <c r="W47" s="84" t="e">
        <f t="shared" si="41"/>
        <v>#REF!</v>
      </c>
      <c r="X47" s="84" t="e">
        <f t="shared" si="41"/>
        <v>#REF!</v>
      </c>
      <c r="Y47" s="84" t="e">
        <f t="shared" si="41"/>
        <v>#REF!</v>
      </c>
      <c r="Z47" s="84" t="e">
        <f t="shared" si="41"/>
        <v>#REF!</v>
      </c>
      <c r="AA47" s="84" t="e">
        <f t="shared" si="41"/>
        <v>#REF!</v>
      </c>
      <c r="AB47" s="82"/>
      <c r="AC47" s="82"/>
      <c r="AD47" s="82"/>
      <c r="AE47" s="79"/>
      <c r="AF47" s="62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</row>
    <row r="48" spans="1:54" x14ac:dyDescent="0.25">
      <c r="A48" s="18" t="s">
        <v>140</v>
      </c>
      <c r="B48" s="102" t="s">
        <v>138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82">
        <f t="shared" si="35"/>
        <v>0</v>
      </c>
      <c r="AC48" s="82"/>
      <c r="AD48" s="82"/>
      <c r="AE48" s="79"/>
      <c r="AF48" s="62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 x14ac:dyDescent="0.25">
      <c r="C49" s="9" t="s">
        <v>0</v>
      </c>
      <c r="D49" s="81" t="e">
        <f>#REF!</f>
        <v>#REF!</v>
      </c>
      <c r="E49" s="81" t="e">
        <f>#REF!</f>
        <v>#REF!</v>
      </c>
      <c r="F49" s="81" t="e">
        <f>#REF!</f>
        <v>#REF!</v>
      </c>
      <c r="G49" s="81" t="e">
        <f>#REF!</f>
        <v>#REF!</v>
      </c>
      <c r="H49" s="81" t="e">
        <f>#REF!</f>
        <v>#REF!</v>
      </c>
      <c r="I49" s="81" t="e">
        <f>#REF!</f>
        <v>#REF!</v>
      </c>
      <c r="J49" s="81" t="e">
        <f>#REF!</f>
        <v>#REF!</v>
      </c>
      <c r="K49" s="81" t="e">
        <f>#REF!</f>
        <v>#REF!</v>
      </c>
      <c r="L49" s="81" t="e">
        <f>#REF!</f>
        <v>#REF!</v>
      </c>
      <c r="M49" s="81" t="e">
        <f>#REF!</f>
        <v>#REF!</v>
      </c>
      <c r="N49" s="81" t="e">
        <f>#REF!</f>
        <v>#REF!</v>
      </c>
      <c r="O49" s="81" t="e">
        <f>#REF!</f>
        <v>#REF!</v>
      </c>
      <c r="P49" s="81" t="e">
        <f>#REF!</f>
        <v>#REF!</v>
      </c>
      <c r="Q49" s="81" t="e">
        <f>#REF!</f>
        <v>#REF!</v>
      </c>
      <c r="R49" s="81" t="e">
        <f>#REF!</f>
        <v>#REF!</v>
      </c>
      <c r="S49" s="81" t="e">
        <f>#REF!</f>
        <v>#REF!</v>
      </c>
      <c r="T49" s="81" t="e">
        <f>#REF!</f>
        <v>#REF!</v>
      </c>
      <c r="U49" s="81" t="e">
        <f>#REF!</f>
        <v>#REF!</v>
      </c>
      <c r="V49" s="81" t="e">
        <f>#REF!</f>
        <v>#REF!</v>
      </c>
      <c r="W49" s="81" t="e">
        <f>#REF!</f>
        <v>#REF!</v>
      </c>
      <c r="X49" s="81" t="e">
        <f>#REF!</f>
        <v>#REF!</v>
      </c>
      <c r="Y49" s="81" t="e">
        <f>#REF!</f>
        <v>#REF!</v>
      </c>
      <c r="Z49" s="81" t="e">
        <f>#REF!</f>
        <v>#REF!</v>
      </c>
      <c r="AA49" s="81" t="e">
        <f>#REF!</f>
        <v>#REF!</v>
      </c>
      <c r="AB49" s="82" t="e">
        <f t="shared" si="35"/>
        <v>#REF!</v>
      </c>
      <c r="AC49" s="85" t="e">
        <f>SUM(P49:AA49)</f>
        <v>#REF!</v>
      </c>
      <c r="AD49" s="85"/>
      <c r="AE49" s="79"/>
      <c r="AF49" s="80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 x14ac:dyDescent="0.25">
      <c r="C50" s="9" t="s">
        <v>87</v>
      </c>
      <c r="D50" s="83">
        <f t="shared" ref="D50:AA50" si="42">$AE50/24</f>
        <v>625</v>
      </c>
      <c r="E50" s="83">
        <f t="shared" si="42"/>
        <v>625</v>
      </c>
      <c r="F50" s="83">
        <f t="shared" si="42"/>
        <v>625</v>
      </c>
      <c r="G50" s="83">
        <f t="shared" si="42"/>
        <v>625</v>
      </c>
      <c r="H50" s="83">
        <f t="shared" si="42"/>
        <v>625</v>
      </c>
      <c r="I50" s="83">
        <f t="shared" si="42"/>
        <v>625</v>
      </c>
      <c r="J50" s="83">
        <f t="shared" si="42"/>
        <v>625</v>
      </c>
      <c r="K50" s="83">
        <f t="shared" si="42"/>
        <v>625</v>
      </c>
      <c r="L50" s="83">
        <f t="shared" si="42"/>
        <v>625</v>
      </c>
      <c r="M50" s="83">
        <f t="shared" si="42"/>
        <v>625</v>
      </c>
      <c r="N50" s="83">
        <f t="shared" si="42"/>
        <v>625</v>
      </c>
      <c r="O50" s="83">
        <f t="shared" si="42"/>
        <v>625</v>
      </c>
      <c r="P50" s="83">
        <f t="shared" si="42"/>
        <v>625</v>
      </c>
      <c r="Q50" s="83">
        <f t="shared" si="42"/>
        <v>625</v>
      </c>
      <c r="R50" s="83">
        <f t="shared" si="42"/>
        <v>625</v>
      </c>
      <c r="S50" s="83">
        <f t="shared" si="42"/>
        <v>625</v>
      </c>
      <c r="T50" s="83">
        <f t="shared" si="42"/>
        <v>625</v>
      </c>
      <c r="U50" s="83">
        <f t="shared" si="42"/>
        <v>625</v>
      </c>
      <c r="V50" s="83">
        <f t="shared" si="42"/>
        <v>625</v>
      </c>
      <c r="W50" s="83">
        <f t="shared" si="42"/>
        <v>625</v>
      </c>
      <c r="X50" s="83">
        <f t="shared" si="42"/>
        <v>625</v>
      </c>
      <c r="Y50" s="83">
        <f t="shared" si="42"/>
        <v>625</v>
      </c>
      <c r="Z50" s="83">
        <f t="shared" si="42"/>
        <v>625</v>
      </c>
      <c r="AA50" s="83">
        <f t="shared" si="42"/>
        <v>625</v>
      </c>
      <c r="AB50" s="82"/>
      <c r="AC50" s="82"/>
      <c r="AD50" s="82">
        <v>7500</v>
      </c>
      <c r="AE50" s="79">
        <v>15000</v>
      </c>
      <c r="AF50" s="62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x14ac:dyDescent="0.25">
      <c r="C51" s="9" t="s">
        <v>2</v>
      </c>
      <c r="D51" s="83" t="e">
        <f t="shared" ref="D51:AA51" si="43">IF(D$4&gt;=D$3,D49,D50)</f>
        <v>#REF!</v>
      </c>
      <c r="E51" s="83" t="e">
        <f t="shared" si="43"/>
        <v>#REF!</v>
      </c>
      <c r="F51" s="83" t="e">
        <f t="shared" si="43"/>
        <v>#REF!</v>
      </c>
      <c r="G51" s="83" t="e">
        <f t="shared" si="43"/>
        <v>#REF!</v>
      </c>
      <c r="H51" s="83" t="e">
        <f t="shared" si="43"/>
        <v>#REF!</v>
      </c>
      <c r="I51" s="83" t="e">
        <f t="shared" si="43"/>
        <v>#REF!</v>
      </c>
      <c r="J51" s="83" t="e">
        <f t="shared" si="43"/>
        <v>#REF!</v>
      </c>
      <c r="K51" s="83" t="e">
        <f t="shared" si="43"/>
        <v>#REF!</v>
      </c>
      <c r="L51" s="83" t="e">
        <f t="shared" si="43"/>
        <v>#REF!</v>
      </c>
      <c r="M51" s="83" t="e">
        <f t="shared" si="43"/>
        <v>#REF!</v>
      </c>
      <c r="N51" s="83" t="e">
        <f t="shared" si="43"/>
        <v>#REF!</v>
      </c>
      <c r="O51" s="83" t="e">
        <f t="shared" si="43"/>
        <v>#REF!</v>
      </c>
      <c r="P51" s="83" t="e">
        <f t="shared" si="43"/>
        <v>#REF!</v>
      </c>
      <c r="Q51" s="83" t="e">
        <f t="shared" si="43"/>
        <v>#REF!</v>
      </c>
      <c r="R51" s="83" t="e">
        <f t="shared" si="43"/>
        <v>#REF!</v>
      </c>
      <c r="S51" s="83" t="e">
        <f t="shared" si="43"/>
        <v>#REF!</v>
      </c>
      <c r="T51" s="83" t="e">
        <f t="shared" si="43"/>
        <v>#REF!</v>
      </c>
      <c r="U51" s="83" t="e">
        <f t="shared" si="43"/>
        <v>#REF!</v>
      </c>
      <c r="V51" s="83" t="e">
        <f t="shared" si="43"/>
        <v>#REF!</v>
      </c>
      <c r="W51" s="83" t="e">
        <f t="shared" si="43"/>
        <v>#REF!</v>
      </c>
      <c r="X51" s="83" t="e">
        <f t="shared" si="43"/>
        <v>#REF!</v>
      </c>
      <c r="Y51" s="83" t="e">
        <f t="shared" si="43"/>
        <v>#REF!</v>
      </c>
      <c r="Z51" s="83" t="e">
        <f t="shared" si="43"/>
        <v>#REF!</v>
      </c>
      <c r="AA51" s="83" t="e">
        <f t="shared" si="43"/>
        <v>#REF!</v>
      </c>
      <c r="AB51" s="82"/>
      <c r="AC51" s="82"/>
      <c r="AD51" s="82"/>
      <c r="AE51" s="79"/>
      <c r="AF51" s="62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</row>
    <row r="52" spans="1:54" x14ac:dyDescent="0.25">
      <c r="C52" s="7" t="s">
        <v>157</v>
      </c>
      <c r="D52" s="84" t="e">
        <f>D49</f>
        <v>#REF!</v>
      </c>
      <c r="E52" s="76" t="e">
        <f t="shared" ref="E52:AA52" si="44">IF(E$4&lt;=$D$3,(E49+D52),0)</f>
        <v>#REF!</v>
      </c>
      <c r="F52" s="76" t="e">
        <f t="shared" si="44"/>
        <v>#REF!</v>
      </c>
      <c r="G52" s="76" t="e">
        <f t="shared" si="44"/>
        <v>#REF!</v>
      </c>
      <c r="H52" s="76" t="e">
        <f t="shared" si="44"/>
        <v>#REF!</v>
      </c>
      <c r="I52" s="76" t="e">
        <f t="shared" si="44"/>
        <v>#REF!</v>
      </c>
      <c r="J52" s="76" t="e">
        <f t="shared" si="44"/>
        <v>#REF!</v>
      </c>
      <c r="K52" s="76" t="e">
        <f t="shared" si="44"/>
        <v>#REF!</v>
      </c>
      <c r="L52" s="76" t="e">
        <f t="shared" si="44"/>
        <v>#REF!</v>
      </c>
      <c r="M52" s="76" t="e">
        <f t="shared" si="44"/>
        <v>#REF!</v>
      </c>
      <c r="N52" s="76" t="e">
        <f t="shared" si="44"/>
        <v>#REF!</v>
      </c>
      <c r="O52" s="76" t="e">
        <f t="shared" si="44"/>
        <v>#REF!</v>
      </c>
      <c r="P52" s="76" t="e">
        <f t="shared" si="44"/>
        <v>#REF!</v>
      </c>
      <c r="Q52" s="76" t="e">
        <f t="shared" si="44"/>
        <v>#REF!</v>
      </c>
      <c r="R52" s="76" t="e">
        <f t="shared" si="44"/>
        <v>#REF!</v>
      </c>
      <c r="S52" s="76" t="e">
        <f t="shared" si="44"/>
        <v>#REF!</v>
      </c>
      <c r="T52" s="76" t="e">
        <f t="shared" si="44"/>
        <v>#REF!</v>
      </c>
      <c r="U52" s="76" t="e">
        <f t="shared" si="44"/>
        <v>#REF!</v>
      </c>
      <c r="V52" s="76" t="e">
        <f t="shared" si="44"/>
        <v>#REF!</v>
      </c>
      <c r="W52" s="76" t="e">
        <f t="shared" si="44"/>
        <v>#REF!</v>
      </c>
      <c r="X52" s="76" t="e">
        <f t="shared" si="44"/>
        <v>#REF!</v>
      </c>
      <c r="Y52" s="76" t="e">
        <f t="shared" si="44"/>
        <v>#REF!</v>
      </c>
      <c r="Z52" s="76" t="e">
        <f t="shared" si="44"/>
        <v>#REF!</v>
      </c>
      <c r="AA52" s="76" t="e">
        <f t="shared" si="44"/>
        <v>#REF!</v>
      </c>
      <c r="AB52" s="82"/>
      <c r="AC52" s="82"/>
      <c r="AD52" s="82"/>
      <c r="AE52" s="79"/>
      <c r="AF52" s="62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1:54" x14ac:dyDescent="0.25">
      <c r="C53" s="7" t="s">
        <v>160</v>
      </c>
      <c r="D53" s="84">
        <f>D50</f>
        <v>625</v>
      </c>
      <c r="E53" s="84">
        <f t="shared" ref="E53:N54" si="45">E50+D53</f>
        <v>1250</v>
      </c>
      <c r="F53" s="84">
        <f t="shared" si="45"/>
        <v>1875</v>
      </c>
      <c r="G53" s="84">
        <f t="shared" si="45"/>
        <v>2500</v>
      </c>
      <c r="H53" s="84">
        <f t="shared" si="45"/>
        <v>3125</v>
      </c>
      <c r="I53" s="84">
        <f t="shared" si="45"/>
        <v>3750</v>
      </c>
      <c r="J53" s="84">
        <f t="shared" si="45"/>
        <v>4375</v>
      </c>
      <c r="K53" s="84">
        <f t="shared" si="45"/>
        <v>5000</v>
      </c>
      <c r="L53" s="84">
        <f t="shared" si="45"/>
        <v>5625</v>
      </c>
      <c r="M53" s="84">
        <f t="shared" si="45"/>
        <v>6250</v>
      </c>
      <c r="N53" s="84">
        <f t="shared" si="45"/>
        <v>6875</v>
      </c>
      <c r="O53" s="84">
        <f>O50+N53</f>
        <v>7500</v>
      </c>
      <c r="P53" s="84">
        <f t="shared" ref="P53:AA53" si="46">P50+O53</f>
        <v>8125</v>
      </c>
      <c r="Q53" s="84">
        <f t="shared" si="46"/>
        <v>8750</v>
      </c>
      <c r="R53" s="84">
        <f t="shared" si="46"/>
        <v>9375</v>
      </c>
      <c r="S53" s="84">
        <f t="shared" si="46"/>
        <v>10000</v>
      </c>
      <c r="T53" s="84">
        <f t="shared" si="46"/>
        <v>10625</v>
      </c>
      <c r="U53" s="84">
        <f t="shared" si="46"/>
        <v>11250</v>
      </c>
      <c r="V53" s="84">
        <f t="shared" si="46"/>
        <v>11875</v>
      </c>
      <c r="W53" s="84">
        <f t="shared" si="46"/>
        <v>12500</v>
      </c>
      <c r="X53" s="84">
        <f t="shared" si="46"/>
        <v>13125</v>
      </c>
      <c r="Y53" s="84">
        <f t="shared" si="46"/>
        <v>13750</v>
      </c>
      <c r="Z53" s="84">
        <f t="shared" si="46"/>
        <v>14375</v>
      </c>
      <c r="AA53" s="84">
        <f t="shared" si="46"/>
        <v>15000</v>
      </c>
      <c r="AB53" s="82"/>
      <c r="AC53" s="82"/>
      <c r="AD53" s="82"/>
      <c r="AE53" s="79"/>
      <c r="AF53" s="62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</row>
    <row r="54" spans="1:54" x14ac:dyDescent="0.25">
      <c r="C54" s="7" t="s">
        <v>159</v>
      </c>
      <c r="D54" s="84" t="e">
        <f>D51</f>
        <v>#REF!</v>
      </c>
      <c r="E54" s="84" t="e">
        <f t="shared" si="45"/>
        <v>#REF!</v>
      </c>
      <c r="F54" s="84" t="e">
        <f t="shared" si="45"/>
        <v>#REF!</v>
      </c>
      <c r="G54" s="84" t="e">
        <f t="shared" si="45"/>
        <v>#REF!</v>
      </c>
      <c r="H54" s="84" t="e">
        <f t="shared" si="45"/>
        <v>#REF!</v>
      </c>
      <c r="I54" s="84" t="e">
        <f t="shared" si="45"/>
        <v>#REF!</v>
      </c>
      <c r="J54" s="84" t="e">
        <f t="shared" si="45"/>
        <v>#REF!</v>
      </c>
      <c r="K54" s="84" t="e">
        <f t="shared" si="45"/>
        <v>#REF!</v>
      </c>
      <c r="L54" s="84" t="e">
        <f t="shared" si="45"/>
        <v>#REF!</v>
      </c>
      <c r="M54" s="84" t="e">
        <f t="shared" si="45"/>
        <v>#REF!</v>
      </c>
      <c r="N54" s="84" t="e">
        <f t="shared" si="45"/>
        <v>#REF!</v>
      </c>
      <c r="O54" s="84" t="e">
        <f>O51+N54</f>
        <v>#REF!</v>
      </c>
      <c r="P54" s="84" t="e">
        <f t="shared" ref="P54:AA54" si="47">P51+O54</f>
        <v>#REF!</v>
      </c>
      <c r="Q54" s="84" t="e">
        <f t="shared" si="47"/>
        <v>#REF!</v>
      </c>
      <c r="R54" s="84" t="e">
        <f t="shared" si="47"/>
        <v>#REF!</v>
      </c>
      <c r="S54" s="84" t="e">
        <f t="shared" si="47"/>
        <v>#REF!</v>
      </c>
      <c r="T54" s="84" t="e">
        <f t="shared" si="47"/>
        <v>#REF!</v>
      </c>
      <c r="U54" s="84" t="e">
        <f t="shared" si="47"/>
        <v>#REF!</v>
      </c>
      <c r="V54" s="84" t="e">
        <f t="shared" si="47"/>
        <v>#REF!</v>
      </c>
      <c r="W54" s="84" t="e">
        <f t="shared" si="47"/>
        <v>#REF!</v>
      </c>
      <c r="X54" s="84" t="e">
        <f t="shared" si="47"/>
        <v>#REF!</v>
      </c>
      <c r="Y54" s="84" t="e">
        <f t="shared" si="47"/>
        <v>#REF!</v>
      </c>
      <c r="Z54" s="84" t="e">
        <f t="shared" si="47"/>
        <v>#REF!</v>
      </c>
      <c r="AA54" s="84" t="e">
        <f t="shared" si="47"/>
        <v>#REF!</v>
      </c>
      <c r="AB54" s="82"/>
      <c r="AC54" s="82"/>
      <c r="AD54" s="82"/>
      <c r="AE54" s="85"/>
      <c r="AF54" s="62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1:54" x14ac:dyDescent="0.25">
      <c r="A55" s="3" t="s">
        <v>20</v>
      </c>
      <c r="B55" s="6" t="s">
        <v>37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82"/>
      <c r="AC55" s="82"/>
      <c r="AD55" s="82"/>
      <c r="AE55" s="79"/>
      <c r="AF55" s="62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</row>
    <row r="56" spans="1:54" x14ac:dyDescent="0.25">
      <c r="C56" s="9" t="s">
        <v>0</v>
      </c>
      <c r="D56" s="81" t="e">
        <f>#REF!</f>
        <v>#REF!</v>
      </c>
      <c r="E56" s="81" t="e">
        <f>#REF!</f>
        <v>#REF!</v>
      </c>
      <c r="F56" s="81" t="e">
        <f>#REF!</f>
        <v>#REF!</v>
      </c>
      <c r="G56" s="81" t="e">
        <f>#REF!</f>
        <v>#REF!</v>
      </c>
      <c r="H56" s="81" t="e">
        <f>#REF!</f>
        <v>#REF!</v>
      </c>
      <c r="I56" s="81" t="e">
        <f>#REF!</f>
        <v>#REF!</v>
      </c>
      <c r="J56" s="81" t="e">
        <f>#REF!</f>
        <v>#REF!</v>
      </c>
      <c r="K56" s="81" t="e">
        <f>#REF!</f>
        <v>#REF!</v>
      </c>
      <c r="L56" s="81" t="e">
        <f>#REF!</f>
        <v>#REF!</v>
      </c>
      <c r="M56" s="81" t="e">
        <f>#REF!</f>
        <v>#REF!</v>
      </c>
      <c r="N56" s="81" t="e">
        <f>#REF!</f>
        <v>#REF!</v>
      </c>
      <c r="O56" s="81" t="e">
        <f>#REF!</f>
        <v>#REF!</v>
      </c>
      <c r="P56" s="81" t="e">
        <f>#REF!</f>
        <v>#REF!</v>
      </c>
      <c r="Q56" s="81" t="e">
        <f>#REF!</f>
        <v>#REF!</v>
      </c>
      <c r="R56" s="81" t="e">
        <f>#REF!</f>
        <v>#REF!</v>
      </c>
      <c r="S56" s="81" t="e">
        <f>#REF!</f>
        <v>#REF!</v>
      </c>
      <c r="T56" s="81" t="e">
        <f>#REF!</f>
        <v>#REF!</v>
      </c>
      <c r="U56" s="81" t="e">
        <f>#REF!</f>
        <v>#REF!</v>
      </c>
      <c r="V56" s="81" t="e">
        <f>#REF!</f>
        <v>#REF!</v>
      </c>
      <c r="W56" s="81" t="e">
        <f>#REF!</f>
        <v>#REF!</v>
      </c>
      <c r="X56" s="81" t="e">
        <f>#REF!</f>
        <v>#REF!</v>
      </c>
      <c r="Y56" s="81" t="e">
        <f>#REF!</f>
        <v>#REF!</v>
      </c>
      <c r="Z56" s="81" t="e">
        <f>#REF!</f>
        <v>#REF!</v>
      </c>
      <c r="AA56" s="81" t="e">
        <f>#REF!</f>
        <v>#REF!</v>
      </c>
      <c r="AB56" s="85" t="e">
        <f>SUM(D56:AA56)</f>
        <v>#REF!</v>
      </c>
      <c r="AC56" s="85" t="e">
        <f>SUM(P56:AA56)</f>
        <v>#REF!</v>
      </c>
      <c r="AD56" s="85"/>
      <c r="AE56" s="79"/>
      <c r="AF56" s="80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</row>
    <row r="57" spans="1:54" x14ac:dyDescent="0.25">
      <c r="C57" s="9" t="s">
        <v>87</v>
      </c>
      <c r="D57" s="83">
        <f t="shared" ref="D57:AA57" si="48">$AE57/24</f>
        <v>41666.666666666664</v>
      </c>
      <c r="E57" s="83">
        <f t="shared" si="48"/>
        <v>41666.666666666664</v>
      </c>
      <c r="F57" s="83">
        <f t="shared" si="48"/>
        <v>41666.666666666664</v>
      </c>
      <c r="G57" s="83">
        <f t="shared" si="48"/>
        <v>41666.666666666664</v>
      </c>
      <c r="H57" s="83">
        <f t="shared" si="48"/>
        <v>41666.666666666664</v>
      </c>
      <c r="I57" s="83">
        <f t="shared" si="48"/>
        <v>41666.666666666664</v>
      </c>
      <c r="J57" s="83">
        <f t="shared" si="48"/>
        <v>41666.666666666664</v>
      </c>
      <c r="K57" s="83">
        <f t="shared" si="48"/>
        <v>41666.666666666664</v>
      </c>
      <c r="L57" s="83">
        <f t="shared" si="48"/>
        <v>41666.666666666664</v>
      </c>
      <c r="M57" s="83">
        <f t="shared" si="48"/>
        <v>41666.666666666664</v>
      </c>
      <c r="N57" s="83">
        <f t="shared" si="48"/>
        <v>41666.666666666664</v>
      </c>
      <c r="O57" s="83">
        <f t="shared" si="48"/>
        <v>41666.666666666664</v>
      </c>
      <c r="P57" s="83">
        <f t="shared" si="48"/>
        <v>41666.666666666664</v>
      </c>
      <c r="Q57" s="83">
        <f t="shared" si="48"/>
        <v>41666.666666666664</v>
      </c>
      <c r="R57" s="83">
        <f t="shared" si="48"/>
        <v>41666.666666666664</v>
      </c>
      <c r="S57" s="83">
        <f t="shared" si="48"/>
        <v>41666.666666666664</v>
      </c>
      <c r="T57" s="83">
        <f t="shared" si="48"/>
        <v>41666.666666666664</v>
      </c>
      <c r="U57" s="83">
        <f t="shared" si="48"/>
        <v>41666.666666666664</v>
      </c>
      <c r="V57" s="83">
        <f t="shared" si="48"/>
        <v>41666.666666666664</v>
      </c>
      <c r="W57" s="83">
        <f t="shared" si="48"/>
        <v>41666.666666666664</v>
      </c>
      <c r="X57" s="83">
        <f t="shared" si="48"/>
        <v>41666.666666666664</v>
      </c>
      <c r="Y57" s="83">
        <f t="shared" si="48"/>
        <v>41666.666666666664</v>
      </c>
      <c r="Z57" s="83">
        <f t="shared" si="48"/>
        <v>41666.666666666664</v>
      </c>
      <c r="AA57" s="83">
        <f t="shared" si="48"/>
        <v>41666.666666666664</v>
      </c>
      <c r="AB57" s="82"/>
      <c r="AC57" s="82"/>
      <c r="AD57" s="82">
        <v>450000</v>
      </c>
      <c r="AE57" s="79">
        <v>1000000</v>
      </c>
      <c r="AF57" s="62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x14ac:dyDescent="0.25">
      <c r="C58" s="9" t="s">
        <v>2</v>
      </c>
      <c r="D58" s="83" t="e">
        <f t="shared" ref="D58:AA58" si="49">IF(D$4&gt;=D$3,D56,D57)</f>
        <v>#REF!</v>
      </c>
      <c r="E58" s="83" t="e">
        <f t="shared" si="49"/>
        <v>#REF!</v>
      </c>
      <c r="F58" s="83" t="e">
        <f t="shared" si="49"/>
        <v>#REF!</v>
      </c>
      <c r="G58" s="83" t="e">
        <f t="shared" si="49"/>
        <v>#REF!</v>
      </c>
      <c r="H58" s="83" t="e">
        <f t="shared" si="49"/>
        <v>#REF!</v>
      </c>
      <c r="I58" s="83" t="e">
        <f t="shared" si="49"/>
        <v>#REF!</v>
      </c>
      <c r="J58" s="83" t="e">
        <f t="shared" si="49"/>
        <v>#REF!</v>
      </c>
      <c r="K58" s="83" t="e">
        <f t="shared" si="49"/>
        <v>#REF!</v>
      </c>
      <c r="L58" s="83" t="e">
        <f t="shared" si="49"/>
        <v>#REF!</v>
      </c>
      <c r="M58" s="83" t="e">
        <f t="shared" si="49"/>
        <v>#REF!</v>
      </c>
      <c r="N58" s="83" t="e">
        <f t="shared" si="49"/>
        <v>#REF!</v>
      </c>
      <c r="O58" s="83" t="e">
        <f t="shared" si="49"/>
        <v>#REF!</v>
      </c>
      <c r="P58" s="83" t="e">
        <f t="shared" si="49"/>
        <v>#REF!</v>
      </c>
      <c r="Q58" s="83" t="e">
        <f t="shared" si="49"/>
        <v>#REF!</v>
      </c>
      <c r="R58" s="83" t="e">
        <f t="shared" si="49"/>
        <v>#REF!</v>
      </c>
      <c r="S58" s="83" t="e">
        <f t="shared" si="49"/>
        <v>#REF!</v>
      </c>
      <c r="T58" s="83" t="e">
        <f t="shared" si="49"/>
        <v>#REF!</v>
      </c>
      <c r="U58" s="83" t="e">
        <f t="shared" si="49"/>
        <v>#REF!</v>
      </c>
      <c r="V58" s="83" t="e">
        <f t="shared" si="49"/>
        <v>#REF!</v>
      </c>
      <c r="W58" s="83" t="e">
        <f t="shared" si="49"/>
        <v>#REF!</v>
      </c>
      <c r="X58" s="83" t="e">
        <f t="shared" si="49"/>
        <v>#REF!</v>
      </c>
      <c r="Y58" s="83" t="e">
        <f t="shared" si="49"/>
        <v>#REF!</v>
      </c>
      <c r="Z58" s="83" t="e">
        <f t="shared" si="49"/>
        <v>#REF!</v>
      </c>
      <c r="AA58" s="83" t="e">
        <f t="shared" si="49"/>
        <v>#REF!</v>
      </c>
      <c r="AB58" s="82"/>
      <c r="AC58" s="82"/>
      <c r="AD58" s="82"/>
      <c r="AE58" s="79"/>
      <c r="AF58" s="62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</row>
    <row r="59" spans="1:54" x14ac:dyDescent="0.25">
      <c r="C59" s="7" t="s">
        <v>157</v>
      </c>
      <c r="D59" s="84" t="e">
        <f>D56</f>
        <v>#REF!</v>
      </c>
      <c r="E59" s="76" t="e">
        <f t="shared" ref="E59:AA59" si="50">IF(E$4&lt;=$D$3,(E56+D59),0)</f>
        <v>#REF!</v>
      </c>
      <c r="F59" s="76" t="e">
        <f t="shared" si="50"/>
        <v>#REF!</v>
      </c>
      <c r="G59" s="76" t="e">
        <f t="shared" si="50"/>
        <v>#REF!</v>
      </c>
      <c r="H59" s="76" t="e">
        <f t="shared" si="50"/>
        <v>#REF!</v>
      </c>
      <c r="I59" s="76" t="e">
        <f t="shared" si="50"/>
        <v>#REF!</v>
      </c>
      <c r="J59" s="76" t="e">
        <f t="shared" si="50"/>
        <v>#REF!</v>
      </c>
      <c r="K59" s="76" t="e">
        <f t="shared" si="50"/>
        <v>#REF!</v>
      </c>
      <c r="L59" s="76" t="e">
        <f t="shared" si="50"/>
        <v>#REF!</v>
      </c>
      <c r="M59" s="76" t="e">
        <f t="shared" si="50"/>
        <v>#REF!</v>
      </c>
      <c r="N59" s="76" t="e">
        <f t="shared" si="50"/>
        <v>#REF!</v>
      </c>
      <c r="O59" s="76" t="e">
        <f t="shared" si="50"/>
        <v>#REF!</v>
      </c>
      <c r="P59" s="76" t="e">
        <f t="shared" si="50"/>
        <v>#REF!</v>
      </c>
      <c r="Q59" s="76" t="e">
        <f t="shared" si="50"/>
        <v>#REF!</v>
      </c>
      <c r="R59" s="76" t="e">
        <f t="shared" si="50"/>
        <v>#REF!</v>
      </c>
      <c r="S59" s="76" t="e">
        <f t="shared" si="50"/>
        <v>#REF!</v>
      </c>
      <c r="T59" s="76" t="e">
        <f t="shared" si="50"/>
        <v>#REF!</v>
      </c>
      <c r="U59" s="76" t="e">
        <f t="shared" si="50"/>
        <v>#REF!</v>
      </c>
      <c r="V59" s="76" t="e">
        <f t="shared" si="50"/>
        <v>#REF!</v>
      </c>
      <c r="W59" s="76" t="e">
        <f t="shared" si="50"/>
        <v>#REF!</v>
      </c>
      <c r="X59" s="76" t="e">
        <f t="shared" si="50"/>
        <v>#REF!</v>
      </c>
      <c r="Y59" s="76" t="e">
        <f t="shared" si="50"/>
        <v>#REF!</v>
      </c>
      <c r="Z59" s="76" t="e">
        <f t="shared" si="50"/>
        <v>#REF!</v>
      </c>
      <c r="AA59" s="76" t="e">
        <f t="shared" si="50"/>
        <v>#REF!</v>
      </c>
      <c r="AB59" s="82"/>
      <c r="AC59" s="82"/>
      <c r="AD59" s="82"/>
      <c r="AE59" s="79"/>
      <c r="AF59" s="62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</row>
    <row r="60" spans="1:54" x14ac:dyDescent="0.25">
      <c r="C60" s="7" t="s">
        <v>160</v>
      </c>
      <c r="D60" s="84">
        <f>D57</f>
        <v>41666.666666666664</v>
      </c>
      <c r="E60" s="84">
        <f t="shared" ref="E60:N61" si="51">E57+D60</f>
        <v>83333.333333333328</v>
      </c>
      <c r="F60" s="84">
        <f t="shared" si="51"/>
        <v>125000</v>
      </c>
      <c r="G60" s="84">
        <f t="shared" si="51"/>
        <v>166666.66666666666</v>
      </c>
      <c r="H60" s="84">
        <f t="shared" si="51"/>
        <v>208333.33333333331</v>
      </c>
      <c r="I60" s="84">
        <f t="shared" si="51"/>
        <v>249999.99999999997</v>
      </c>
      <c r="J60" s="84">
        <f t="shared" si="51"/>
        <v>291666.66666666663</v>
      </c>
      <c r="K60" s="84">
        <f t="shared" si="51"/>
        <v>333333.33333333331</v>
      </c>
      <c r="L60" s="84">
        <f t="shared" si="51"/>
        <v>375000</v>
      </c>
      <c r="M60" s="84">
        <f t="shared" si="51"/>
        <v>416666.66666666669</v>
      </c>
      <c r="N60" s="84">
        <f t="shared" si="51"/>
        <v>458333.33333333337</v>
      </c>
      <c r="O60" s="84">
        <f>O57+N60</f>
        <v>500000.00000000006</v>
      </c>
      <c r="P60" s="84">
        <f t="shared" ref="P60:AA60" si="52">P57+O60</f>
        <v>541666.66666666674</v>
      </c>
      <c r="Q60" s="84">
        <f t="shared" si="52"/>
        <v>583333.33333333337</v>
      </c>
      <c r="R60" s="84">
        <f t="shared" si="52"/>
        <v>625000</v>
      </c>
      <c r="S60" s="84">
        <f t="shared" si="52"/>
        <v>666666.66666666663</v>
      </c>
      <c r="T60" s="84">
        <f t="shared" si="52"/>
        <v>708333.33333333326</v>
      </c>
      <c r="U60" s="84">
        <f t="shared" si="52"/>
        <v>749999.99999999988</v>
      </c>
      <c r="V60" s="84">
        <f t="shared" si="52"/>
        <v>791666.66666666651</v>
      </c>
      <c r="W60" s="84">
        <f t="shared" si="52"/>
        <v>833333.33333333314</v>
      </c>
      <c r="X60" s="84">
        <f t="shared" si="52"/>
        <v>874999.99999999977</v>
      </c>
      <c r="Y60" s="84">
        <f t="shared" si="52"/>
        <v>916666.6666666664</v>
      </c>
      <c r="Z60" s="84">
        <f t="shared" si="52"/>
        <v>958333.33333333302</v>
      </c>
      <c r="AA60" s="84">
        <f t="shared" si="52"/>
        <v>999999.99999999965</v>
      </c>
      <c r="AB60" s="82"/>
      <c r="AC60" s="82"/>
      <c r="AD60" s="82"/>
      <c r="AE60" s="79"/>
      <c r="AF60" s="62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</row>
    <row r="61" spans="1:54" x14ac:dyDescent="0.25">
      <c r="C61" s="7" t="s">
        <v>159</v>
      </c>
      <c r="D61" s="84" t="e">
        <f>D58</f>
        <v>#REF!</v>
      </c>
      <c r="E61" s="84" t="e">
        <f t="shared" si="51"/>
        <v>#REF!</v>
      </c>
      <c r="F61" s="84" t="e">
        <f t="shared" si="51"/>
        <v>#REF!</v>
      </c>
      <c r="G61" s="84" t="e">
        <f t="shared" si="51"/>
        <v>#REF!</v>
      </c>
      <c r="H61" s="84" t="e">
        <f t="shared" si="51"/>
        <v>#REF!</v>
      </c>
      <c r="I61" s="84" t="e">
        <f t="shared" si="51"/>
        <v>#REF!</v>
      </c>
      <c r="J61" s="84" t="e">
        <f t="shared" si="51"/>
        <v>#REF!</v>
      </c>
      <c r="K61" s="84" t="e">
        <f t="shared" si="51"/>
        <v>#REF!</v>
      </c>
      <c r="L61" s="84" t="e">
        <f t="shared" si="51"/>
        <v>#REF!</v>
      </c>
      <c r="M61" s="84" t="e">
        <f t="shared" si="51"/>
        <v>#REF!</v>
      </c>
      <c r="N61" s="84" t="e">
        <f t="shared" si="51"/>
        <v>#REF!</v>
      </c>
      <c r="O61" s="84" t="e">
        <f>O58+N61</f>
        <v>#REF!</v>
      </c>
      <c r="P61" s="84" t="e">
        <f t="shared" ref="P61:AA61" si="53">P58+O61</f>
        <v>#REF!</v>
      </c>
      <c r="Q61" s="84" t="e">
        <f t="shared" si="53"/>
        <v>#REF!</v>
      </c>
      <c r="R61" s="84" t="e">
        <f t="shared" si="53"/>
        <v>#REF!</v>
      </c>
      <c r="S61" s="84" t="e">
        <f t="shared" si="53"/>
        <v>#REF!</v>
      </c>
      <c r="T61" s="84" t="e">
        <f t="shared" si="53"/>
        <v>#REF!</v>
      </c>
      <c r="U61" s="84" t="e">
        <f t="shared" si="53"/>
        <v>#REF!</v>
      </c>
      <c r="V61" s="84" t="e">
        <f t="shared" si="53"/>
        <v>#REF!</v>
      </c>
      <c r="W61" s="84" t="e">
        <f t="shared" si="53"/>
        <v>#REF!</v>
      </c>
      <c r="X61" s="84" t="e">
        <f t="shared" si="53"/>
        <v>#REF!</v>
      </c>
      <c r="Y61" s="84" t="e">
        <f t="shared" si="53"/>
        <v>#REF!</v>
      </c>
      <c r="Z61" s="84" t="e">
        <f t="shared" si="53"/>
        <v>#REF!</v>
      </c>
      <c r="AA61" s="84" t="e">
        <f t="shared" si="53"/>
        <v>#REF!</v>
      </c>
      <c r="AB61" s="82"/>
      <c r="AC61" s="82"/>
      <c r="AD61" s="82"/>
      <c r="AE61" s="79"/>
      <c r="AF61" s="62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</row>
    <row r="62" spans="1:54" x14ac:dyDescent="0.25">
      <c r="B62" s="6" t="s">
        <v>256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82"/>
      <c r="AC62" s="82"/>
      <c r="AD62" s="82"/>
      <c r="AE62" s="79"/>
      <c r="AF62" s="62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</row>
    <row r="63" spans="1:54" x14ac:dyDescent="0.25">
      <c r="C63" s="9" t="s">
        <v>0</v>
      </c>
      <c r="D63" s="81" t="e">
        <f>#REF!</f>
        <v>#REF!</v>
      </c>
      <c r="E63" s="81" t="e">
        <f>#REF!</f>
        <v>#REF!</v>
      </c>
      <c r="F63" s="81" t="e">
        <f>#REF!</f>
        <v>#REF!</v>
      </c>
      <c r="G63" s="81" t="e">
        <f>#REF!</f>
        <v>#REF!</v>
      </c>
      <c r="H63" s="81" t="e">
        <f>#REF!</f>
        <v>#REF!</v>
      </c>
      <c r="I63" s="81" t="e">
        <f>#REF!</f>
        <v>#REF!</v>
      </c>
      <c r="J63" s="81" t="e">
        <f>#REF!</f>
        <v>#REF!</v>
      </c>
      <c r="K63" s="81" t="e">
        <f>#REF!</f>
        <v>#REF!</v>
      </c>
      <c r="L63" s="81" t="e">
        <f>#REF!</f>
        <v>#REF!</v>
      </c>
      <c r="M63" s="81" t="e">
        <f>#REF!</f>
        <v>#REF!</v>
      </c>
      <c r="N63" s="81" t="e">
        <f>#REF!</f>
        <v>#REF!</v>
      </c>
      <c r="O63" s="81" t="e">
        <f>#REF!</f>
        <v>#REF!</v>
      </c>
      <c r="P63" s="81" t="e">
        <f>#REF!</f>
        <v>#REF!</v>
      </c>
      <c r="Q63" s="81" t="e">
        <f>#REF!</f>
        <v>#REF!</v>
      </c>
      <c r="R63" s="81" t="e">
        <f>#REF!</f>
        <v>#REF!</v>
      </c>
      <c r="S63" s="81" t="e">
        <f>#REF!</f>
        <v>#REF!</v>
      </c>
      <c r="T63" s="81" t="e">
        <f>#REF!</f>
        <v>#REF!</v>
      </c>
      <c r="U63" s="81" t="e">
        <f>#REF!</f>
        <v>#REF!</v>
      </c>
      <c r="V63" s="81" t="e">
        <f>#REF!</f>
        <v>#REF!</v>
      </c>
      <c r="W63" s="81" t="e">
        <f>#REF!</f>
        <v>#REF!</v>
      </c>
      <c r="X63" s="81" t="e">
        <f>#REF!</f>
        <v>#REF!</v>
      </c>
      <c r="Y63" s="81" t="e">
        <f>#REF!</f>
        <v>#REF!</v>
      </c>
      <c r="Z63" s="81" t="e">
        <f>#REF!</f>
        <v>#REF!</v>
      </c>
      <c r="AA63" s="81" t="e">
        <f>#REF!</f>
        <v>#REF!</v>
      </c>
      <c r="AB63" s="85" t="e">
        <f>SUM(D63:AA63)</f>
        <v>#REF!</v>
      </c>
      <c r="AC63" s="85" t="e">
        <f>SUM(P63:AA63)</f>
        <v>#REF!</v>
      </c>
      <c r="AD63" s="85"/>
      <c r="AE63" s="79"/>
      <c r="AF63" s="62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1:54" x14ac:dyDescent="0.25">
      <c r="C64" s="9" t="s">
        <v>87</v>
      </c>
      <c r="D64" s="83">
        <f t="shared" ref="D64:AA64" si="54">$AE64/24</f>
        <v>0</v>
      </c>
      <c r="E64" s="83">
        <f t="shared" si="54"/>
        <v>0</v>
      </c>
      <c r="F64" s="83">
        <f t="shared" si="54"/>
        <v>0</v>
      </c>
      <c r="G64" s="83">
        <f t="shared" si="54"/>
        <v>0</v>
      </c>
      <c r="H64" s="83">
        <f t="shared" si="54"/>
        <v>0</v>
      </c>
      <c r="I64" s="83">
        <f t="shared" si="54"/>
        <v>0</v>
      </c>
      <c r="J64" s="83">
        <f t="shared" si="54"/>
        <v>0</v>
      </c>
      <c r="K64" s="83">
        <f t="shared" si="54"/>
        <v>0</v>
      </c>
      <c r="L64" s="83">
        <f t="shared" si="54"/>
        <v>0</v>
      </c>
      <c r="M64" s="83">
        <f t="shared" si="54"/>
        <v>0</v>
      </c>
      <c r="N64" s="83">
        <f t="shared" si="54"/>
        <v>0</v>
      </c>
      <c r="O64" s="83">
        <f t="shared" si="54"/>
        <v>0</v>
      </c>
      <c r="P64" s="83">
        <f t="shared" si="54"/>
        <v>0</v>
      </c>
      <c r="Q64" s="83">
        <f t="shared" si="54"/>
        <v>0</v>
      </c>
      <c r="R64" s="83">
        <f t="shared" si="54"/>
        <v>0</v>
      </c>
      <c r="S64" s="83">
        <f t="shared" si="54"/>
        <v>0</v>
      </c>
      <c r="T64" s="83">
        <f t="shared" si="54"/>
        <v>0</v>
      </c>
      <c r="U64" s="83">
        <f t="shared" si="54"/>
        <v>0</v>
      </c>
      <c r="V64" s="83">
        <f t="shared" si="54"/>
        <v>0</v>
      </c>
      <c r="W64" s="83">
        <f t="shared" si="54"/>
        <v>0</v>
      </c>
      <c r="X64" s="83">
        <f t="shared" si="54"/>
        <v>0</v>
      </c>
      <c r="Y64" s="83">
        <f t="shared" si="54"/>
        <v>0</v>
      </c>
      <c r="Z64" s="83">
        <f t="shared" si="54"/>
        <v>0</v>
      </c>
      <c r="AA64" s="83">
        <f t="shared" si="54"/>
        <v>0</v>
      </c>
      <c r="AB64" s="82"/>
      <c r="AC64" s="82"/>
      <c r="AD64" s="82">
        <v>0</v>
      </c>
      <c r="AE64" s="79">
        <v>0</v>
      </c>
      <c r="AF64" s="62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</row>
    <row r="65" spans="1:54" x14ac:dyDescent="0.25">
      <c r="C65" s="9" t="s">
        <v>2</v>
      </c>
      <c r="D65" s="83" t="e">
        <f t="shared" ref="D65:AA65" si="55">IF(D$4&gt;=D$3,D63,D64)</f>
        <v>#REF!</v>
      </c>
      <c r="E65" s="83" t="e">
        <f t="shared" si="55"/>
        <v>#REF!</v>
      </c>
      <c r="F65" s="83" t="e">
        <f t="shared" si="55"/>
        <v>#REF!</v>
      </c>
      <c r="G65" s="83" t="e">
        <f t="shared" si="55"/>
        <v>#REF!</v>
      </c>
      <c r="H65" s="83" t="e">
        <f t="shared" si="55"/>
        <v>#REF!</v>
      </c>
      <c r="I65" s="83" t="e">
        <f t="shared" si="55"/>
        <v>#REF!</v>
      </c>
      <c r="J65" s="83" t="e">
        <f t="shared" si="55"/>
        <v>#REF!</v>
      </c>
      <c r="K65" s="83" t="e">
        <f t="shared" si="55"/>
        <v>#REF!</v>
      </c>
      <c r="L65" s="83" t="e">
        <f t="shared" si="55"/>
        <v>#REF!</v>
      </c>
      <c r="M65" s="83" t="e">
        <f t="shared" si="55"/>
        <v>#REF!</v>
      </c>
      <c r="N65" s="83" t="e">
        <f t="shared" si="55"/>
        <v>#REF!</v>
      </c>
      <c r="O65" s="83" t="e">
        <f t="shared" si="55"/>
        <v>#REF!</v>
      </c>
      <c r="P65" s="83" t="e">
        <f t="shared" si="55"/>
        <v>#REF!</v>
      </c>
      <c r="Q65" s="83" t="e">
        <f t="shared" si="55"/>
        <v>#REF!</v>
      </c>
      <c r="R65" s="83" t="e">
        <f t="shared" si="55"/>
        <v>#REF!</v>
      </c>
      <c r="S65" s="83" t="e">
        <f t="shared" si="55"/>
        <v>#REF!</v>
      </c>
      <c r="T65" s="83" t="e">
        <f t="shared" si="55"/>
        <v>#REF!</v>
      </c>
      <c r="U65" s="83" t="e">
        <f t="shared" si="55"/>
        <v>#REF!</v>
      </c>
      <c r="V65" s="83" t="e">
        <f t="shared" si="55"/>
        <v>#REF!</v>
      </c>
      <c r="W65" s="83" t="e">
        <f t="shared" si="55"/>
        <v>#REF!</v>
      </c>
      <c r="X65" s="83" t="e">
        <f t="shared" si="55"/>
        <v>#REF!</v>
      </c>
      <c r="Y65" s="83" t="e">
        <f t="shared" si="55"/>
        <v>#REF!</v>
      </c>
      <c r="Z65" s="83" t="e">
        <f t="shared" si="55"/>
        <v>#REF!</v>
      </c>
      <c r="AA65" s="83" t="e">
        <f t="shared" si="55"/>
        <v>#REF!</v>
      </c>
      <c r="AB65" s="82"/>
      <c r="AC65" s="82"/>
      <c r="AD65" s="82"/>
      <c r="AE65" s="79"/>
      <c r="AF65" s="62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</row>
    <row r="66" spans="1:54" x14ac:dyDescent="0.25">
      <c r="C66" s="7" t="s">
        <v>157</v>
      </c>
      <c r="D66" s="84" t="e">
        <f>D63</f>
        <v>#REF!</v>
      </c>
      <c r="E66" s="76" t="e">
        <f t="shared" ref="E66:AA66" si="56">IF(E$4&lt;=$D$3,(E63+D66),0)</f>
        <v>#REF!</v>
      </c>
      <c r="F66" s="76" t="e">
        <f t="shared" si="56"/>
        <v>#REF!</v>
      </c>
      <c r="G66" s="76" t="e">
        <f t="shared" si="56"/>
        <v>#REF!</v>
      </c>
      <c r="H66" s="76" t="e">
        <f t="shared" si="56"/>
        <v>#REF!</v>
      </c>
      <c r="I66" s="76" t="e">
        <f t="shared" si="56"/>
        <v>#REF!</v>
      </c>
      <c r="J66" s="76" t="e">
        <f t="shared" si="56"/>
        <v>#REF!</v>
      </c>
      <c r="K66" s="76" t="e">
        <f t="shared" si="56"/>
        <v>#REF!</v>
      </c>
      <c r="L66" s="76" t="e">
        <f t="shared" si="56"/>
        <v>#REF!</v>
      </c>
      <c r="M66" s="76" t="e">
        <f t="shared" si="56"/>
        <v>#REF!</v>
      </c>
      <c r="N66" s="76" t="e">
        <f t="shared" si="56"/>
        <v>#REF!</v>
      </c>
      <c r="O66" s="76" t="e">
        <f t="shared" si="56"/>
        <v>#REF!</v>
      </c>
      <c r="P66" s="76" t="e">
        <f t="shared" si="56"/>
        <v>#REF!</v>
      </c>
      <c r="Q66" s="76" t="e">
        <f t="shared" si="56"/>
        <v>#REF!</v>
      </c>
      <c r="R66" s="76" t="e">
        <f t="shared" si="56"/>
        <v>#REF!</v>
      </c>
      <c r="S66" s="76" t="e">
        <f t="shared" si="56"/>
        <v>#REF!</v>
      </c>
      <c r="T66" s="76" t="e">
        <f t="shared" si="56"/>
        <v>#REF!</v>
      </c>
      <c r="U66" s="76" t="e">
        <f t="shared" si="56"/>
        <v>#REF!</v>
      </c>
      <c r="V66" s="76" t="e">
        <f t="shared" si="56"/>
        <v>#REF!</v>
      </c>
      <c r="W66" s="76" t="e">
        <f t="shared" si="56"/>
        <v>#REF!</v>
      </c>
      <c r="X66" s="76" t="e">
        <f t="shared" si="56"/>
        <v>#REF!</v>
      </c>
      <c r="Y66" s="76" t="e">
        <f t="shared" si="56"/>
        <v>#REF!</v>
      </c>
      <c r="Z66" s="76" t="e">
        <f t="shared" si="56"/>
        <v>#REF!</v>
      </c>
      <c r="AA66" s="76" t="e">
        <f t="shared" si="56"/>
        <v>#REF!</v>
      </c>
      <c r="AB66" s="82"/>
      <c r="AC66" s="82"/>
      <c r="AD66" s="82"/>
      <c r="AE66" s="79"/>
      <c r="AF66" s="62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1:54" x14ac:dyDescent="0.25">
      <c r="C67" s="7" t="s">
        <v>160</v>
      </c>
      <c r="D67" s="84">
        <f>D64</f>
        <v>0</v>
      </c>
      <c r="E67" s="84">
        <f t="shared" ref="E67:N67" si="57">E64+D67</f>
        <v>0</v>
      </c>
      <c r="F67" s="84">
        <f t="shared" si="57"/>
        <v>0</v>
      </c>
      <c r="G67" s="84">
        <f t="shared" si="57"/>
        <v>0</v>
      </c>
      <c r="H67" s="84">
        <f t="shared" si="57"/>
        <v>0</v>
      </c>
      <c r="I67" s="84">
        <f t="shared" si="57"/>
        <v>0</v>
      </c>
      <c r="J67" s="84">
        <f t="shared" si="57"/>
        <v>0</v>
      </c>
      <c r="K67" s="84">
        <f t="shared" si="57"/>
        <v>0</v>
      </c>
      <c r="L67" s="84">
        <f t="shared" si="57"/>
        <v>0</v>
      </c>
      <c r="M67" s="84">
        <f t="shared" si="57"/>
        <v>0</v>
      </c>
      <c r="N67" s="84">
        <f t="shared" si="57"/>
        <v>0</v>
      </c>
      <c r="O67" s="84">
        <f>O64+N67</f>
        <v>0</v>
      </c>
      <c r="P67" s="84">
        <f t="shared" ref="P67:AA67" si="58">P64+O67</f>
        <v>0</v>
      </c>
      <c r="Q67" s="84">
        <f t="shared" si="58"/>
        <v>0</v>
      </c>
      <c r="R67" s="84">
        <f t="shared" si="58"/>
        <v>0</v>
      </c>
      <c r="S67" s="84">
        <f t="shared" si="58"/>
        <v>0</v>
      </c>
      <c r="T67" s="84">
        <f t="shared" si="58"/>
        <v>0</v>
      </c>
      <c r="U67" s="84">
        <f t="shared" si="58"/>
        <v>0</v>
      </c>
      <c r="V67" s="84">
        <f t="shared" si="58"/>
        <v>0</v>
      </c>
      <c r="W67" s="84">
        <f t="shared" si="58"/>
        <v>0</v>
      </c>
      <c r="X67" s="84">
        <f t="shared" si="58"/>
        <v>0</v>
      </c>
      <c r="Y67" s="84">
        <f t="shared" si="58"/>
        <v>0</v>
      </c>
      <c r="Z67" s="84">
        <f t="shared" si="58"/>
        <v>0</v>
      </c>
      <c r="AA67" s="84">
        <f t="shared" si="58"/>
        <v>0</v>
      </c>
      <c r="AB67" s="82"/>
      <c r="AC67" s="82"/>
      <c r="AD67" s="82"/>
      <c r="AE67" s="79"/>
      <c r="AF67" s="62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</row>
    <row r="68" spans="1:54" x14ac:dyDescent="0.25">
      <c r="C68" s="7" t="s">
        <v>159</v>
      </c>
      <c r="D68" s="84" t="e">
        <f>D65</f>
        <v>#REF!</v>
      </c>
      <c r="E68" s="84" t="e">
        <f t="shared" ref="E68:N68" si="59">E65+D68</f>
        <v>#REF!</v>
      </c>
      <c r="F68" s="84" t="e">
        <f t="shared" si="59"/>
        <v>#REF!</v>
      </c>
      <c r="G68" s="84" t="e">
        <f t="shared" si="59"/>
        <v>#REF!</v>
      </c>
      <c r="H68" s="84" t="e">
        <f t="shared" si="59"/>
        <v>#REF!</v>
      </c>
      <c r="I68" s="84" t="e">
        <f t="shared" si="59"/>
        <v>#REF!</v>
      </c>
      <c r="J68" s="84" t="e">
        <f t="shared" si="59"/>
        <v>#REF!</v>
      </c>
      <c r="K68" s="84" t="e">
        <f t="shared" si="59"/>
        <v>#REF!</v>
      </c>
      <c r="L68" s="84" t="e">
        <f t="shared" si="59"/>
        <v>#REF!</v>
      </c>
      <c r="M68" s="84" t="e">
        <f t="shared" si="59"/>
        <v>#REF!</v>
      </c>
      <c r="N68" s="84" t="e">
        <f t="shared" si="59"/>
        <v>#REF!</v>
      </c>
      <c r="O68" s="84" t="e">
        <f>O65+N68</f>
        <v>#REF!</v>
      </c>
      <c r="P68" s="84" t="e">
        <f t="shared" ref="P68:AA68" si="60">P65+O68</f>
        <v>#REF!</v>
      </c>
      <c r="Q68" s="84" t="e">
        <f t="shared" si="60"/>
        <v>#REF!</v>
      </c>
      <c r="R68" s="84" t="e">
        <f t="shared" si="60"/>
        <v>#REF!</v>
      </c>
      <c r="S68" s="84" t="e">
        <f t="shared" si="60"/>
        <v>#REF!</v>
      </c>
      <c r="T68" s="84" t="e">
        <f t="shared" si="60"/>
        <v>#REF!</v>
      </c>
      <c r="U68" s="84" t="e">
        <f t="shared" si="60"/>
        <v>#REF!</v>
      </c>
      <c r="V68" s="84" t="e">
        <f t="shared" si="60"/>
        <v>#REF!</v>
      </c>
      <c r="W68" s="84" t="e">
        <f t="shared" si="60"/>
        <v>#REF!</v>
      </c>
      <c r="X68" s="84" t="e">
        <f t="shared" si="60"/>
        <v>#REF!</v>
      </c>
      <c r="Y68" s="84" t="e">
        <f t="shared" si="60"/>
        <v>#REF!</v>
      </c>
      <c r="Z68" s="84" t="e">
        <f t="shared" si="60"/>
        <v>#REF!</v>
      </c>
      <c r="AA68" s="84" t="e">
        <f t="shared" si="60"/>
        <v>#REF!</v>
      </c>
      <c r="AB68" s="82"/>
      <c r="AC68" s="82"/>
      <c r="AD68" s="82"/>
      <c r="AE68" s="79"/>
      <c r="AF68" s="62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x14ac:dyDescent="0.25">
      <c r="A69" s="3" t="s">
        <v>21</v>
      </c>
      <c r="B69" s="6" t="s">
        <v>38</v>
      </c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82"/>
      <c r="AC69" s="82"/>
      <c r="AD69" s="82"/>
      <c r="AE69" s="79"/>
      <c r="AF69" s="62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</row>
    <row r="70" spans="1:54" x14ac:dyDescent="0.25">
      <c r="C70" s="9" t="s">
        <v>0</v>
      </c>
      <c r="D70" s="81" t="e">
        <f>#REF!</f>
        <v>#REF!</v>
      </c>
      <c r="E70" s="81" t="e">
        <f>#REF!</f>
        <v>#REF!</v>
      </c>
      <c r="F70" s="81" t="e">
        <f>#REF!</f>
        <v>#REF!</v>
      </c>
      <c r="G70" s="81" t="e">
        <f>#REF!</f>
        <v>#REF!</v>
      </c>
      <c r="H70" s="81" t="e">
        <f>#REF!</f>
        <v>#REF!</v>
      </c>
      <c r="I70" s="81" t="e">
        <f>#REF!</f>
        <v>#REF!</v>
      </c>
      <c r="J70" s="81" t="e">
        <f>#REF!</f>
        <v>#REF!</v>
      </c>
      <c r="K70" s="81" t="e">
        <f>#REF!</f>
        <v>#REF!</v>
      </c>
      <c r="L70" s="81" t="e">
        <f>#REF!</f>
        <v>#REF!</v>
      </c>
      <c r="M70" s="81" t="e">
        <f>#REF!</f>
        <v>#REF!</v>
      </c>
      <c r="N70" s="81" t="e">
        <f>#REF!</f>
        <v>#REF!</v>
      </c>
      <c r="O70" s="81" t="e">
        <f>#REF!</f>
        <v>#REF!</v>
      </c>
      <c r="P70" s="81" t="e">
        <f>#REF!</f>
        <v>#REF!</v>
      </c>
      <c r="Q70" s="81" t="e">
        <f>#REF!</f>
        <v>#REF!</v>
      </c>
      <c r="R70" s="81" t="e">
        <f>#REF!</f>
        <v>#REF!</v>
      </c>
      <c r="S70" s="81" t="e">
        <f>#REF!</f>
        <v>#REF!</v>
      </c>
      <c r="T70" s="81" t="e">
        <f>#REF!</f>
        <v>#REF!</v>
      </c>
      <c r="U70" s="81" t="e">
        <f>#REF!</f>
        <v>#REF!</v>
      </c>
      <c r="V70" s="81" t="e">
        <f>#REF!</f>
        <v>#REF!</v>
      </c>
      <c r="W70" s="81" t="e">
        <f>#REF!</f>
        <v>#REF!</v>
      </c>
      <c r="X70" s="81" t="e">
        <f>#REF!</f>
        <v>#REF!</v>
      </c>
      <c r="Y70" s="81" t="e">
        <f>#REF!</f>
        <v>#REF!</v>
      </c>
      <c r="Z70" s="81" t="e">
        <f>#REF!</f>
        <v>#REF!</v>
      </c>
      <c r="AA70" s="81" t="e">
        <f>#REF!</f>
        <v>#REF!</v>
      </c>
      <c r="AB70" s="85" t="e">
        <f>SUM(D70:AA70)</f>
        <v>#REF!</v>
      </c>
      <c r="AC70" s="85" t="e">
        <f>SUM(P70:AA70)</f>
        <v>#REF!</v>
      </c>
      <c r="AD70" s="85"/>
      <c r="AE70" s="79"/>
      <c r="AF70" s="80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 x14ac:dyDescent="0.25">
      <c r="C71" s="9" t="s">
        <v>87</v>
      </c>
      <c r="D71" s="83">
        <f t="shared" ref="D71:AA71" si="61">$AE71/24</f>
        <v>10416.666666666666</v>
      </c>
      <c r="E71" s="83">
        <f t="shared" si="61"/>
        <v>10416.666666666666</v>
      </c>
      <c r="F71" s="83">
        <f t="shared" si="61"/>
        <v>10416.666666666666</v>
      </c>
      <c r="G71" s="83">
        <f t="shared" si="61"/>
        <v>10416.666666666666</v>
      </c>
      <c r="H71" s="83">
        <f t="shared" si="61"/>
        <v>10416.666666666666</v>
      </c>
      <c r="I71" s="83">
        <f t="shared" si="61"/>
        <v>10416.666666666666</v>
      </c>
      <c r="J71" s="83">
        <f t="shared" si="61"/>
        <v>10416.666666666666</v>
      </c>
      <c r="K71" s="83">
        <f t="shared" si="61"/>
        <v>10416.666666666666</v>
      </c>
      <c r="L71" s="83">
        <f t="shared" si="61"/>
        <v>10416.666666666666</v>
      </c>
      <c r="M71" s="83">
        <f t="shared" si="61"/>
        <v>10416.666666666666</v>
      </c>
      <c r="N71" s="83">
        <f t="shared" si="61"/>
        <v>10416.666666666666</v>
      </c>
      <c r="O71" s="83">
        <f t="shared" si="61"/>
        <v>10416.666666666666</v>
      </c>
      <c r="P71" s="83">
        <f t="shared" si="61"/>
        <v>10416.666666666666</v>
      </c>
      <c r="Q71" s="83">
        <f t="shared" si="61"/>
        <v>10416.666666666666</v>
      </c>
      <c r="R71" s="83">
        <f t="shared" si="61"/>
        <v>10416.666666666666</v>
      </c>
      <c r="S71" s="83">
        <f t="shared" si="61"/>
        <v>10416.666666666666</v>
      </c>
      <c r="T71" s="83">
        <f t="shared" si="61"/>
        <v>10416.666666666666</v>
      </c>
      <c r="U71" s="83">
        <f t="shared" si="61"/>
        <v>10416.666666666666</v>
      </c>
      <c r="V71" s="83">
        <f t="shared" si="61"/>
        <v>10416.666666666666</v>
      </c>
      <c r="W71" s="83">
        <f t="shared" si="61"/>
        <v>10416.666666666666</v>
      </c>
      <c r="X71" s="83">
        <f t="shared" si="61"/>
        <v>10416.666666666666</v>
      </c>
      <c r="Y71" s="83">
        <f t="shared" si="61"/>
        <v>10416.666666666666</v>
      </c>
      <c r="Z71" s="83">
        <f t="shared" si="61"/>
        <v>10416.666666666666</v>
      </c>
      <c r="AA71" s="83">
        <f t="shared" si="61"/>
        <v>10416.666666666666</v>
      </c>
      <c r="AB71" s="82"/>
      <c r="AC71" s="82"/>
      <c r="AD71" s="82">
        <v>120000</v>
      </c>
      <c r="AE71" s="79">
        <v>250000</v>
      </c>
      <c r="AF71" s="62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</row>
    <row r="72" spans="1:54" x14ac:dyDescent="0.25">
      <c r="C72" s="9" t="s">
        <v>2</v>
      </c>
      <c r="D72" s="83" t="e">
        <f t="shared" ref="D72:AA72" si="62">IF(D$4&gt;=D$3,D70,D71)</f>
        <v>#REF!</v>
      </c>
      <c r="E72" s="83" t="e">
        <f t="shared" si="62"/>
        <v>#REF!</v>
      </c>
      <c r="F72" s="83" t="e">
        <f t="shared" si="62"/>
        <v>#REF!</v>
      </c>
      <c r="G72" s="83" t="e">
        <f t="shared" si="62"/>
        <v>#REF!</v>
      </c>
      <c r="H72" s="83" t="e">
        <f t="shared" si="62"/>
        <v>#REF!</v>
      </c>
      <c r="I72" s="83" t="e">
        <f t="shared" si="62"/>
        <v>#REF!</v>
      </c>
      <c r="J72" s="83" t="e">
        <f t="shared" si="62"/>
        <v>#REF!</v>
      </c>
      <c r="K72" s="83" t="e">
        <f t="shared" si="62"/>
        <v>#REF!</v>
      </c>
      <c r="L72" s="83" t="e">
        <f t="shared" si="62"/>
        <v>#REF!</v>
      </c>
      <c r="M72" s="83" t="e">
        <f t="shared" si="62"/>
        <v>#REF!</v>
      </c>
      <c r="N72" s="83" t="e">
        <f t="shared" si="62"/>
        <v>#REF!</v>
      </c>
      <c r="O72" s="83" t="e">
        <f t="shared" si="62"/>
        <v>#REF!</v>
      </c>
      <c r="P72" s="83" t="e">
        <f t="shared" si="62"/>
        <v>#REF!</v>
      </c>
      <c r="Q72" s="83" t="e">
        <f t="shared" si="62"/>
        <v>#REF!</v>
      </c>
      <c r="R72" s="83" t="e">
        <f t="shared" si="62"/>
        <v>#REF!</v>
      </c>
      <c r="S72" s="83" t="e">
        <f t="shared" si="62"/>
        <v>#REF!</v>
      </c>
      <c r="T72" s="83" t="e">
        <f t="shared" si="62"/>
        <v>#REF!</v>
      </c>
      <c r="U72" s="83" t="e">
        <f t="shared" si="62"/>
        <v>#REF!</v>
      </c>
      <c r="V72" s="83" t="e">
        <f t="shared" si="62"/>
        <v>#REF!</v>
      </c>
      <c r="W72" s="83" t="e">
        <f t="shared" si="62"/>
        <v>#REF!</v>
      </c>
      <c r="X72" s="83" t="e">
        <f t="shared" si="62"/>
        <v>#REF!</v>
      </c>
      <c r="Y72" s="83" t="e">
        <f t="shared" si="62"/>
        <v>#REF!</v>
      </c>
      <c r="Z72" s="83" t="e">
        <f t="shared" si="62"/>
        <v>#REF!</v>
      </c>
      <c r="AA72" s="83" t="e">
        <f t="shared" si="62"/>
        <v>#REF!</v>
      </c>
      <c r="AB72" s="82"/>
      <c r="AC72" s="82"/>
      <c r="AD72" s="82"/>
      <c r="AE72" s="79"/>
      <c r="AF72" s="62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</row>
    <row r="73" spans="1:54" x14ac:dyDescent="0.25">
      <c r="C73" s="7" t="s">
        <v>157</v>
      </c>
      <c r="D73" s="84" t="e">
        <f>D70</f>
        <v>#REF!</v>
      </c>
      <c r="E73" s="76" t="e">
        <f t="shared" ref="E73:AA73" si="63">IF(E$4&lt;=$D$3,(E70+D73),0)</f>
        <v>#REF!</v>
      </c>
      <c r="F73" s="76" t="e">
        <f t="shared" si="63"/>
        <v>#REF!</v>
      </c>
      <c r="G73" s="76" t="e">
        <f t="shared" si="63"/>
        <v>#REF!</v>
      </c>
      <c r="H73" s="76" t="e">
        <f t="shared" si="63"/>
        <v>#REF!</v>
      </c>
      <c r="I73" s="76" t="e">
        <f t="shared" si="63"/>
        <v>#REF!</v>
      </c>
      <c r="J73" s="76" t="e">
        <f t="shared" si="63"/>
        <v>#REF!</v>
      </c>
      <c r="K73" s="76" t="e">
        <f t="shared" si="63"/>
        <v>#REF!</v>
      </c>
      <c r="L73" s="76" t="e">
        <f t="shared" si="63"/>
        <v>#REF!</v>
      </c>
      <c r="M73" s="76" t="e">
        <f t="shared" si="63"/>
        <v>#REF!</v>
      </c>
      <c r="N73" s="76" t="e">
        <f t="shared" si="63"/>
        <v>#REF!</v>
      </c>
      <c r="O73" s="76" t="e">
        <f t="shared" si="63"/>
        <v>#REF!</v>
      </c>
      <c r="P73" s="76" t="e">
        <f t="shared" si="63"/>
        <v>#REF!</v>
      </c>
      <c r="Q73" s="76" t="e">
        <f t="shared" si="63"/>
        <v>#REF!</v>
      </c>
      <c r="R73" s="76" t="e">
        <f t="shared" si="63"/>
        <v>#REF!</v>
      </c>
      <c r="S73" s="76" t="e">
        <f t="shared" si="63"/>
        <v>#REF!</v>
      </c>
      <c r="T73" s="76" t="e">
        <f t="shared" si="63"/>
        <v>#REF!</v>
      </c>
      <c r="U73" s="76" t="e">
        <f t="shared" si="63"/>
        <v>#REF!</v>
      </c>
      <c r="V73" s="76" t="e">
        <f t="shared" si="63"/>
        <v>#REF!</v>
      </c>
      <c r="W73" s="76" t="e">
        <f t="shared" si="63"/>
        <v>#REF!</v>
      </c>
      <c r="X73" s="76" t="e">
        <f t="shared" si="63"/>
        <v>#REF!</v>
      </c>
      <c r="Y73" s="76" t="e">
        <f t="shared" si="63"/>
        <v>#REF!</v>
      </c>
      <c r="Z73" s="76" t="e">
        <f t="shared" si="63"/>
        <v>#REF!</v>
      </c>
      <c r="AA73" s="76" t="e">
        <f t="shared" si="63"/>
        <v>#REF!</v>
      </c>
      <c r="AB73" s="82"/>
      <c r="AC73" s="82"/>
      <c r="AD73" s="82"/>
      <c r="AE73" s="79"/>
      <c r="AF73" s="62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</row>
    <row r="74" spans="1:54" x14ac:dyDescent="0.25">
      <c r="C74" s="7" t="s">
        <v>160</v>
      </c>
      <c r="D74" s="84">
        <f>D71</f>
        <v>10416.666666666666</v>
      </c>
      <c r="E74" s="84">
        <f t="shared" ref="E74:N75" si="64">E71+D74</f>
        <v>20833.333333333332</v>
      </c>
      <c r="F74" s="84">
        <f t="shared" si="64"/>
        <v>31250</v>
      </c>
      <c r="G74" s="84">
        <f t="shared" si="64"/>
        <v>41666.666666666664</v>
      </c>
      <c r="H74" s="84">
        <f t="shared" si="64"/>
        <v>52083.333333333328</v>
      </c>
      <c r="I74" s="84">
        <f t="shared" si="64"/>
        <v>62499.999999999993</v>
      </c>
      <c r="J74" s="84">
        <f t="shared" si="64"/>
        <v>72916.666666666657</v>
      </c>
      <c r="K74" s="84">
        <f t="shared" si="64"/>
        <v>83333.333333333328</v>
      </c>
      <c r="L74" s="84">
        <f t="shared" si="64"/>
        <v>93750</v>
      </c>
      <c r="M74" s="84">
        <f t="shared" si="64"/>
        <v>104166.66666666667</v>
      </c>
      <c r="N74" s="84">
        <f t="shared" si="64"/>
        <v>114583.33333333334</v>
      </c>
      <c r="O74" s="84">
        <f>O71+N74</f>
        <v>125000.00000000001</v>
      </c>
      <c r="P74" s="84">
        <f t="shared" ref="P74:AA74" si="65">P71+O74</f>
        <v>135416.66666666669</v>
      </c>
      <c r="Q74" s="84">
        <f t="shared" si="65"/>
        <v>145833.33333333334</v>
      </c>
      <c r="R74" s="84">
        <f t="shared" si="65"/>
        <v>156250</v>
      </c>
      <c r="S74" s="84">
        <f t="shared" si="65"/>
        <v>166666.66666666666</v>
      </c>
      <c r="T74" s="84">
        <f t="shared" si="65"/>
        <v>177083.33333333331</v>
      </c>
      <c r="U74" s="84">
        <f t="shared" si="65"/>
        <v>187499.99999999997</v>
      </c>
      <c r="V74" s="84">
        <f t="shared" si="65"/>
        <v>197916.66666666663</v>
      </c>
      <c r="W74" s="84">
        <f t="shared" si="65"/>
        <v>208333.33333333328</v>
      </c>
      <c r="X74" s="84">
        <f t="shared" si="65"/>
        <v>218749.99999999994</v>
      </c>
      <c r="Y74" s="84">
        <f t="shared" si="65"/>
        <v>229166.6666666666</v>
      </c>
      <c r="Z74" s="84">
        <f t="shared" si="65"/>
        <v>239583.33333333326</v>
      </c>
      <c r="AA74" s="84">
        <f t="shared" si="65"/>
        <v>249999.99999999991</v>
      </c>
      <c r="AB74" s="82"/>
      <c r="AC74" s="82"/>
      <c r="AD74" s="82"/>
      <c r="AE74" s="79"/>
      <c r="AF74" s="62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</row>
    <row r="75" spans="1:54" x14ac:dyDescent="0.25">
      <c r="C75" s="7" t="s">
        <v>159</v>
      </c>
      <c r="D75" s="84" t="e">
        <f>D72</f>
        <v>#REF!</v>
      </c>
      <c r="E75" s="84" t="e">
        <f t="shared" si="64"/>
        <v>#REF!</v>
      </c>
      <c r="F75" s="84" t="e">
        <f t="shared" si="64"/>
        <v>#REF!</v>
      </c>
      <c r="G75" s="84" t="e">
        <f t="shared" si="64"/>
        <v>#REF!</v>
      </c>
      <c r="H75" s="84" t="e">
        <f t="shared" si="64"/>
        <v>#REF!</v>
      </c>
      <c r="I75" s="84" t="e">
        <f t="shared" si="64"/>
        <v>#REF!</v>
      </c>
      <c r="J75" s="84" t="e">
        <f t="shared" si="64"/>
        <v>#REF!</v>
      </c>
      <c r="K75" s="84" t="e">
        <f t="shared" si="64"/>
        <v>#REF!</v>
      </c>
      <c r="L75" s="84" t="e">
        <f t="shared" si="64"/>
        <v>#REF!</v>
      </c>
      <c r="M75" s="84" t="e">
        <f t="shared" si="64"/>
        <v>#REF!</v>
      </c>
      <c r="N75" s="84" t="e">
        <f t="shared" si="64"/>
        <v>#REF!</v>
      </c>
      <c r="O75" s="84" t="e">
        <f>O72+N75</f>
        <v>#REF!</v>
      </c>
      <c r="P75" s="84" t="e">
        <f t="shared" ref="P75:AA75" si="66">P72+O75</f>
        <v>#REF!</v>
      </c>
      <c r="Q75" s="84" t="e">
        <f t="shared" si="66"/>
        <v>#REF!</v>
      </c>
      <c r="R75" s="84" t="e">
        <f t="shared" si="66"/>
        <v>#REF!</v>
      </c>
      <c r="S75" s="84" t="e">
        <f t="shared" si="66"/>
        <v>#REF!</v>
      </c>
      <c r="T75" s="84" t="e">
        <f t="shared" si="66"/>
        <v>#REF!</v>
      </c>
      <c r="U75" s="84" t="e">
        <f t="shared" si="66"/>
        <v>#REF!</v>
      </c>
      <c r="V75" s="84" t="e">
        <f t="shared" si="66"/>
        <v>#REF!</v>
      </c>
      <c r="W75" s="84" t="e">
        <f t="shared" si="66"/>
        <v>#REF!</v>
      </c>
      <c r="X75" s="84" t="e">
        <f t="shared" si="66"/>
        <v>#REF!</v>
      </c>
      <c r="Y75" s="84" t="e">
        <f t="shared" si="66"/>
        <v>#REF!</v>
      </c>
      <c r="Z75" s="84" t="e">
        <f t="shared" si="66"/>
        <v>#REF!</v>
      </c>
      <c r="AA75" s="84" t="e">
        <f t="shared" si="66"/>
        <v>#REF!</v>
      </c>
      <c r="AB75" s="82"/>
      <c r="AC75" s="82"/>
      <c r="AD75" s="82"/>
      <c r="AE75" s="79"/>
      <c r="AF75" s="62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</row>
    <row r="76" spans="1:54" x14ac:dyDescent="0.25">
      <c r="A76" s="3" t="s">
        <v>22</v>
      </c>
      <c r="B76" s="6" t="s">
        <v>39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82"/>
      <c r="AC76" s="82"/>
      <c r="AD76" s="82"/>
      <c r="AE76" s="79"/>
      <c r="AF76" s="62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</row>
    <row r="77" spans="1:54" x14ac:dyDescent="0.25">
      <c r="C77" s="9" t="s">
        <v>0</v>
      </c>
      <c r="D77" s="81" t="e">
        <f>#REF!</f>
        <v>#REF!</v>
      </c>
      <c r="E77" s="81" t="e">
        <f>#REF!</f>
        <v>#REF!</v>
      </c>
      <c r="F77" s="81" t="e">
        <f>#REF!</f>
        <v>#REF!</v>
      </c>
      <c r="G77" s="81" t="e">
        <f>#REF!</f>
        <v>#REF!</v>
      </c>
      <c r="H77" s="81" t="e">
        <f>#REF!</f>
        <v>#REF!</v>
      </c>
      <c r="I77" s="81" t="e">
        <f>#REF!</f>
        <v>#REF!</v>
      </c>
      <c r="J77" s="81" t="e">
        <f>#REF!</f>
        <v>#REF!</v>
      </c>
      <c r="K77" s="81" t="e">
        <f>#REF!</f>
        <v>#REF!</v>
      </c>
      <c r="L77" s="81" t="e">
        <f>#REF!</f>
        <v>#REF!</v>
      </c>
      <c r="M77" s="81" t="e">
        <f>#REF!</f>
        <v>#REF!</v>
      </c>
      <c r="N77" s="81" t="e">
        <f>#REF!</f>
        <v>#REF!</v>
      </c>
      <c r="O77" s="81" t="e">
        <f>#REF!</f>
        <v>#REF!</v>
      </c>
      <c r="P77" s="81" t="e">
        <f>#REF!</f>
        <v>#REF!</v>
      </c>
      <c r="Q77" s="81" t="e">
        <f>#REF!</f>
        <v>#REF!</v>
      </c>
      <c r="R77" s="81" t="e">
        <f>#REF!</f>
        <v>#REF!</v>
      </c>
      <c r="S77" s="81" t="e">
        <f>#REF!</f>
        <v>#REF!</v>
      </c>
      <c r="T77" s="81" t="e">
        <f>#REF!</f>
        <v>#REF!</v>
      </c>
      <c r="U77" s="81" t="e">
        <f>#REF!</f>
        <v>#REF!</v>
      </c>
      <c r="V77" s="81" t="e">
        <f>#REF!</f>
        <v>#REF!</v>
      </c>
      <c r="W77" s="81" t="e">
        <f>#REF!</f>
        <v>#REF!</v>
      </c>
      <c r="X77" s="81" t="e">
        <f>#REF!</f>
        <v>#REF!</v>
      </c>
      <c r="Y77" s="81" t="e">
        <f>#REF!</f>
        <v>#REF!</v>
      </c>
      <c r="Z77" s="81" t="e">
        <f>#REF!</f>
        <v>#REF!</v>
      </c>
      <c r="AA77" s="81" t="e">
        <f>#REF!</f>
        <v>#REF!</v>
      </c>
      <c r="AB77" s="85" t="e">
        <f>SUM(D77:AA77)</f>
        <v>#REF!</v>
      </c>
      <c r="AC77" s="85" t="e">
        <f>SUM(P77:AA77)</f>
        <v>#REF!</v>
      </c>
      <c r="AD77" s="85"/>
      <c r="AE77" s="79"/>
      <c r="AF77" s="80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</row>
    <row r="78" spans="1:54" x14ac:dyDescent="0.25">
      <c r="C78" s="9" t="s">
        <v>87</v>
      </c>
      <c r="D78" s="83">
        <f>$AE78/24</f>
        <v>25000</v>
      </c>
      <c r="E78" s="83">
        <f t="shared" ref="E78:AA78" si="67">$AE78/24</f>
        <v>25000</v>
      </c>
      <c r="F78" s="83">
        <f t="shared" si="67"/>
        <v>25000</v>
      </c>
      <c r="G78" s="83">
        <f t="shared" si="67"/>
        <v>25000</v>
      </c>
      <c r="H78" s="83">
        <f t="shared" si="67"/>
        <v>25000</v>
      </c>
      <c r="I78" s="83">
        <f t="shared" si="67"/>
        <v>25000</v>
      </c>
      <c r="J78" s="83">
        <f t="shared" si="67"/>
        <v>25000</v>
      </c>
      <c r="K78" s="83">
        <f t="shared" si="67"/>
        <v>25000</v>
      </c>
      <c r="L78" s="83">
        <f t="shared" si="67"/>
        <v>25000</v>
      </c>
      <c r="M78" s="83">
        <f t="shared" si="67"/>
        <v>25000</v>
      </c>
      <c r="N78" s="83">
        <f t="shared" si="67"/>
        <v>25000</v>
      </c>
      <c r="O78" s="83">
        <f t="shared" si="67"/>
        <v>25000</v>
      </c>
      <c r="P78" s="83">
        <f t="shared" si="67"/>
        <v>25000</v>
      </c>
      <c r="Q78" s="83">
        <f t="shared" si="67"/>
        <v>25000</v>
      </c>
      <c r="R78" s="83">
        <f t="shared" si="67"/>
        <v>25000</v>
      </c>
      <c r="S78" s="83">
        <f t="shared" si="67"/>
        <v>25000</v>
      </c>
      <c r="T78" s="83">
        <f t="shared" si="67"/>
        <v>25000</v>
      </c>
      <c r="U78" s="83">
        <f t="shared" si="67"/>
        <v>25000</v>
      </c>
      <c r="V78" s="83">
        <f t="shared" si="67"/>
        <v>25000</v>
      </c>
      <c r="W78" s="83">
        <f t="shared" si="67"/>
        <v>25000</v>
      </c>
      <c r="X78" s="83">
        <f t="shared" si="67"/>
        <v>25000</v>
      </c>
      <c r="Y78" s="83">
        <f t="shared" si="67"/>
        <v>25000</v>
      </c>
      <c r="Z78" s="83">
        <f t="shared" si="67"/>
        <v>25000</v>
      </c>
      <c r="AA78" s="83">
        <f t="shared" si="67"/>
        <v>25000</v>
      </c>
      <c r="AB78" s="82"/>
      <c r="AC78" s="82"/>
      <c r="AD78" s="82">
        <v>270000</v>
      </c>
      <c r="AE78" s="79">
        <v>600000</v>
      </c>
      <c r="AF78" s="62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</row>
    <row r="79" spans="1:54" x14ac:dyDescent="0.25">
      <c r="C79" s="9" t="s">
        <v>2</v>
      </c>
      <c r="D79" s="83" t="e">
        <f>IF(D$4&gt;=D$3,D77,D78)</f>
        <v>#REF!</v>
      </c>
      <c r="E79" s="83" t="e">
        <f t="shared" ref="E79:O79" si="68">IF(E$4&gt;=E$3,E77,E78)</f>
        <v>#REF!</v>
      </c>
      <c r="F79" s="83" t="e">
        <f t="shared" si="68"/>
        <v>#REF!</v>
      </c>
      <c r="G79" s="83" t="e">
        <f t="shared" si="68"/>
        <v>#REF!</v>
      </c>
      <c r="H79" s="83" t="e">
        <f t="shared" si="68"/>
        <v>#REF!</v>
      </c>
      <c r="I79" s="83" t="e">
        <f t="shared" si="68"/>
        <v>#REF!</v>
      </c>
      <c r="J79" s="83" t="e">
        <f t="shared" si="68"/>
        <v>#REF!</v>
      </c>
      <c r="K79" s="83" t="e">
        <f t="shared" si="68"/>
        <v>#REF!</v>
      </c>
      <c r="L79" s="83" t="e">
        <f t="shared" si="68"/>
        <v>#REF!</v>
      </c>
      <c r="M79" s="83" t="e">
        <f t="shared" si="68"/>
        <v>#REF!</v>
      </c>
      <c r="N79" s="83" t="e">
        <f t="shared" si="68"/>
        <v>#REF!</v>
      </c>
      <c r="O79" s="83" t="e">
        <f t="shared" si="68"/>
        <v>#REF!</v>
      </c>
      <c r="P79" s="83" t="e">
        <f t="shared" ref="P79:AA79" si="69">IF(P$4&gt;=P$3,P77,P78)</f>
        <v>#REF!</v>
      </c>
      <c r="Q79" s="83" t="e">
        <f t="shared" si="69"/>
        <v>#REF!</v>
      </c>
      <c r="R79" s="83" t="e">
        <f t="shared" si="69"/>
        <v>#REF!</v>
      </c>
      <c r="S79" s="83" t="e">
        <f t="shared" si="69"/>
        <v>#REF!</v>
      </c>
      <c r="T79" s="83" t="e">
        <f t="shared" si="69"/>
        <v>#REF!</v>
      </c>
      <c r="U79" s="83" t="e">
        <f t="shared" si="69"/>
        <v>#REF!</v>
      </c>
      <c r="V79" s="83" t="e">
        <f t="shared" si="69"/>
        <v>#REF!</v>
      </c>
      <c r="W79" s="83" t="e">
        <f t="shared" si="69"/>
        <v>#REF!</v>
      </c>
      <c r="X79" s="83" t="e">
        <f t="shared" si="69"/>
        <v>#REF!</v>
      </c>
      <c r="Y79" s="83" t="e">
        <f t="shared" si="69"/>
        <v>#REF!</v>
      </c>
      <c r="Z79" s="83" t="e">
        <f t="shared" si="69"/>
        <v>#REF!</v>
      </c>
      <c r="AA79" s="83" t="e">
        <f t="shared" si="69"/>
        <v>#REF!</v>
      </c>
      <c r="AB79" s="82"/>
      <c r="AC79" s="82"/>
      <c r="AD79" s="82"/>
      <c r="AE79" s="79"/>
      <c r="AF79" s="62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</row>
    <row r="80" spans="1:54" x14ac:dyDescent="0.25">
      <c r="C80" s="7" t="s">
        <v>157</v>
      </c>
      <c r="D80" s="84" t="e">
        <f>D77</f>
        <v>#REF!</v>
      </c>
      <c r="E80" s="76" t="e">
        <f>IF(E$4&lt;=$D$3,(E77+D80),0)</f>
        <v>#REF!</v>
      </c>
      <c r="F80" s="76" t="e">
        <f t="shared" ref="F80:N80" si="70">IF(F$4&lt;=$D$3,(F77+E80),0)</f>
        <v>#REF!</v>
      </c>
      <c r="G80" s="76" t="e">
        <f t="shared" si="70"/>
        <v>#REF!</v>
      </c>
      <c r="H80" s="76" t="e">
        <f t="shared" si="70"/>
        <v>#REF!</v>
      </c>
      <c r="I80" s="76" t="e">
        <f t="shared" si="70"/>
        <v>#REF!</v>
      </c>
      <c r="J80" s="76" t="e">
        <f t="shared" si="70"/>
        <v>#REF!</v>
      </c>
      <c r="K80" s="76" t="e">
        <f t="shared" si="70"/>
        <v>#REF!</v>
      </c>
      <c r="L80" s="76" t="e">
        <f t="shared" si="70"/>
        <v>#REF!</v>
      </c>
      <c r="M80" s="76" t="e">
        <f t="shared" si="70"/>
        <v>#REF!</v>
      </c>
      <c r="N80" s="76" t="e">
        <f t="shared" si="70"/>
        <v>#REF!</v>
      </c>
      <c r="O80" s="76" t="e">
        <f>IF(O$4&lt;=$D$3,(O77+N80),0)</f>
        <v>#REF!</v>
      </c>
      <c r="P80" s="76" t="e">
        <f t="shared" ref="P80:AA80" si="71">IF(P$4&lt;=$D$3,(P77+O80),0)</f>
        <v>#REF!</v>
      </c>
      <c r="Q80" s="76" t="e">
        <f t="shared" si="71"/>
        <v>#REF!</v>
      </c>
      <c r="R80" s="76" t="e">
        <f t="shared" si="71"/>
        <v>#REF!</v>
      </c>
      <c r="S80" s="76" t="e">
        <f t="shared" si="71"/>
        <v>#REF!</v>
      </c>
      <c r="T80" s="76" t="e">
        <f t="shared" si="71"/>
        <v>#REF!</v>
      </c>
      <c r="U80" s="76" t="e">
        <f t="shared" si="71"/>
        <v>#REF!</v>
      </c>
      <c r="V80" s="76" t="e">
        <f t="shared" si="71"/>
        <v>#REF!</v>
      </c>
      <c r="W80" s="76" t="e">
        <f t="shared" si="71"/>
        <v>#REF!</v>
      </c>
      <c r="X80" s="76" t="e">
        <f t="shared" si="71"/>
        <v>#REF!</v>
      </c>
      <c r="Y80" s="76" t="e">
        <f t="shared" si="71"/>
        <v>#REF!</v>
      </c>
      <c r="Z80" s="76" t="e">
        <f t="shared" si="71"/>
        <v>#REF!</v>
      </c>
      <c r="AA80" s="76" t="e">
        <f t="shared" si="71"/>
        <v>#REF!</v>
      </c>
      <c r="AB80" s="82"/>
      <c r="AC80" s="82"/>
      <c r="AD80" s="82"/>
      <c r="AE80" s="79"/>
      <c r="AF80" s="62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</row>
    <row r="81" spans="1:54" x14ac:dyDescent="0.25">
      <c r="C81" s="7" t="s">
        <v>160</v>
      </c>
      <c r="D81" s="84">
        <f>D78</f>
        <v>25000</v>
      </c>
      <c r="E81" s="84">
        <f t="shared" ref="E81:N82" si="72">E78+D81</f>
        <v>50000</v>
      </c>
      <c r="F81" s="84">
        <f t="shared" si="72"/>
        <v>75000</v>
      </c>
      <c r="G81" s="84">
        <f t="shared" si="72"/>
        <v>100000</v>
      </c>
      <c r="H81" s="84">
        <f t="shared" si="72"/>
        <v>125000</v>
      </c>
      <c r="I81" s="84">
        <f t="shared" si="72"/>
        <v>150000</v>
      </c>
      <c r="J81" s="84">
        <f t="shared" si="72"/>
        <v>175000</v>
      </c>
      <c r="K81" s="84">
        <f t="shared" si="72"/>
        <v>200000</v>
      </c>
      <c r="L81" s="84">
        <f t="shared" si="72"/>
        <v>225000</v>
      </c>
      <c r="M81" s="84">
        <f t="shared" si="72"/>
        <v>250000</v>
      </c>
      <c r="N81" s="84">
        <f t="shared" si="72"/>
        <v>275000</v>
      </c>
      <c r="O81" s="84">
        <f>O78+N81</f>
        <v>300000</v>
      </c>
      <c r="P81" s="84">
        <f t="shared" ref="P81:AA81" si="73">P78+O81</f>
        <v>325000</v>
      </c>
      <c r="Q81" s="84">
        <f t="shared" si="73"/>
        <v>350000</v>
      </c>
      <c r="R81" s="84">
        <f t="shared" si="73"/>
        <v>375000</v>
      </c>
      <c r="S81" s="84">
        <f t="shared" si="73"/>
        <v>400000</v>
      </c>
      <c r="T81" s="84">
        <f t="shared" si="73"/>
        <v>425000</v>
      </c>
      <c r="U81" s="84">
        <f t="shared" si="73"/>
        <v>450000</v>
      </c>
      <c r="V81" s="84">
        <f t="shared" si="73"/>
        <v>475000</v>
      </c>
      <c r="W81" s="84">
        <f t="shared" si="73"/>
        <v>500000</v>
      </c>
      <c r="X81" s="84">
        <f t="shared" si="73"/>
        <v>525000</v>
      </c>
      <c r="Y81" s="84">
        <f t="shared" si="73"/>
        <v>550000</v>
      </c>
      <c r="Z81" s="84">
        <f t="shared" si="73"/>
        <v>575000</v>
      </c>
      <c r="AA81" s="84">
        <f t="shared" si="73"/>
        <v>600000</v>
      </c>
      <c r="AB81" s="82"/>
      <c r="AC81" s="82"/>
      <c r="AD81" s="82"/>
      <c r="AE81" s="79"/>
      <c r="AF81" s="93"/>
      <c r="AG81" s="93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</row>
    <row r="82" spans="1:54" x14ac:dyDescent="0.25">
      <c r="C82" s="7" t="s">
        <v>159</v>
      </c>
      <c r="D82" s="84" t="e">
        <f>D79</f>
        <v>#REF!</v>
      </c>
      <c r="E82" s="84" t="e">
        <f t="shared" si="72"/>
        <v>#REF!</v>
      </c>
      <c r="F82" s="84" t="e">
        <f t="shared" si="72"/>
        <v>#REF!</v>
      </c>
      <c r="G82" s="84" t="e">
        <f t="shared" si="72"/>
        <v>#REF!</v>
      </c>
      <c r="H82" s="84" t="e">
        <f t="shared" si="72"/>
        <v>#REF!</v>
      </c>
      <c r="I82" s="84" t="e">
        <f t="shared" si="72"/>
        <v>#REF!</v>
      </c>
      <c r="J82" s="84" t="e">
        <f t="shared" si="72"/>
        <v>#REF!</v>
      </c>
      <c r="K82" s="84" t="e">
        <f t="shared" si="72"/>
        <v>#REF!</v>
      </c>
      <c r="L82" s="84" t="e">
        <f t="shared" si="72"/>
        <v>#REF!</v>
      </c>
      <c r="M82" s="84" t="e">
        <f t="shared" si="72"/>
        <v>#REF!</v>
      </c>
      <c r="N82" s="84" t="e">
        <f t="shared" si="72"/>
        <v>#REF!</v>
      </c>
      <c r="O82" s="84" t="e">
        <f>O79+N82</f>
        <v>#REF!</v>
      </c>
      <c r="P82" s="84" t="e">
        <f t="shared" ref="P82:AA82" si="74">P79+O82</f>
        <v>#REF!</v>
      </c>
      <c r="Q82" s="84" t="e">
        <f t="shared" si="74"/>
        <v>#REF!</v>
      </c>
      <c r="R82" s="84" t="e">
        <f t="shared" si="74"/>
        <v>#REF!</v>
      </c>
      <c r="S82" s="84" t="e">
        <f t="shared" si="74"/>
        <v>#REF!</v>
      </c>
      <c r="T82" s="84" t="e">
        <f t="shared" si="74"/>
        <v>#REF!</v>
      </c>
      <c r="U82" s="84" t="e">
        <f t="shared" si="74"/>
        <v>#REF!</v>
      </c>
      <c r="V82" s="84" t="e">
        <f t="shared" si="74"/>
        <v>#REF!</v>
      </c>
      <c r="W82" s="84" t="e">
        <f t="shared" si="74"/>
        <v>#REF!</v>
      </c>
      <c r="X82" s="84" t="e">
        <f t="shared" si="74"/>
        <v>#REF!</v>
      </c>
      <c r="Y82" s="84" t="e">
        <f t="shared" si="74"/>
        <v>#REF!</v>
      </c>
      <c r="Z82" s="84" t="e">
        <f t="shared" si="74"/>
        <v>#REF!</v>
      </c>
      <c r="AA82" s="84" t="e">
        <f t="shared" si="74"/>
        <v>#REF!</v>
      </c>
      <c r="AB82" s="82"/>
      <c r="AC82" s="82"/>
      <c r="AD82" s="82"/>
      <c r="AE82" s="79"/>
      <c r="AF82" s="93"/>
      <c r="AG82" s="93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</row>
    <row r="83" spans="1:54" x14ac:dyDescent="0.25">
      <c r="A83" s="3" t="s">
        <v>82</v>
      </c>
      <c r="B83" s="6" t="s">
        <v>78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1"/>
      <c r="AC83" s="61"/>
      <c r="AD83" s="61"/>
      <c r="AE83" s="80"/>
      <c r="AF83" s="62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</row>
    <row r="84" spans="1:54" x14ac:dyDescent="0.25">
      <c r="C84" s="9" t="s">
        <v>0</v>
      </c>
      <c r="D84" s="81" t="e">
        <f>#REF!</f>
        <v>#REF!</v>
      </c>
      <c r="E84" s="81" t="e">
        <f>#REF!</f>
        <v>#REF!</v>
      </c>
      <c r="F84" s="81" t="e">
        <f>#REF!</f>
        <v>#REF!</v>
      </c>
      <c r="G84" s="81" t="e">
        <f>#REF!</f>
        <v>#REF!</v>
      </c>
      <c r="H84" s="81" t="e">
        <f>#REF!</f>
        <v>#REF!</v>
      </c>
      <c r="I84" s="81" t="e">
        <f>#REF!</f>
        <v>#REF!</v>
      </c>
      <c r="J84" s="81" t="e">
        <f>#REF!</f>
        <v>#REF!</v>
      </c>
      <c r="K84" s="81" t="e">
        <f>#REF!</f>
        <v>#REF!</v>
      </c>
      <c r="L84" s="81" t="e">
        <f>#REF!</f>
        <v>#REF!</v>
      </c>
      <c r="M84" s="81" t="e">
        <f>#REF!</f>
        <v>#REF!</v>
      </c>
      <c r="N84" s="81" t="e">
        <f>#REF!</f>
        <v>#REF!</v>
      </c>
      <c r="O84" s="81" t="e">
        <f>#REF!</f>
        <v>#REF!</v>
      </c>
      <c r="P84" s="81" t="e">
        <f>#REF!</f>
        <v>#REF!</v>
      </c>
      <c r="Q84" s="81" t="e">
        <f>#REF!</f>
        <v>#REF!</v>
      </c>
      <c r="R84" s="81" t="e">
        <f>#REF!</f>
        <v>#REF!</v>
      </c>
      <c r="S84" s="81" t="e">
        <f>#REF!</f>
        <v>#REF!</v>
      </c>
      <c r="T84" s="81" t="e">
        <f>#REF!</f>
        <v>#REF!</v>
      </c>
      <c r="U84" s="81" t="e">
        <f>#REF!</f>
        <v>#REF!</v>
      </c>
      <c r="V84" s="81" t="e">
        <f>#REF!</f>
        <v>#REF!</v>
      </c>
      <c r="W84" s="81" t="e">
        <f>#REF!</f>
        <v>#REF!</v>
      </c>
      <c r="X84" s="81" t="e">
        <f>#REF!</f>
        <v>#REF!</v>
      </c>
      <c r="Y84" s="81" t="e">
        <f>#REF!</f>
        <v>#REF!</v>
      </c>
      <c r="Z84" s="81" t="e">
        <f>#REF!</f>
        <v>#REF!</v>
      </c>
      <c r="AA84" s="81" t="e">
        <f>#REF!</f>
        <v>#REF!</v>
      </c>
      <c r="AB84" s="85" t="e">
        <f>SUM(D84:AA84)</f>
        <v>#REF!</v>
      </c>
      <c r="AC84" s="85" t="e">
        <f>SUM(P84:AA84)</f>
        <v>#REF!</v>
      </c>
      <c r="AD84" s="85"/>
      <c r="AE84" s="79"/>
      <c r="AF84" s="80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</row>
    <row r="85" spans="1:54" x14ac:dyDescent="0.25">
      <c r="C85" s="9" t="s">
        <v>87</v>
      </c>
      <c r="D85" s="83">
        <f t="shared" ref="D85:AA85" si="75">$AE85/24</f>
        <v>37500</v>
      </c>
      <c r="E85" s="83">
        <f t="shared" si="75"/>
        <v>37500</v>
      </c>
      <c r="F85" s="83">
        <f t="shared" si="75"/>
        <v>37500</v>
      </c>
      <c r="G85" s="83">
        <f t="shared" si="75"/>
        <v>37500</v>
      </c>
      <c r="H85" s="83">
        <f t="shared" si="75"/>
        <v>37500</v>
      </c>
      <c r="I85" s="83">
        <f t="shared" si="75"/>
        <v>37500</v>
      </c>
      <c r="J85" s="83">
        <f t="shared" si="75"/>
        <v>37500</v>
      </c>
      <c r="K85" s="83">
        <f t="shared" si="75"/>
        <v>37500</v>
      </c>
      <c r="L85" s="83">
        <f t="shared" si="75"/>
        <v>37500</v>
      </c>
      <c r="M85" s="83">
        <f t="shared" si="75"/>
        <v>37500</v>
      </c>
      <c r="N85" s="83">
        <f t="shared" si="75"/>
        <v>37500</v>
      </c>
      <c r="O85" s="83">
        <f t="shared" si="75"/>
        <v>37500</v>
      </c>
      <c r="P85" s="83">
        <f t="shared" si="75"/>
        <v>37500</v>
      </c>
      <c r="Q85" s="83">
        <f t="shared" si="75"/>
        <v>37500</v>
      </c>
      <c r="R85" s="83">
        <f t="shared" si="75"/>
        <v>37500</v>
      </c>
      <c r="S85" s="83">
        <f t="shared" si="75"/>
        <v>37500</v>
      </c>
      <c r="T85" s="83">
        <f t="shared" si="75"/>
        <v>37500</v>
      </c>
      <c r="U85" s="83">
        <f t="shared" si="75"/>
        <v>37500</v>
      </c>
      <c r="V85" s="83">
        <f t="shared" si="75"/>
        <v>37500</v>
      </c>
      <c r="W85" s="83">
        <f t="shared" si="75"/>
        <v>37500</v>
      </c>
      <c r="X85" s="83">
        <f t="shared" si="75"/>
        <v>37500</v>
      </c>
      <c r="Y85" s="83">
        <f t="shared" si="75"/>
        <v>37500</v>
      </c>
      <c r="Z85" s="83">
        <f t="shared" si="75"/>
        <v>37500</v>
      </c>
      <c r="AA85" s="83">
        <f t="shared" si="75"/>
        <v>37500</v>
      </c>
      <c r="AB85" s="82"/>
      <c r="AC85" s="82"/>
      <c r="AD85" s="82">
        <v>405000</v>
      </c>
      <c r="AE85" s="79">
        <v>900000</v>
      </c>
      <c r="AF85" s="62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</row>
    <row r="86" spans="1:54" x14ac:dyDescent="0.25">
      <c r="C86" s="9" t="s">
        <v>2</v>
      </c>
      <c r="D86" s="83" t="e">
        <f t="shared" ref="D86:AA86" si="76">IF(D$4&gt;=D$3,D84,D85)</f>
        <v>#REF!</v>
      </c>
      <c r="E86" s="83" t="e">
        <f t="shared" si="76"/>
        <v>#REF!</v>
      </c>
      <c r="F86" s="83" t="e">
        <f t="shared" si="76"/>
        <v>#REF!</v>
      </c>
      <c r="G86" s="83" t="e">
        <f t="shared" si="76"/>
        <v>#REF!</v>
      </c>
      <c r="H86" s="83" t="e">
        <f t="shared" si="76"/>
        <v>#REF!</v>
      </c>
      <c r="I86" s="83" t="e">
        <f t="shared" si="76"/>
        <v>#REF!</v>
      </c>
      <c r="J86" s="83" t="e">
        <f t="shared" si="76"/>
        <v>#REF!</v>
      </c>
      <c r="K86" s="83" t="e">
        <f t="shared" si="76"/>
        <v>#REF!</v>
      </c>
      <c r="L86" s="83" t="e">
        <f t="shared" si="76"/>
        <v>#REF!</v>
      </c>
      <c r="M86" s="83" t="e">
        <f t="shared" si="76"/>
        <v>#REF!</v>
      </c>
      <c r="N86" s="83" t="e">
        <f t="shared" si="76"/>
        <v>#REF!</v>
      </c>
      <c r="O86" s="83" t="e">
        <f t="shared" si="76"/>
        <v>#REF!</v>
      </c>
      <c r="P86" s="83" t="e">
        <f t="shared" si="76"/>
        <v>#REF!</v>
      </c>
      <c r="Q86" s="83" t="e">
        <f t="shared" si="76"/>
        <v>#REF!</v>
      </c>
      <c r="R86" s="83" t="e">
        <f t="shared" si="76"/>
        <v>#REF!</v>
      </c>
      <c r="S86" s="83" t="e">
        <f t="shared" si="76"/>
        <v>#REF!</v>
      </c>
      <c r="T86" s="83" t="e">
        <f t="shared" si="76"/>
        <v>#REF!</v>
      </c>
      <c r="U86" s="83" t="e">
        <f t="shared" si="76"/>
        <v>#REF!</v>
      </c>
      <c r="V86" s="83" t="e">
        <f t="shared" si="76"/>
        <v>#REF!</v>
      </c>
      <c r="W86" s="83" t="e">
        <f t="shared" si="76"/>
        <v>#REF!</v>
      </c>
      <c r="X86" s="83" t="e">
        <f t="shared" si="76"/>
        <v>#REF!</v>
      </c>
      <c r="Y86" s="83" t="e">
        <f t="shared" si="76"/>
        <v>#REF!</v>
      </c>
      <c r="Z86" s="83" t="e">
        <f t="shared" si="76"/>
        <v>#REF!</v>
      </c>
      <c r="AA86" s="83" t="e">
        <f t="shared" si="76"/>
        <v>#REF!</v>
      </c>
      <c r="AB86" s="82"/>
      <c r="AC86" s="82"/>
      <c r="AD86" s="82"/>
      <c r="AE86" s="79"/>
      <c r="AF86" s="62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</row>
    <row r="87" spans="1:54" x14ac:dyDescent="0.25">
      <c r="C87" s="7" t="s">
        <v>157</v>
      </c>
      <c r="D87" s="84" t="e">
        <f>D84</f>
        <v>#REF!</v>
      </c>
      <c r="E87" s="76" t="e">
        <f t="shared" ref="E87:AA87" si="77">IF(E$4&lt;=$D$3,(E84+D87),0)</f>
        <v>#REF!</v>
      </c>
      <c r="F87" s="76" t="e">
        <f t="shared" si="77"/>
        <v>#REF!</v>
      </c>
      <c r="G87" s="76" t="e">
        <f t="shared" si="77"/>
        <v>#REF!</v>
      </c>
      <c r="H87" s="76" t="e">
        <f t="shared" si="77"/>
        <v>#REF!</v>
      </c>
      <c r="I87" s="76" t="e">
        <f t="shared" si="77"/>
        <v>#REF!</v>
      </c>
      <c r="J87" s="76" t="e">
        <f t="shared" si="77"/>
        <v>#REF!</v>
      </c>
      <c r="K87" s="76" t="e">
        <f t="shared" si="77"/>
        <v>#REF!</v>
      </c>
      <c r="L87" s="76" t="e">
        <f t="shared" si="77"/>
        <v>#REF!</v>
      </c>
      <c r="M87" s="76" t="e">
        <f t="shared" si="77"/>
        <v>#REF!</v>
      </c>
      <c r="N87" s="76" t="e">
        <f t="shared" si="77"/>
        <v>#REF!</v>
      </c>
      <c r="O87" s="76" t="e">
        <f t="shared" si="77"/>
        <v>#REF!</v>
      </c>
      <c r="P87" s="76" t="e">
        <f t="shared" si="77"/>
        <v>#REF!</v>
      </c>
      <c r="Q87" s="76" t="e">
        <f t="shared" si="77"/>
        <v>#REF!</v>
      </c>
      <c r="R87" s="76" t="e">
        <f t="shared" si="77"/>
        <v>#REF!</v>
      </c>
      <c r="S87" s="76" t="e">
        <f t="shared" si="77"/>
        <v>#REF!</v>
      </c>
      <c r="T87" s="76" t="e">
        <f t="shared" si="77"/>
        <v>#REF!</v>
      </c>
      <c r="U87" s="76" t="e">
        <f t="shared" si="77"/>
        <v>#REF!</v>
      </c>
      <c r="V87" s="76" t="e">
        <f t="shared" si="77"/>
        <v>#REF!</v>
      </c>
      <c r="W87" s="76" t="e">
        <f t="shared" si="77"/>
        <v>#REF!</v>
      </c>
      <c r="X87" s="76" t="e">
        <f t="shared" si="77"/>
        <v>#REF!</v>
      </c>
      <c r="Y87" s="76" t="e">
        <f t="shared" si="77"/>
        <v>#REF!</v>
      </c>
      <c r="Z87" s="76" t="e">
        <f t="shared" si="77"/>
        <v>#REF!</v>
      </c>
      <c r="AA87" s="76" t="e">
        <f t="shared" si="77"/>
        <v>#REF!</v>
      </c>
      <c r="AB87" s="82"/>
      <c r="AC87" s="82"/>
      <c r="AD87" s="82"/>
      <c r="AE87" s="79"/>
      <c r="AF87" s="62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</row>
    <row r="88" spans="1:54" x14ac:dyDescent="0.25">
      <c r="C88" s="7" t="s">
        <v>160</v>
      </c>
      <c r="D88" s="84">
        <f>D85</f>
        <v>37500</v>
      </c>
      <c r="E88" s="84">
        <f t="shared" ref="E88:N88" si="78">E85+D88</f>
        <v>75000</v>
      </c>
      <c r="F88" s="84">
        <f t="shared" si="78"/>
        <v>112500</v>
      </c>
      <c r="G88" s="84">
        <f t="shared" si="78"/>
        <v>150000</v>
      </c>
      <c r="H88" s="84">
        <f t="shared" si="78"/>
        <v>187500</v>
      </c>
      <c r="I88" s="84">
        <f t="shared" si="78"/>
        <v>225000</v>
      </c>
      <c r="J88" s="84">
        <f t="shared" si="78"/>
        <v>262500</v>
      </c>
      <c r="K88" s="84">
        <f t="shared" si="78"/>
        <v>300000</v>
      </c>
      <c r="L88" s="84">
        <f t="shared" si="78"/>
        <v>337500</v>
      </c>
      <c r="M88" s="84">
        <f t="shared" si="78"/>
        <v>375000</v>
      </c>
      <c r="N88" s="84">
        <f t="shared" si="78"/>
        <v>412500</v>
      </c>
      <c r="O88" s="84">
        <f>O85+N88</f>
        <v>450000</v>
      </c>
      <c r="P88" s="84">
        <f t="shared" ref="P88:AA88" si="79">P85+O88</f>
        <v>487500</v>
      </c>
      <c r="Q88" s="84">
        <f t="shared" si="79"/>
        <v>525000</v>
      </c>
      <c r="R88" s="84">
        <f t="shared" si="79"/>
        <v>562500</v>
      </c>
      <c r="S88" s="84">
        <f t="shared" si="79"/>
        <v>600000</v>
      </c>
      <c r="T88" s="84">
        <f t="shared" si="79"/>
        <v>637500</v>
      </c>
      <c r="U88" s="84">
        <f t="shared" si="79"/>
        <v>675000</v>
      </c>
      <c r="V88" s="84">
        <f t="shared" si="79"/>
        <v>712500</v>
      </c>
      <c r="W88" s="84">
        <f t="shared" si="79"/>
        <v>750000</v>
      </c>
      <c r="X88" s="84">
        <f t="shared" si="79"/>
        <v>787500</v>
      </c>
      <c r="Y88" s="84">
        <f t="shared" si="79"/>
        <v>825000</v>
      </c>
      <c r="Z88" s="84">
        <f t="shared" si="79"/>
        <v>862500</v>
      </c>
      <c r="AA88" s="84">
        <f t="shared" si="79"/>
        <v>900000</v>
      </c>
      <c r="AB88" s="82"/>
      <c r="AC88" s="82"/>
      <c r="AD88" s="82"/>
      <c r="AE88" s="79"/>
      <c r="AF88" s="62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</row>
    <row r="89" spans="1:54" x14ac:dyDescent="0.25">
      <c r="C89" s="7" t="s">
        <v>159</v>
      </c>
      <c r="D89" s="84" t="e">
        <f>D86</f>
        <v>#REF!</v>
      </c>
      <c r="E89" s="84" t="e">
        <f t="shared" ref="E89:N89" si="80">E86+D89</f>
        <v>#REF!</v>
      </c>
      <c r="F89" s="84" t="e">
        <f t="shared" si="80"/>
        <v>#REF!</v>
      </c>
      <c r="G89" s="84" t="e">
        <f t="shared" si="80"/>
        <v>#REF!</v>
      </c>
      <c r="H89" s="84" t="e">
        <f t="shared" si="80"/>
        <v>#REF!</v>
      </c>
      <c r="I89" s="84" t="e">
        <f t="shared" si="80"/>
        <v>#REF!</v>
      </c>
      <c r="J89" s="84" t="e">
        <f t="shared" si="80"/>
        <v>#REF!</v>
      </c>
      <c r="K89" s="84" t="e">
        <f t="shared" si="80"/>
        <v>#REF!</v>
      </c>
      <c r="L89" s="84" t="e">
        <f t="shared" si="80"/>
        <v>#REF!</v>
      </c>
      <c r="M89" s="84" t="e">
        <f t="shared" si="80"/>
        <v>#REF!</v>
      </c>
      <c r="N89" s="84" t="e">
        <f t="shared" si="80"/>
        <v>#REF!</v>
      </c>
      <c r="O89" s="84" t="e">
        <f>O86+N89</f>
        <v>#REF!</v>
      </c>
      <c r="P89" s="84" t="e">
        <f t="shared" ref="P89:AA89" si="81">P86+O89</f>
        <v>#REF!</v>
      </c>
      <c r="Q89" s="84" t="e">
        <f t="shared" si="81"/>
        <v>#REF!</v>
      </c>
      <c r="R89" s="84" t="e">
        <f t="shared" si="81"/>
        <v>#REF!</v>
      </c>
      <c r="S89" s="84" t="e">
        <f t="shared" si="81"/>
        <v>#REF!</v>
      </c>
      <c r="T89" s="84" t="e">
        <f t="shared" si="81"/>
        <v>#REF!</v>
      </c>
      <c r="U89" s="84" t="e">
        <f t="shared" si="81"/>
        <v>#REF!</v>
      </c>
      <c r="V89" s="84" t="e">
        <f t="shared" si="81"/>
        <v>#REF!</v>
      </c>
      <c r="W89" s="84" t="e">
        <f t="shared" si="81"/>
        <v>#REF!</v>
      </c>
      <c r="X89" s="84" t="e">
        <f t="shared" si="81"/>
        <v>#REF!</v>
      </c>
      <c r="Y89" s="84" t="e">
        <f t="shared" si="81"/>
        <v>#REF!</v>
      </c>
      <c r="Z89" s="84" t="e">
        <f t="shared" si="81"/>
        <v>#REF!</v>
      </c>
      <c r="AA89" s="84" t="e">
        <f t="shared" si="81"/>
        <v>#REF!</v>
      </c>
      <c r="AB89" s="82"/>
      <c r="AC89" s="82"/>
      <c r="AD89" s="82"/>
      <c r="AE89" s="79"/>
      <c r="AF89" s="62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</row>
    <row r="90" spans="1:54" x14ac:dyDescent="0.25">
      <c r="A90" s="3" t="s">
        <v>47</v>
      </c>
      <c r="B90" s="6" t="s">
        <v>48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1"/>
      <c r="AC90" s="61"/>
      <c r="AD90" s="112">
        <f>SUM(AD8:AD89)</f>
        <v>2520000</v>
      </c>
      <c r="AE90" s="112">
        <f>SUM(AE8:AE89)</f>
        <v>5300000</v>
      </c>
      <c r="AF90" s="69"/>
    </row>
    <row r="91" spans="1:54" x14ac:dyDescent="0.25">
      <c r="C91" s="9" t="s">
        <v>0</v>
      </c>
      <c r="D91" s="67" t="e">
        <f>SUM(D84+D77+D70++D63+D56+D49+D42+D35+D28+D21+D14+D7)</f>
        <v>#REF!</v>
      </c>
      <c r="E91" s="67" t="e">
        <f t="shared" ref="E91:AA91" si="82">SUM(E84+E77+E70++E63+E56+E49+E42+E35+E28+E21+E14+E7)</f>
        <v>#REF!</v>
      </c>
      <c r="F91" s="67" t="e">
        <f t="shared" si="82"/>
        <v>#REF!</v>
      </c>
      <c r="G91" s="67" t="e">
        <f t="shared" si="82"/>
        <v>#REF!</v>
      </c>
      <c r="H91" s="67" t="e">
        <f t="shared" si="82"/>
        <v>#REF!</v>
      </c>
      <c r="I91" s="67" t="e">
        <f t="shared" si="82"/>
        <v>#REF!</v>
      </c>
      <c r="J91" s="67" t="e">
        <f t="shared" si="82"/>
        <v>#REF!</v>
      </c>
      <c r="K91" s="67" t="e">
        <f t="shared" si="82"/>
        <v>#REF!</v>
      </c>
      <c r="L91" s="67" t="e">
        <f t="shared" si="82"/>
        <v>#REF!</v>
      </c>
      <c r="M91" s="67" t="e">
        <f t="shared" si="82"/>
        <v>#REF!</v>
      </c>
      <c r="N91" s="67" t="e">
        <f t="shared" si="82"/>
        <v>#REF!</v>
      </c>
      <c r="O91" s="67" t="e">
        <f t="shared" si="82"/>
        <v>#REF!</v>
      </c>
      <c r="P91" s="67" t="e">
        <f t="shared" si="82"/>
        <v>#REF!</v>
      </c>
      <c r="Q91" s="67" t="e">
        <f t="shared" si="82"/>
        <v>#REF!</v>
      </c>
      <c r="R91" s="67" t="e">
        <f t="shared" si="82"/>
        <v>#REF!</v>
      </c>
      <c r="S91" s="67" t="e">
        <f t="shared" si="82"/>
        <v>#REF!</v>
      </c>
      <c r="T91" s="67" t="e">
        <f t="shared" si="82"/>
        <v>#REF!</v>
      </c>
      <c r="U91" s="67" t="e">
        <f t="shared" si="82"/>
        <v>#REF!</v>
      </c>
      <c r="V91" s="67" t="e">
        <f t="shared" si="82"/>
        <v>#REF!</v>
      </c>
      <c r="W91" s="67" t="e">
        <f t="shared" si="82"/>
        <v>#REF!</v>
      </c>
      <c r="X91" s="67" t="e">
        <f t="shared" si="82"/>
        <v>#REF!</v>
      </c>
      <c r="Y91" s="67" t="e">
        <f t="shared" si="82"/>
        <v>#REF!</v>
      </c>
      <c r="Z91" s="67" t="e">
        <f t="shared" si="82"/>
        <v>#REF!</v>
      </c>
      <c r="AA91" s="67" t="e">
        <f t="shared" si="82"/>
        <v>#REF!</v>
      </c>
      <c r="AB91" s="113" t="e">
        <f t="shared" ref="AB91:AB96" si="83">SUM(D91:AA91)</f>
        <v>#REF!</v>
      </c>
      <c r="AC91" s="113" t="e">
        <f>SUM(P91:AA91)</f>
        <v>#REF!</v>
      </c>
      <c r="AD91" s="112"/>
      <c r="AE91" s="80"/>
      <c r="AF91" s="69"/>
    </row>
    <row r="92" spans="1:54" s="33" customFormat="1" x14ac:dyDescent="0.25">
      <c r="A92" s="3"/>
      <c r="B92" s="6"/>
      <c r="C92" s="9" t="s">
        <v>1</v>
      </c>
      <c r="D92" s="67">
        <f t="shared" ref="D92:AA92" si="84">SUM(D85+D78+D71+D57+D50+D43+D36+D29+D22+D15+D8)</f>
        <v>217791.66666666666</v>
      </c>
      <c r="E92" s="67">
        <f t="shared" si="84"/>
        <v>217791.66666666666</v>
      </c>
      <c r="F92" s="67">
        <f t="shared" si="84"/>
        <v>217791.66666666666</v>
      </c>
      <c r="G92" s="67">
        <f t="shared" si="84"/>
        <v>217791.66666666666</v>
      </c>
      <c r="H92" s="67">
        <f t="shared" si="84"/>
        <v>217791.66666666666</v>
      </c>
      <c r="I92" s="67">
        <f t="shared" si="84"/>
        <v>217791.66666666666</v>
      </c>
      <c r="J92" s="67">
        <f t="shared" si="84"/>
        <v>217791.66666666666</v>
      </c>
      <c r="K92" s="67">
        <f t="shared" si="84"/>
        <v>217791.66666666666</v>
      </c>
      <c r="L92" s="67">
        <f t="shared" si="84"/>
        <v>217791.66666666666</v>
      </c>
      <c r="M92" s="67">
        <f t="shared" si="84"/>
        <v>217791.66666666666</v>
      </c>
      <c r="N92" s="67">
        <f t="shared" si="84"/>
        <v>217791.66666666666</v>
      </c>
      <c r="O92" s="67">
        <f t="shared" si="84"/>
        <v>217791.66666666666</v>
      </c>
      <c r="P92" s="67">
        <f t="shared" si="84"/>
        <v>217791.66666666666</v>
      </c>
      <c r="Q92" s="67">
        <f t="shared" si="84"/>
        <v>217791.66666666666</v>
      </c>
      <c r="R92" s="67">
        <f t="shared" si="84"/>
        <v>217791.66666666666</v>
      </c>
      <c r="S92" s="67">
        <f t="shared" si="84"/>
        <v>217791.66666666666</v>
      </c>
      <c r="T92" s="67">
        <f t="shared" si="84"/>
        <v>217791.66666666666</v>
      </c>
      <c r="U92" s="67">
        <f t="shared" si="84"/>
        <v>217791.66666666666</v>
      </c>
      <c r="V92" s="67">
        <f t="shared" si="84"/>
        <v>217791.66666666666</v>
      </c>
      <c r="W92" s="67">
        <f t="shared" si="84"/>
        <v>217791.66666666666</v>
      </c>
      <c r="X92" s="67">
        <f t="shared" si="84"/>
        <v>217791.66666666666</v>
      </c>
      <c r="Y92" s="67">
        <f t="shared" si="84"/>
        <v>217791.66666666666</v>
      </c>
      <c r="Z92" s="67">
        <f t="shared" si="84"/>
        <v>217791.66666666666</v>
      </c>
      <c r="AA92" s="67">
        <f t="shared" si="84"/>
        <v>217791.66666666666</v>
      </c>
      <c r="AB92" s="85">
        <f t="shared" si="83"/>
        <v>5227000</v>
      </c>
      <c r="AC92" s="85"/>
      <c r="AD92" s="85"/>
      <c r="AE92" s="80">
        <v>0</v>
      </c>
      <c r="AF92" s="86"/>
    </row>
    <row r="93" spans="1:54" x14ac:dyDescent="0.25">
      <c r="C93" s="9" t="s">
        <v>2</v>
      </c>
      <c r="D93" s="67" t="e">
        <f t="shared" ref="D93:AA93" si="85">SUM(D86+D79+D72+D58+D51+D44+D37+D30+D23+D16+D9)</f>
        <v>#REF!</v>
      </c>
      <c r="E93" s="67" t="e">
        <f t="shared" si="85"/>
        <v>#REF!</v>
      </c>
      <c r="F93" s="67" t="e">
        <f t="shared" si="85"/>
        <v>#REF!</v>
      </c>
      <c r="G93" s="67" t="e">
        <f t="shared" si="85"/>
        <v>#REF!</v>
      </c>
      <c r="H93" s="67" t="e">
        <f t="shared" si="85"/>
        <v>#REF!</v>
      </c>
      <c r="I93" s="67" t="e">
        <f t="shared" si="85"/>
        <v>#REF!</v>
      </c>
      <c r="J93" s="67" t="e">
        <f t="shared" si="85"/>
        <v>#REF!</v>
      </c>
      <c r="K93" s="67" t="e">
        <f t="shared" si="85"/>
        <v>#REF!</v>
      </c>
      <c r="L93" s="67" t="e">
        <f t="shared" si="85"/>
        <v>#REF!</v>
      </c>
      <c r="M93" s="67" t="e">
        <f t="shared" si="85"/>
        <v>#REF!</v>
      </c>
      <c r="N93" s="67" t="e">
        <f t="shared" si="85"/>
        <v>#REF!</v>
      </c>
      <c r="O93" s="67" t="e">
        <f t="shared" si="85"/>
        <v>#REF!</v>
      </c>
      <c r="P93" s="67" t="e">
        <f t="shared" si="85"/>
        <v>#REF!</v>
      </c>
      <c r="Q93" s="67" t="e">
        <f t="shared" si="85"/>
        <v>#REF!</v>
      </c>
      <c r="R93" s="67" t="e">
        <f t="shared" si="85"/>
        <v>#REF!</v>
      </c>
      <c r="S93" s="67" t="e">
        <f t="shared" si="85"/>
        <v>#REF!</v>
      </c>
      <c r="T93" s="67" t="e">
        <f t="shared" si="85"/>
        <v>#REF!</v>
      </c>
      <c r="U93" s="67" t="e">
        <f t="shared" si="85"/>
        <v>#REF!</v>
      </c>
      <c r="V93" s="67" t="e">
        <f t="shared" si="85"/>
        <v>#REF!</v>
      </c>
      <c r="W93" s="67" t="e">
        <f t="shared" si="85"/>
        <v>#REF!</v>
      </c>
      <c r="X93" s="67" t="e">
        <f t="shared" si="85"/>
        <v>#REF!</v>
      </c>
      <c r="Y93" s="67" t="e">
        <f t="shared" si="85"/>
        <v>#REF!</v>
      </c>
      <c r="Z93" s="67" t="e">
        <f t="shared" si="85"/>
        <v>#REF!</v>
      </c>
      <c r="AA93" s="67" t="e">
        <f t="shared" si="85"/>
        <v>#REF!</v>
      </c>
      <c r="AB93" s="85" t="e">
        <f t="shared" si="83"/>
        <v>#REF!</v>
      </c>
      <c r="AC93" s="85"/>
      <c r="AD93" s="85"/>
      <c r="AE93" s="80"/>
      <c r="AF93" s="69"/>
    </row>
    <row r="94" spans="1:54" x14ac:dyDescent="0.25">
      <c r="C94" s="7" t="s">
        <v>157</v>
      </c>
      <c r="D94" s="68" t="e">
        <f t="shared" ref="D94:AA94" si="86">SUM(D87+D80+D73+D59+D52+D45+D38+D31+D24+D17+D10)</f>
        <v>#REF!</v>
      </c>
      <c r="E94" s="68" t="e">
        <f t="shared" si="86"/>
        <v>#REF!</v>
      </c>
      <c r="F94" s="68" t="e">
        <f t="shared" si="86"/>
        <v>#REF!</v>
      </c>
      <c r="G94" s="68" t="e">
        <f t="shared" si="86"/>
        <v>#REF!</v>
      </c>
      <c r="H94" s="68" t="e">
        <f t="shared" si="86"/>
        <v>#REF!</v>
      </c>
      <c r="I94" s="68" t="e">
        <f t="shared" si="86"/>
        <v>#REF!</v>
      </c>
      <c r="J94" s="68" t="e">
        <f t="shared" si="86"/>
        <v>#REF!</v>
      </c>
      <c r="K94" s="68" t="e">
        <f t="shared" si="86"/>
        <v>#REF!</v>
      </c>
      <c r="L94" s="68" t="e">
        <f t="shared" si="86"/>
        <v>#REF!</v>
      </c>
      <c r="M94" s="68" t="e">
        <f t="shared" si="86"/>
        <v>#REF!</v>
      </c>
      <c r="N94" s="68" t="e">
        <f t="shared" si="86"/>
        <v>#REF!</v>
      </c>
      <c r="O94" s="68" t="e">
        <f t="shared" si="86"/>
        <v>#REF!</v>
      </c>
      <c r="P94" s="68" t="e">
        <f t="shared" si="86"/>
        <v>#REF!</v>
      </c>
      <c r="Q94" s="68" t="e">
        <f t="shared" si="86"/>
        <v>#REF!</v>
      </c>
      <c r="R94" s="68" t="e">
        <f t="shared" si="86"/>
        <v>#REF!</v>
      </c>
      <c r="S94" s="68" t="e">
        <f t="shared" si="86"/>
        <v>#REF!</v>
      </c>
      <c r="T94" s="68" t="e">
        <f t="shared" si="86"/>
        <v>#REF!</v>
      </c>
      <c r="U94" s="68" t="e">
        <f t="shared" si="86"/>
        <v>#REF!</v>
      </c>
      <c r="V94" s="68" t="e">
        <f t="shared" si="86"/>
        <v>#REF!</v>
      </c>
      <c r="W94" s="68" t="e">
        <f t="shared" si="86"/>
        <v>#REF!</v>
      </c>
      <c r="X94" s="68" t="e">
        <f t="shared" si="86"/>
        <v>#REF!</v>
      </c>
      <c r="Y94" s="68" t="e">
        <f t="shared" si="86"/>
        <v>#REF!</v>
      </c>
      <c r="Z94" s="68" t="e">
        <f t="shared" si="86"/>
        <v>#REF!</v>
      </c>
      <c r="AA94" s="68" t="e">
        <f t="shared" si="86"/>
        <v>#REF!</v>
      </c>
      <c r="AB94" s="85" t="e">
        <f t="shared" si="83"/>
        <v>#REF!</v>
      </c>
      <c r="AC94" s="85"/>
      <c r="AD94" s="85"/>
      <c r="AE94" s="80"/>
      <c r="AF94" s="69"/>
    </row>
    <row r="95" spans="1:54" x14ac:dyDescent="0.25">
      <c r="C95" s="7" t="s">
        <v>158</v>
      </c>
      <c r="D95" s="68">
        <f t="shared" ref="D95:AA95" si="87">SUM(D88+D81+D74+D60+D53+D46+D39+D32+D25+D18+D11)</f>
        <v>217791.66666666666</v>
      </c>
      <c r="E95" s="68">
        <f t="shared" si="87"/>
        <v>435583.33333333331</v>
      </c>
      <c r="F95" s="68">
        <f t="shared" si="87"/>
        <v>653375</v>
      </c>
      <c r="G95" s="68">
        <f t="shared" si="87"/>
        <v>871166.66666666663</v>
      </c>
      <c r="H95" s="68">
        <f t="shared" si="87"/>
        <v>1088958.3333333333</v>
      </c>
      <c r="I95" s="68">
        <f t="shared" si="87"/>
        <v>1306750</v>
      </c>
      <c r="J95" s="68">
        <f t="shared" si="87"/>
        <v>1524541.6666666665</v>
      </c>
      <c r="K95" s="68">
        <f t="shared" si="87"/>
        <v>1742333.3333333333</v>
      </c>
      <c r="L95" s="68">
        <f t="shared" si="87"/>
        <v>1960125</v>
      </c>
      <c r="M95" s="68">
        <f t="shared" si="87"/>
        <v>2177916.6666666665</v>
      </c>
      <c r="N95" s="68">
        <f t="shared" si="87"/>
        <v>2395708.3333333335</v>
      </c>
      <c r="O95" s="68">
        <f t="shared" si="87"/>
        <v>2613500</v>
      </c>
      <c r="P95" s="68">
        <f t="shared" si="87"/>
        <v>2831291.666666667</v>
      </c>
      <c r="Q95" s="68">
        <f t="shared" si="87"/>
        <v>3049083.3333333335</v>
      </c>
      <c r="R95" s="68">
        <f t="shared" si="87"/>
        <v>3266875</v>
      </c>
      <c r="S95" s="68">
        <f t="shared" si="87"/>
        <v>3484666.6666666665</v>
      </c>
      <c r="T95" s="68">
        <f t="shared" si="87"/>
        <v>3702458.333333333</v>
      </c>
      <c r="U95" s="68">
        <f t="shared" si="87"/>
        <v>3920250</v>
      </c>
      <c r="V95" s="68">
        <f t="shared" si="87"/>
        <v>4138041.6666666665</v>
      </c>
      <c r="W95" s="68">
        <f t="shared" si="87"/>
        <v>4355833.333333333</v>
      </c>
      <c r="X95" s="68">
        <f t="shared" si="87"/>
        <v>4573625</v>
      </c>
      <c r="Y95" s="68">
        <f t="shared" si="87"/>
        <v>4791416.666666666</v>
      </c>
      <c r="Z95" s="68">
        <f t="shared" si="87"/>
        <v>5009208.3333333321</v>
      </c>
      <c r="AA95" s="68">
        <f t="shared" si="87"/>
        <v>5227000</v>
      </c>
      <c r="AB95" s="85">
        <f t="shared" si="83"/>
        <v>65337500</v>
      </c>
      <c r="AC95" s="85"/>
      <c r="AD95" s="85"/>
      <c r="AE95" s="80"/>
      <c r="AF95" s="69"/>
    </row>
    <row r="96" spans="1:54" x14ac:dyDescent="0.25">
      <c r="C96" s="7" t="s">
        <v>159</v>
      </c>
      <c r="D96" s="68" t="e">
        <f t="shared" ref="D96:AA96" si="88">SUM(D89+D82+D75+D61+D54+D47+D40+D33+D26+D19+D12)</f>
        <v>#REF!</v>
      </c>
      <c r="E96" s="68" t="e">
        <f t="shared" si="88"/>
        <v>#REF!</v>
      </c>
      <c r="F96" s="68" t="e">
        <f t="shared" si="88"/>
        <v>#REF!</v>
      </c>
      <c r="G96" s="68" t="e">
        <f t="shared" si="88"/>
        <v>#REF!</v>
      </c>
      <c r="H96" s="68" t="e">
        <f t="shared" si="88"/>
        <v>#REF!</v>
      </c>
      <c r="I96" s="68" t="e">
        <f t="shared" si="88"/>
        <v>#REF!</v>
      </c>
      <c r="J96" s="68" t="e">
        <f t="shared" si="88"/>
        <v>#REF!</v>
      </c>
      <c r="K96" s="68" t="e">
        <f t="shared" si="88"/>
        <v>#REF!</v>
      </c>
      <c r="L96" s="68" t="e">
        <f t="shared" si="88"/>
        <v>#REF!</v>
      </c>
      <c r="M96" s="68" t="e">
        <f t="shared" si="88"/>
        <v>#REF!</v>
      </c>
      <c r="N96" s="68" t="e">
        <f t="shared" si="88"/>
        <v>#REF!</v>
      </c>
      <c r="O96" s="68" t="e">
        <f t="shared" si="88"/>
        <v>#REF!</v>
      </c>
      <c r="P96" s="68" t="e">
        <f t="shared" si="88"/>
        <v>#REF!</v>
      </c>
      <c r="Q96" s="68" t="e">
        <f t="shared" si="88"/>
        <v>#REF!</v>
      </c>
      <c r="R96" s="68" t="e">
        <f t="shared" si="88"/>
        <v>#REF!</v>
      </c>
      <c r="S96" s="68" t="e">
        <f t="shared" si="88"/>
        <v>#REF!</v>
      </c>
      <c r="T96" s="68" t="e">
        <f t="shared" si="88"/>
        <v>#REF!</v>
      </c>
      <c r="U96" s="68" t="e">
        <f t="shared" si="88"/>
        <v>#REF!</v>
      </c>
      <c r="V96" s="68" t="e">
        <f t="shared" si="88"/>
        <v>#REF!</v>
      </c>
      <c r="W96" s="68" t="e">
        <f t="shared" si="88"/>
        <v>#REF!</v>
      </c>
      <c r="X96" s="68" t="e">
        <f t="shared" si="88"/>
        <v>#REF!</v>
      </c>
      <c r="Y96" s="68" t="e">
        <f t="shared" si="88"/>
        <v>#REF!</v>
      </c>
      <c r="Z96" s="68" t="e">
        <f t="shared" si="88"/>
        <v>#REF!</v>
      </c>
      <c r="AA96" s="68" t="e">
        <f t="shared" si="88"/>
        <v>#REF!</v>
      </c>
      <c r="AB96" s="85" t="e">
        <f t="shared" si="83"/>
        <v>#REF!</v>
      </c>
      <c r="AC96" s="85"/>
      <c r="AD96" s="85"/>
      <c r="AE96" s="80"/>
      <c r="AF96" s="69"/>
    </row>
    <row r="97" spans="1:32" x14ac:dyDescent="0.25">
      <c r="A97" s="27"/>
      <c r="B97" s="28"/>
      <c r="C97" s="28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1"/>
      <c r="AC97" s="61"/>
      <c r="AD97" s="61"/>
      <c r="AE97" s="80">
        <f>SUM(AE7:AE82)</f>
        <v>4400000</v>
      </c>
      <c r="AF97" s="69"/>
    </row>
    <row r="98" spans="1:32" x14ac:dyDescent="0.25">
      <c r="A98" s="27"/>
      <c r="B98" s="28"/>
      <c r="C98" s="28" t="s">
        <v>44</v>
      </c>
      <c r="D98" s="62" t="e">
        <f>D91</f>
        <v>#REF!</v>
      </c>
      <c r="E98" s="62" t="e">
        <f t="shared" ref="E98:AA98" si="89">E91</f>
        <v>#REF!</v>
      </c>
      <c r="F98" s="62" t="e">
        <f t="shared" si="89"/>
        <v>#REF!</v>
      </c>
      <c r="G98" s="62" t="e">
        <f t="shared" si="89"/>
        <v>#REF!</v>
      </c>
      <c r="H98" s="62" t="e">
        <f t="shared" si="89"/>
        <v>#REF!</v>
      </c>
      <c r="I98" s="62" t="e">
        <f t="shared" si="89"/>
        <v>#REF!</v>
      </c>
      <c r="J98" s="62" t="e">
        <f t="shared" si="89"/>
        <v>#REF!</v>
      </c>
      <c r="K98" s="62" t="e">
        <f t="shared" si="89"/>
        <v>#REF!</v>
      </c>
      <c r="L98" s="62" t="e">
        <f t="shared" si="89"/>
        <v>#REF!</v>
      </c>
      <c r="M98" s="62" t="e">
        <f t="shared" si="89"/>
        <v>#REF!</v>
      </c>
      <c r="N98" s="62" t="e">
        <f t="shared" si="89"/>
        <v>#REF!</v>
      </c>
      <c r="O98" s="62" t="e">
        <f t="shared" si="89"/>
        <v>#REF!</v>
      </c>
      <c r="P98" s="62" t="e">
        <f t="shared" si="89"/>
        <v>#REF!</v>
      </c>
      <c r="Q98" s="62" t="e">
        <f t="shared" si="89"/>
        <v>#REF!</v>
      </c>
      <c r="R98" s="62" t="e">
        <f t="shared" si="89"/>
        <v>#REF!</v>
      </c>
      <c r="S98" s="62" t="e">
        <f t="shared" si="89"/>
        <v>#REF!</v>
      </c>
      <c r="T98" s="62" t="e">
        <f t="shared" si="89"/>
        <v>#REF!</v>
      </c>
      <c r="U98" s="62" t="e">
        <f t="shared" si="89"/>
        <v>#REF!</v>
      </c>
      <c r="V98" s="62" t="e">
        <f t="shared" si="89"/>
        <v>#REF!</v>
      </c>
      <c r="W98" s="62" t="e">
        <f t="shared" si="89"/>
        <v>#REF!</v>
      </c>
      <c r="X98" s="62" t="e">
        <f t="shared" si="89"/>
        <v>#REF!</v>
      </c>
      <c r="Y98" s="62" t="e">
        <f t="shared" si="89"/>
        <v>#REF!</v>
      </c>
      <c r="Z98" s="62" t="e">
        <f t="shared" si="89"/>
        <v>#REF!</v>
      </c>
      <c r="AA98" s="62" t="e">
        <f t="shared" si="89"/>
        <v>#REF!</v>
      </c>
      <c r="AB98" s="61"/>
      <c r="AC98" s="61"/>
      <c r="AD98" s="61"/>
      <c r="AE98" s="80"/>
      <c r="AF98" s="69"/>
    </row>
    <row r="99" spans="1:32" ht="26.4" x14ac:dyDescent="0.25">
      <c r="A99" s="45"/>
      <c r="B99" s="46"/>
      <c r="C99" s="46" t="s">
        <v>52</v>
      </c>
      <c r="D99" s="87" t="e">
        <f>#REF!</f>
        <v>#REF!</v>
      </c>
      <c r="E99" s="87" t="e">
        <f>#REF!</f>
        <v>#REF!</v>
      </c>
      <c r="F99" s="87" t="e">
        <f>#REF!</f>
        <v>#REF!</v>
      </c>
      <c r="G99" s="87" t="e">
        <f>#REF!</f>
        <v>#REF!</v>
      </c>
      <c r="H99" s="87" t="e">
        <f>#REF!</f>
        <v>#REF!</v>
      </c>
      <c r="I99" s="87" t="e">
        <f>#REF!</f>
        <v>#REF!</v>
      </c>
      <c r="J99" s="87" t="e">
        <f>#REF!</f>
        <v>#REF!</v>
      </c>
      <c r="K99" s="87" t="e">
        <f>#REF!</f>
        <v>#REF!</v>
      </c>
      <c r="L99" s="87" t="e">
        <f>#REF!</f>
        <v>#REF!</v>
      </c>
      <c r="M99" s="87" t="e">
        <f>#REF!</f>
        <v>#REF!</v>
      </c>
      <c r="N99" s="87" t="e">
        <f>#REF!</f>
        <v>#REF!</v>
      </c>
      <c r="O99" s="87" t="e">
        <f>#REF!</f>
        <v>#REF!</v>
      </c>
      <c r="P99" s="87" t="e">
        <f>#REF!</f>
        <v>#REF!</v>
      </c>
      <c r="Q99" s="87" t="e">
        <f>#REF!</f>
        <v>#REF!</v>
      </c>
      <c r="R99" s="87" t="e">
        <f>#REF!</f>
        <v>#REF!</v>
      </c>
      <c r="S99" s="87" t="e">
        <f>#REF!</f>
        <v>#REF!</v>
      </c>
      <c r="T99" s="87" t="e">
        <f>#REF!</f>
        <v>#REF!</v>
      </c>
      <c r="U99" s="87" t="e">
        <f>#REF!</f>
        <v>#REF!</v>
      </c>
      <c r="V99" s="87" t="e">
        <f>#REF!</f>
        <v>#REF!</v>
      </c>
      <c r="W99" s="87" t="e">
        <f>#REF!</f>
        <v>#REF!</v>
      </c>
      <c r="X99" s="87" t="e">
        <f>#REF!</f>
        <v>#REF!</v>
      </c>
      <c r="Y99" s="87" t="e">
        <f>#REF!</f>
        <v>#REF!</v>
      </c>
      <c r="Z99" s="87" t="e">
        <f>#REF!</f>
        <v>#REF!</v>
      </c>
      <c r="AA99" s="87" t="e">
        <f>#REF!</f>
        <v>#REF!</v>
      </c>
      <c r="AB99" s="87"/>
      <c r="AC99" s="87"/>
      <c r="AD99" s="87"/>
      <c r="AE99" s="88"/>
      <c r="AF99" s="69"/>
    </row>
    <row r="100" spans="1:32" x14ac:dyDescent="0.25">
      <c r="A100" s="27"/>
      <c r="B100" s="28"/>
      <c r="C100" s="28" t="s">
        <v>28</v>
      </c>
      <c r="D100" s="62" t="e">
        <f>(D99-D98)</f>
        <v>#REF!</v>
      </c>
      <c r="E100" s="62" t="e">
        <f t="shared" ref="E100:AA100" si="90">(E99-E98)</f>
        <v>#REF!</v>
      </c>
      <c r="F100" s="62" t="e">
        <f t="shared" si="90"/>
        <v>#REF!</v>
      </c>
      <c r="G100" s="62" t="e">
        <f t="shared" si="90"/>
        <v>#REF!</v>
      </c>
      <c r="H100" s="62" t="e">
        <f t="shared" si="90"/>
        <v>#REF!</v>
      </c>
      <c r="I100" s="62" t="e">
        <f t="shared" si="90"/>
        <v>#REF!</v>
      </c>
      <c r="J100" s="62" t="e">
        <f t="shared" si="90"/>
        <v>#REF!</v>
      </c>
      <c r="K100" s="62" t="e">
        <f t="shared" si="90"/>
        <v>#REF!</v>
      </c>
      <c r="L100" s="62" t="e">
        <f t="shared" si="90"/>
        <v>#REF!</v>
      </c>
      <c r="M100" s="62" t="e">
        <f t="shared" si="90"/>
        <v>#REF!</v>
      </c>
      <c r="N100" s="62" t="e">
        <f t="shared" si="90"/>
        <v>#REF!</v>
      </c>
      <c r="O100" s="62" t="e">
        <f t="shared" si="90"/>
        <v>#REF!</v>
      </c>
      <c r="P100" s="62" t="e">
        <f t="shared" si="90"/>
        <v>#REF!</v>
      </c>
      <c r="Q100" s="62" t="e">
        <f t="shared" si="90"/>
        <v>#REF!</v>
      </c>
      <c r="R100" s="62" t="e">
        <f t="shared" si="90"/>
        <v>#REF!</v>
      </c>
      <c r="S100" s="62" t="e">
        <f t="shared" si="90"/>
        <v>#REF!</v>
      </c>
      <c r="T100" s="62" t="e">
        <f t="shared" si="90"/>
        <v>#REF!</v>
      </c>
      <c r="U100" s="62" t="e">
        <f t="shared" si="90"/>
        <v>#REF!</v>
      </c>
      <c r="V100" s="62" t="e">
        <f t="shared" si="90"/>
        <v>#REF!</v>
      </c>
      <c r="W100" s="62" t="e">
        <f t="shared" si="90"/>
        <v>#REF!</v>
      </c>
      <c r="X100" s="62" t="e">
        <f t="shared" si="90"/>
        <v>#REF!</v>
      </c>
      <c r="Y100" s="62" t="e">
        <f t="shared" si="90"/>
        <v>#REF!</v>
      </c>
      <c r="Z100" s="62" t="e">
        <f t="shared" si="90"/>
        <v>#REF!</v>
      </c>
      <c r="AA100" s="62" t="e">
        <f t="shared" si="90"/>
        <v>#REF!</v>
      </c>
      <c r="AB100" s="61"/>
      <c r="AC100" s="61"/>
      <c r="AD100" s="61"/>
      <c r="AE100" s="80"/>
      <c r="AF100" s="69"/>
    </row>
    <row r="101" spans="1:32" x14ac:dyDescent="0.25">
      <c r="A101" s="27"/>
      <c r="B101" s="28"/>
      <c r="C101" s="28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1"/>
      <c r="AC101" s="61"/>
      <c r="AD101" s="61"/>
      <c r="AE101" s="80"/>
      <c r="AF101" s="69"/>
    </row>
    <row r="102" spans="1:32" x14ac:dyDescent="0.25">
      <c r="A102" s="27"/>
      <c r="B102" s="28"/>
      <c r="C102" s="28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6"/>
      <c r="AC102" s="26"/>
      <c r="AD102" s="26"/>
      <c r="AE102" s="24"/>
    </row>
    <row r="103" spans="1:32" x14ac:dyDescent="0.25">
      <c r="A103" s="27"/>
      <c r="B103" s="28"/>
      <c r="C103" s="28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  <c r="AC103" s="26"/>
      <c r="AD103" s="26"/>
      <c r="AE103" s="24"/>
    </row>
    <row r="104" spans="1:32" x14ac:dyDescent="0.25">
      <c r="A104" s="27"/>
      <c r="B104" s="28"/>
      <c r="C104" s="28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  <c r="AC104" s="26"/>
      <c r="AD104" s="26"/>
      <c r="AE104" s="24"/>
    </row>
    <row r="105" spans="1:32" x14ac:dyDescent="0.25">
      <c r="A105" s="27"/>
      <c r="B105" s="28"/>
      <c r="C105" s="28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6"/>
      <c r="AC105" s="26"/>
      <c r="AD105" s="26"/>
      <c r="AE105" s="24"/>
    </row>
    <row r="106" spans="1:32" x14ac:dyDescent="0.25">
      <c r="A106" s="27"/>
      <c r="B106" s="28"/>
      <c r="C106" s="28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  <c r="AC106" s="26"/>
      <c r="AD106" s="26"/>
      <c r="AE106" s="24"/>
    </row>
    <row r="107" spans="1:32" x14ac:dyDescent="0.25">
      <c r="A107" s="27"/>
      <c r="B107" s="28"/>
      <c r="C107" s="28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6"/>
      <c r="AC107" s="26"/>
      <c r="AD107" s="26"/>
      <c r="AE107" s="24"/>
    </row>
    <row r="108" spans="1:32" x14ac:dyDescent="0.25">
      <c r="A108" s="27"/>
      <c r="B108" s="28"/>
      <c r="C108" s="28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6"/>
      <c r="AC108" s="26"/>
      <c r="AD108" s="26"/>
      <c r="AE108" s="24"/>
    </row>
    <row r="109" spans="1:32" x14ac:dyDescent="0.25">
      <c r="A109" s="27"/>
      <c r="B109" s="28"/>
      <c r="C109" s="28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6"/>
      <c r="AC109" s="26"/>
      <c r="AD109" s="26"/>
      <c r="AE109" s="24"/>
    </row>
    <row r="110" spans="1:32" x14ac:dyDescent="0.25">
      <c r="A110" s="27"/>
      <c r="B110" s="28"/>
      <c r="C110" s="28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  <c r="AC110" s="26"/>
      <c r="AD110" s="26"/>
      <c r="AE110" s="24"/>
    </row>
    <row r="111" spans="1:32" x14ac:dyDescent="0.25">
      <c r="A111" s="27"/>
      <c r="B111" s="28"/>
      <c r="C111" s="28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6"/>
      <c r="AC111" s="26"/>
      <c r="AD111" s="26"/>
      <c r="AE111" s="24"/>
    </row>
    <row r="112" spans="1:32" x14ac:dyDescent="0.25">
      <c r="A112" s="27"/>
      <c r="B112" s="28"/>
      <c r="C112" s="28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  <c r="AC112" s="26"/>
      <c r="AD112" s="26"/>
      <c r="AE112" s="24"/>
    </row>
    <row r="113" spans="1:31" x14ac:dyDescent="0.25">
      <c r="A113" s="27"/>
      <c r="B113" s="28"/>
      <c r="C113" s="28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6"/>
      <c r="AC113" s="26"/>
      <c r="AD113" s="26"/>
      <c r="AE113" s="24"/>
    </row>
    <row r="114" spans="1:31" x14ac:dyDescent="0.25">
      <c r="A114" s="27"/>
      <c r="B114" s="28"/>
      <c r="C114" s="28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6"/>
      <c r="AC114" s="26"/>
      <c r="AD114" s="26"/>
      <c r="AE114" s="24"/>
    </row>
    <row r="115" spans="1:31" x14ac:dyDescent="0.25">
      <c r="A115" s="27"/>
      <c r="B115" s="28"/>
      <c r="C115" s="28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  <c r="AC115" s="26"/>
      <c r="AD115" s="26"/>
      <c r="AE115" s="24"/>
    </row>
    <row r="116" spans="1:31" x14ac:dyDescent="0.25">
      <c r="A116" s="27"/>
      <c r="B116" s="28"/>
      <c r="C116" s="2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6"/>
      <c r="AC116" s="26"/>
      <c r="AD116" s="26"/>
      <c r="AE116" s="24"/>
    </row>
    <row r="117" spans="1:31" x14ac:dyDescent="0.25">
      <c r="A117" s="27"/>
      <c r="B117" s="28"/>
      <c r="C117" s="28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  <c r="AC117" s="26"/>
      <c r="AD117" s="26"/>
      <c r="AE117" s="24"/>
    </row>
    <row r="118" spans="1:31" x14ac:dyDescent="0.25">
      <c r="A118" s="27"/>
      <c r="B118" s="28"/>
      <c r="C118" s="28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6"/>
      <c r="AC118" s="26"/>
      <c r="AD118" s="26"/>
      <c r="AE118" s="24"/>
    </row>
    <row r="119" spans="1:31" x14ac:dyDescent="0.25">
      <c r="A119" s="27"/>
      <c r="B119" s="28"/>
      <c r="C119" s="28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  <c r="AC119" s="26"/>
      <c r="AD119" s="26"/>
      <c r="AE119" s="24"/>
    </row>
    <row r="120" spans="1:31" x14ac:dyDescent="0.25">
      <c r="A120" s="27"/>
      <c r="B120" s="28"/>
      <c r="C120" s="28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  <c r="AC120" s="26"/>
      <c r="AD120" s="26"/>
      <c r="AE120" s="24"/>
    </row>
    <row r="121" spans="1:31" x14ac:dyDescent="0.25">
      <c r="A121" s="27"/>
      <c r="B121" s="28"/>
      <c r="C121" s="28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  <c r="AC121" s="26"/>
      <c r="AD121" s="26"/>
      <c r="AE121" s="24"/>
    </row>
    <row r="122" spans="1:31" x14ac:dyDescent="0.25">
      <c r="A122" s="27"/>
      <c r="B122" s="28"/>
      <c r="C122" s="28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  <c r="AC122" s="26"/>
      <c r="AD122" s="26"/>
      <c r="AE122" s="24"/>
    </row>
    <row r="123" spans="1:31" x14ac:dyDescent="0.25">
      <c r="A123" s="27"/>
      <c r="B123" s="28"/>
      <c r="C123" s="28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  <c r="AC123" s="26"/>
      <c r="AD123" s="26"/>
      <c r="AE123" s="24"/>
    </row>
    <row r="124" spans="1:31" x14ac:dyDescent="0.25">
      <c r="A124" s="27"/>
      <c r="B124" s="28"/>
      <c r="C124" s="28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6"/>
      <c r="AC124" s="26"/>
      <c r="AD124" s="26"/>
      <c r="AE124" s="24"/>
    </row>
    <row r="125" spans="1:31" x14ac:dyDescent="0.25">
      <c r="A125" s="27"/>
      <c r="B125" s="28"/>
      <c r="C125" s="28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6"/>
      <c r="AC125" s="26"/>
      <c r="AD125" s="26"/>
      <c r="AE125" s="24"/>
    </row>
    <row r="126" spans="1:31" x14ac:dyDescent="0.25">
      <c r="A126" s="27"/>
      <c r="B126" s="28"/>
      <c r="C126" s="28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6"/>
      <c r="AC126" s="26"/>
      <c r="AD126" s="26"/>
      <c r="AE126" s="24"/>
    </row>
    <row r="127" spans="1:31" x14ac:dyDescent="0.25">
      <c r="A127" s="27"/>
      <c r="B127" s="28"/>
      <c r="C127" s="28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6"/>
      <c r="AC127" s="26"/>
      <c r="AD127" s="26"/>
      <c r="AE127" s="24"/>
    </row>
    <row r="128" spans="1:31" x14ac:dyDescent="0.25">
      <c r="A128" s="27"/>
      <c r="B128" s="28"/>
      <c r="C128" s="28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  <c r="AC128" s="26"/>
      <c r="AD128" s="26"/>
      <c r="AE128" s="24"/>
    </row>
    <row r="129" spans="1:31" x14ac:dyDescent="0.25">
      <c r="A129" s="27"/>
      <c r="B129" s="28"/>
      <c r="C129" s="28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  <c r="AC129" s="26"/>
      <c r="AD129" s="26"/>
      <c r="AE129" s="24"/>
    </row>
    <row r="130" spans="1:31" x14ac:dyDescent="0.25">
      <c r="A130" s="27"/>
      <c r="B130" s="28"/>
      <c r="C130" s="28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  <c r="AC130" s="26"/>
      <c r="AD130" s="26"/>
      <c r="AE130" s="24"/>
    </row>
    <row r="131" spans="1:31" x14ac:dyDescent="0.25">
      <c r="A131" s="27"/>
      <c r="B131" s="28"/>
      <c r="C131" s="28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6"/>
      <c r="AC131" s="26"/>
      <c r="AD131" s="26"/>
      <c r="AE131" s="24"/>
    </row>
    <row r="132" spans="1:31" x14ac:dyDescent="0.25">
      <c r="A132" s="27"/>
      <c r="B132" s="28"/>
      <c r="C132" s="28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  <c r="AC132" s="26"/>
      <c r="AD132" s="26"/>
      <c r="AE132" s="24"/>
    </row>
    <row r="133" spans="1:31" x14ac:dyDescent="0.25">
      <c r="A133" s="27"/>
      <c r="B133" s="28"/>
      <c r="C133" s="2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  <c r="AC133" s="26"/>
      <c r="AD133" s="26"/>
      <c r="AE133" s="24"/>
    </row>
    <row r="134" spans="1:31" x14ac:dyDescent="0.25">
      <c r="A134" s="27"/>
      <c r="B134" s="28"/>
      <c r="C134" s="2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  <c r="AC134" s="26"/>
      <c r="AD134" s="26"/>
      <c r="AE134" s="24"/>
    </row>
    <row r="135" spans="1:31" x14ac:dyDescent="0.25">
      <c r="A135" s="27"/>
      <c r="B135" s="28"/>
      <c r="C135" s="2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  <c r="AC135" s="26"/>
      <c r="AD135" s="26"/>
      <c r="AE135" s="24"/>
    </row>
    <row r="136" spans="1:31" x14ac:dyDescent="0.25">
      <c r="A136" s="27"/>
      <c r="B136" s="28"/>
      <c r="C136" s="2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6"/>
      <c r="AC136" s="26"/>
      <c r="AD136" s="26"/>
      <c r="AE136" s="24"/>
    </row>
    <row r="137" spans="1:31" x14ac:dyDescent="0.25">
      <c r="A137" s="27"/>
      <c r="B137" s="28"/>
      <c r="C137" s="2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  <c r="AC137" s="26"/>
      <c r="AD137" s="26"/>
      <c r="AE137" s="24"/>
    </row>
    <row r="138" spans="1:31" x14ac:dyDescent="0.25">
      <c r="A138" s="27"/>
      <c r="B138" s="28"/>
      <c r="C138" s="2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  <c r="AC138" s="26"/>
      <c r="AD138" s="26"/>
      <c r="AE138" s="24"/>
    </row>
    <row r="139" spans="1:31" x14ac:dyDescent="0.25">
      <c r="A139" s="27"/>
      <c r="B139" s="28"/>
      <c r="C139" s="28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6"/>
      <c r="AC139" s="26"/>
      <c r="AD139" s="26"/>
      <c r="AE139" s="24"/>
    </row>
    <row r="140" spans="1:31" x14ac:dyDescent="0.25">
      <c r="A140" s="27"/>
      <c r="B140" s="28"/>
      <c r="C140" s="28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  <c r="AC140" s="26"/>
      <c r="AD140" s="26"/>
      <c r="AE140" s="24"/>
    </row>
    <row r="141" spans="1:31" x14ac:dyDescent="0.25">
      <c r="A141" s="27"/>
      <c r="B141" s="28"/>
      <c r="C141" s="28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  <c r="AC141" s="26"/>
      <c r="AD141" s="26"/>
      <c r="AE141" s="24"/>
    </row>
    <row r="142" spans="1:31" x14ac:dyDescent="0.25">
      <c r="A142" s="27"/>
      <c r="B142" s="28"/>
      <c r="C142" s="28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6"/>
      <c r="AC142" s="26"/>
      <c r="AD142" s="26"/>
      <c r="AE142" s="24"/>
    </row>
    <row r="143" spans="1:31" x14ac:dyDescent="0.25">
      <c r="A143" s="27"/>
      <c r="B143" s="28"/>
      <c r="C143" s="28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6"/>
      <c r="AC143" s="26"/>
      <c r="AD143" s="26"/>
      <c r="AE143" s="24"/>
    </row>
    <row r="144" spans="1:31" x14ac:dyDescent="0.25">
      <c r="A144" s="27"/>
      <c r="B144" s="28"/>
      <c r="C144" s="28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  <c r="AC144" s="26"/>
      <c r="AD144" s="26"/>
      <c r="AE144" s="24"/>
    </row>
    <row r="145" spans="1:31" x14ac:dyDescent="0.25">
      <c r="A145" s="27"/>
      <c r="B145" s="28"/>
      <c r="C145" s="28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6"/>
      <c r="AC145" s="26"/>
      <c r="AD145" s="26"/>
      <c r="AE145" s="24"/>
    </row>
    <row r="146" spans="1:31" x14ac:dyDescent="0.25">
      <c r="A146" s="27"/>
      <c r="B146" s="28"/>
      <c r="C146" s="28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  <c r="AC146" s="26"/>
      <c r="AD146" s="26"/>
      <c r="AE146" s="24"/>
    </row>
    <row r="147" spans="1:31" x14ac:dyDescent="0.25">
      <c r="A147" s="27"/>
      <c r="B147" s="28"/>
      <c r="C147" s="28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  <c r="AC147" s="26"/>
      <c r="AD147" s="26"/>
      <c r="AE147" s="24"/>
    </row>
    <row r="148" spans="1:31" x14ac:dyDescent="0.25">
      <c r="A148" s="27"/>
      <c r="B148" s="28"/>
      <c r="C148" s="28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6"/>
      <c r="AC148" s="26"/>
      <c r="AD148" s="26"/>
      <c r="AE148" s="24"/>
    </row>
    <row r="149" spans="1:31" x14ac:dyDescent="0.25">
      <c r="A149" s="27"/>
      <c r="B149" s="28"/>
      <c r="C149" s="28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  <c r="AC149" s="26"/>
      <c r="AD149" s="26"/>
      <c r="AE149" s="24"/>
    </row>
    <row r="150" spans="1:31" x14ac:dyDescent="0.25">
      <c r="A150" s="27"/>
      <c r="B150" s="28"/>
      <c r="C150" s="28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  <c r="AC150" s="26"/>
      <c r="AD150" s="26"/>
      <c r="AE150" s="24"/>
    </row>
    <row r="151" spans="1:31" x14ac:dyDescent="0.25">
      <c r="A151" s="27"/>
      <c r="B151" s="28"/>
      <c r="C151" s="28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  <c r="AC151" s="26"/>
      <c r="AD151" s="26"/>
      <c r="AE151" s="24"/>
    </row>
    <row r="152" spans="1:31" x14ac:dyDescent="0.25">
      <c r="A152" s="27"/>
      <c r="B152" s="28"/>
      <c r="C152" s="28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  <c r="AC152" s="26"/>
      <c r="AD152" s="26"/>
      <c r="AE152" s="24"/>
    </row>
    <row r="153" spans="1:31" x14ac:dyDescent="0.25">
      <c r="A153" s="27"/>
      <c r="B153" s="28"/>
      <c r="C153" s="28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/>
      <c r="AC153" s="26"/>
      <c r="AD153" s="26"/>
      <c r="AE153" s="24"/>
    </row>
    <row r="154" spans="1:31" x14ac:dyDescent="0.25">
      <c r="A154" s="27"/>
      <c r="B154" s="28"/>
      <c r="C154" s="28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/>
      <c r="AC154" s="26"/>
      <c r="AD154" s="26"/>
      <c r="AE154" s="24"/>
    </row>
    <row r="155" spans="1:31" x14ac:dyDescent="0.25">
      <c r="A155" s="27"/>
      <c r="B155" s="28"/>
      <c r="C155" s="28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/>
      <c r="AC155" s="26"/>
      <c r="AD155" s="26"/>
      <c r="AE155" s="24"/>
    </row>
    <row r="156" spans="1:31" x14ac:dyDescent="0.25">
      <c r="A156" s="27"/>
      <c r="B156" s="28"/>
      <c r="C156" s="28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/>
      <c r="AC156" s="26"/>
      <c r="AD156" s="26"/>
      <c r="AE156" s="24"/>
    </row>
    <row r="157" spans="1:31" x14ac:dyDescent="0.25">
      <c r="A157" s="27"/>
      <c r="B157" s="28"/>
      <c r="C157" s="28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6"/>
      <c r="AC157" s="26"/>
      <c r="AD157" s="26"/>
      <c r="AE157" s="24"/>
    </row>
    <row r="158" spans="1:31" x14ac:dyDescent="0.25">
      <c r="A158" s="27"/>
      <c r="B158" s="28"/>
      <c r="C158" s="28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6"/>
      <c r="AC158" s="26"/>
      <c r="AD158" s="26"/>
      <c r="AE158" s="24"/>
    </row>
    <row r="159" spans="1:31" x14ac:dyDescent="0.25">
      <c r="A159" s="27"/>
      <c r="B159" s="28"/>
      <c r="C159" s="28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6"/>
      <c r="AC159" s="26"/>
      <c r="AD159" s="26"/>
      <c r="AE159" s="24"/>
    </row>
    <row r="160" spans="1:31" x14ac:dyDescent="0.25">
      <c r="A160" s="27"/>
      <c r="B160" s="28"/>
      <c r="C160" s="28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6"/>
      <c r="AC160" s="26"/>
      <c r="AD160" s="26"/>
      <c r="AE160" s="24"/>
    </row>
    <row r="161" spans="1:31" x14ac:dyDescent="0.25">
      <c r="A161" s="27"/>
      <c r="B161" s="28"/>
      <c r="C161" s="28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6"/>
      <c r="AC161" s="26"/>
      <c r="AD161" s="26"/>
      <c r="AE161" s="24"/>
    </row>
    <row r="162" spans="1:31" x14ac:dyDescent="0.25">
      <c r="A162" s="27"/>
      <c r="B162" s="28"/>
      <c r="C162" s="28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6"/>
      <c r="AC162" s="26"/>
      <c r="AD162" s="26"/>
      <c r="AE162" s="24"/>
    </row>
    <row r="163" spans="1:31" x14ac:dyDescent="0.25">
      <c r="A163" s="27"/>
      <c r="B163" s="28"/>
      <c r="C163" s="28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6"/>
      <c r="AC163" s="26"/>
      <c r="AD163" s="26"/>
      <c r="AE163" s="24"/>
    </row>
    <row r="164" spans="1:31" x14ac:dyDescent="0.25">
      <c r="A164" s="27"/>
      <c r="B164" s="28"/>
      <c r="C164" s="28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  <c r="AC164" s="26"/>
      <c r="AD164" s="26"/>
      <c r="AE164" s="24"/>
    </row>
    <row r="165" spans="1:31" x14ac:dyDescent="0.25">
      <c r="A165" s="27"/>
      <c r="B165" s="28"/>
      <c r="C165" s="28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  <c r="AC165" s="26"/>
      <c r="AD165" s="26"/>
      <c r="AE165" s="24"/>
    </row>
    <row r="166" spans="1:31" x14ac:dyDescent="0.25">
      <c r="A166" s="27"/>
      <c r="B166" s="28"/>
      <c r="C166" s="28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  <c r="AC166" s="26"/>
      <c r="AD166" s="26"/>
      <c r="AE166" s="24"/>
    </row>
    <row r="167" spans="1:31" x14ac:dyDescent="0.25">
      <c r="A167" s="27"/>
      <c r="B167" s="28"/>
      <c r="C167" s="28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  <c r="AC167" s="26"/>
      <c r="AD167" s="26"/>
      <c r="AE167" s="24"/>
    </row>
    <row r="168" spans="1:31" x14ac:dyDescent="0.25">
      <c r="A168" s="27"/>
      <c r="B168" s="28"/>
      <c r="C168" s="28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  <c r="AC168" s="26"/>
      <c r="AD168" s="26"/>
      <c r="AE168" s="24"/>
    </row>
    <row r="169" spans="1:31" x14ac:dyDescent="0.25">
      <c r="A169" s="27"/>
      <c r="B169" s="28"/>
      <c r="C169" s="28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  <c r="AC169" s="26"/>
      <c r="AD169" s="26"/>
      <c r="AE169" s="24"/>
    </row>
    <row r="170" spans="1:31" x14ac:dyDescent="0.25">
      <c r="A170" s="27"/>
      <c r="B170" s="28"/>
      <c r="C170" s="28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6"/>
      <c r="AC170" s="26"/>
      <c r="AD170" s="26"/>
      <c r="AE170" s="24"/>
    </row>
    <row r="171" spans="1:31" x14ac:dyDescent="0.25">
      <c r="A171" s="27"/>
      <c r="B171" s="28"/>
      <c r="C171" s="28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6"/>
      <c r="AC171" s="26"/>
      <c r="AD171" s="26"/>
      <c r="AE171" s="24"/>
    </row>
    <row r="172" spans="1:31" x14ac:dyDescent="0.25">
      <c r="A172" s="27"/>
      <c r="B172" s="28"/>
      <c r="C172" s="28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6"/>
      <c r="AC172" s="26"/>
      <c r="AD172" s="26"/>
      <c r="AE172" s="24"/>
    </row>
    <row r="173" spans="1:31" x14ac:dyDescent="0.25">
      <c r="A173" s="27"/>
      <c r="B173" s="28"/>
      <c r="C173" s="28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6"/>
      <c r="AC173" s="26"/>
      <c r="AD173" s="26"/>
      <c r="AE173" s="24"/>
    </row>
    <row r="174" spans="1:31" x14ac:dyDescent="0.25">
      <c r="A174" s="27"/>
      <c r="B174" s="28"/>
      <c r="C174" s="28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6"/>
      <c r="AC174" s="26"/>
      <c r="AD174" s="26"/>
      <c r="AE174" s="24"/>
    </row>
    <row r="175" spans="1:31" x14ac:dyDescent="0.25">
      <c r="A175" s="27"/>
      <c r="B175" s="28"/>
      <c r="C175" s="28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6"/>
      <c r="AC175" s="26"/>
      <c r="AD175" s="26"/>
      <c r="AE175" s="24"/>
    </row>
    <row r="176" spans="1:31" x14ac:dyDescent="0.25">
      <c r="A176" s="27"/>
      <c r="B176" s="28"/>
      <c r="C176" s="28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6"/>
      <c r="AC176" s="26"/>
      <c r="AD176" s="26"/>
      <c r="AE176" s="24"/>
    </row>
    <row r="177" spans="1:31" x14ac:dyDescent="0.25">
      <c r="A177" s="27"/>
      <c r="B177" s="28"/>
      <c r="C177" s="28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6"/>
      <c r="AC177" s="26"/>
      <c r="AD177" s="26"/>
      <c r="AE177" s="24"/>
    </row>
    <row r="178" spans="1:31" x14ac:dyDescent="0.25">
      <c r="A178" s="27"/>
      <c r="B178" s="28"/>
      <c r="C178" s="28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6"/>
      <c r="AC178" s="26"/>
      <c r="AD178" s="26"/>
      <c r="AE178" s="24"/>
    </row>
    <row r="179" spans="1:31" x14ac:dyDescent="0.25">
      <c r="A179" s="27"/>
      <c r="B179" s="28"/>
      <c r="C179" s="28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6"/>
      <c r="AC179" s="26"/>
      <c r="AD179" s="26"/>
      <c r="AE179" s="24"/>
    </row>
    <row r="180" spans="1:31" x14ac:dyDescent="0.25">
      <c r="A180" s="27"/>
      <c r="B180" s="28"/>
      <c r="C180" s="28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6"/>
      <c r="AC180" s="26"/>
      <c r="AD180" s="26"/>
      <c r="AE180" s="24"/>
    </row>
    <row r="181" spans="1:31" x14ac:dyDescent="0.25">
      <c r="A181" s="27"/>
      <c r="B181" s="28"/>
      <c r="C181" s="28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6"/>
      <c r="AC181" s="26"/>
      <c r="AD181" s="26"/>
      <c r="AE181" s="24"/>
    </row>
    <row r="182" spans="1:31" x14ac:dyDescent="0.25">
      <c r="A182" s="27"/>
      <c r="B182" s="28"/>
      <c r="C182" s="28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6"/>
      <c r="AC182" s="26"/>
      <c r="AD182" s="26"/>
      <c r="AE182" s="24"/>
    </row>
    <row r="183" spans="1:31" x14ac:dyDescent="0.25">
      <c r="A183" s="27"/>
      <c r="B183" s="28"/>
      <c r="C183" s="28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6"/>
      <c r="AC183" s="26"/>
      <c r="AD183" s="26"/>
      <c r="AE183" s="24"/>
    </row>
    <row r="184" spans="1:31" x14ac:dyDescent="0.25">
      <c r="A184" s="27"/>
      <c r="B184" s="28"/>
      <c r="C184" s="28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6"/>
      <c r="AC184" s="26"/>
      <c r="AD184" s="26"/>
      <c r="AE184" s="24"/>
    </row>
    <row r="185" spans="1:31" x14ac:dyDescent="0.25">
      <c r="A185" s="27"/>
      <c r="B185" s="28"/>
      <c r="C185" s="28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6"/>
      <c r="AC185" s="26"/>
      <c r="AD185" s="26"/>
      <c r="AE185" s="24"/>
    </row>
    <row r="186" spans="1:31" x14ac:dyDescent="0.25">
      <c r="A186" s="27"/>
      <c r="B186" s="28"/>
      <c r="C186" s="28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6"/>
      <c r="AC186" s="26"/>
      <c r="AD186" s="26"/>
      <c r="AE186" s="24"/>
    </row>
    <row r="187" spans="1:31" x14ac:dyDescent="0.25">
      <c r="A187" s="27"/>
      <c r="B187" s="28"/>
      <c r="C187" s="28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  <c r="AC187" s="26"/>
      <c r="AD187" s="26"/>
      <c r="AE187" s="24"/>
    </row>
    <row r="188" spans="1:31" x14ac:dyDescent="0.25">
      <c r="A188" s="27"/>
      <c r="B188" s="28"/>
      <c r="C188" s="28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  <c r="AC188" s="26"/>
      <c r="AD188" s="26"/>
      <c r="AE188" s="24"/>
    </row>
    <row r="189" spans="1:31" x14ac:dyDescent="0.25">
      <c r="A189" s="27"/>
      <c r="B189" s="28"/>
      <c r="C189" s="28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6"/>
      <c r="AC189" s="26"/>
      <c r="AD189" s="26"/>
      <c r="AE189" s="24"/>
    </row>
    <row r="190" spans="1:31" x14ac:dyDescent="0.25">
      <c r="A190" s="27"/>
      <c r="B190" s="28"/>
      <c r="C190" s="28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6"/>
      <c r="AC190" s="26"/>
      <c r="AD190" s="26"/>
      <c r="AE190" s="24"/>
    </row>
    <row r="191" spans="1:31" x14ac:dyDescent="0.25">
      <c r="A191" s="27"/>
      <c r="B191" s="28"/>
      <c r="C191" s="28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6"/>
      <c r="AC191" s="26"/>
      <c r="AD191" s="26"/>
      <c r="AE191" s="24"/>
    </row>
    <row r="192" spans="1:31" x14ac:dyDescent="0.25">
      <c r="A192" s="27"/>
      <c r="B192" s="28"/>
      <c r="C192" s="28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6"/>
      <c r="AC192" s="26"/>
      <c r="AD192" s="26"/>
      <c r="AE192" s="24"/>
    </row>
    <row r="193" spans="1:31" x14ac:dyDescent="0.25">
      <c r="A193" s="27"/>
      <c r="B193" s="28"/>
      <c r="C193" s="28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6"/>
      <c r="AC193" s="26"/>
      <c r="AD193" s="26"/>
      <c r="AE193" s="24"/>
    </row>
    <row r="194" spans="1:31" x14ac:dyDescent="0.25">
      <c r="A194" s="27"/>
      <c r="B194" s="28"/>
      <c r="C194" s="28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6"/>
      <c r="AC194" s="26"/>
      <c r="AD194" s="26"/>
      <c r="AE194" s="24"/>
    </row>
    <row r="195" spans="1:31" x14ac:dyDescent="0.25">
      <c r="A195" s="27"/>
      <c r="B195" s="28"/>
      <c r="C195" s="28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6"/>
      <c r="AC195" s="26"/>
      <c r="AD195" s="26"/>
      <c r="AE195" s="24"/>
    </row>
    <row r="196" spans="1:31" x14ac:dyDescent="0.25">
      <c r="A196" s="27"/>
      <c r="B196" s="28"/>
      <c r="C196" s="28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6"/>
      <c r="AC196" s="26"/>
      <c r="AD196" s="26"/>
      <c r="AE196" s="24"/>
    </row>
    <row r="197" spans="1:31" x14ac:dyDescent="0.25">
      <c r="A197" s="27"/>
      <c r="B197" s="28"/>
      <c r="C197" s="28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6"/>
      <c r="AC197" s="26"/>
      <c r="AD197" s="26"/>
      <c r="AE197" s="24"/>
    </row>
    <row r="198" spans="1:31" x14ac:dyDescent="0.25">
      <c r="A198" s="27"/>
      <c r="B198" s="28"/>
      <c r="C198" s="28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6"/>
      <c r="AC198" s="26"/>
      <c r="AD198" s="26"/>
      <c r="AE198" s="24"/>
    </row>
    <row r="199" spans="1:31" x14ac:dyDescent="0.25">
      <c r="A199" s="27"/>
      <c r="B199" s="28"/>
      <c r="C199" s="28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  <c r="AC199" s="26"/>
      <c r="AD199" s="26"/>
      <c r="AE199" s="24"/>
    </row>
    <row r="200" spans="1:31" x14ac:dyDescent="0.25">
      <c r="A200" s="27"/>
      <c r="B200" s="28"/>
      <c r="C200" s="28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  <c r="AC200" s="26"/>
      <c r="AD200" s="26"/>
      <c r="AE200" s="24"/>
    </row>
    <row r="201" spans="1:31" x14ac:dyDescent="0.25">
      <c r="A201" s="27"/>
      <c r="B201" s="28"/>
      <c r="C201" s="28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6"/>
      <c r="AC201" s="26"/>
      <c r="AD201" s="26"/>
      <c r="AE201" s="24"/>
    </row>
    <row r="202" spans="1:31" x14ac:dyDescent="0.25">
      <c r="A202" s="27"/>
      <c r="B202" s="28"/>
      <c r="C202" s="28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  <c r="AC202" s="26"/>
      <c r="AD202" s="26"/>
      <c r="AE202" s="24"/>
    </row>
    <row r="203" spans="1:31" x14ac:dyDescent="0.25">
      <c r="A203" s="27"/>
      <c r="B203" s="28"/>
      <c r="C203" s="28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6"/>
      <c r="AC203" s="26"/>
      <c r="AD203" s="26"/>
      <c r="AE203" s="24"/>
    </row>
    <row r="204" spans="1:31" x14ac:dyDescent="0.25">
      <c r="A204" s="27"/>
      <c r="B204" s="28"/>
      <c r="C204" s="28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6"/>
      <c r="AC204" s="26"/>
      <c r="AD204" s="26"/>
      <c r="AE204" s="24"/>
    </row>
    <row r="205" spans="1:31" x14ac:dyDescent="0.25">
      <c r="A205" s="27"/>
      <c r="B205" s="28"/>
      <c r="C205" s="28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6"/>
      <c r="AC205" s="26"/>
      <c r="AD205" s="26"/>
      <c r="AE205" s="24"/>
    </row>
    <row r="206" spans="1:31" x14ac:dyDescent="0.25">
      <c r="A206" s="27"/>
      <c r="B206" s="28"/>
      <c r="C206" s="28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6"/>
      <c r="AC206" s="26"/>
      <c r="AD206" s="26"/>
      <c r="AE206" s="24"/>
    </row>
    <row r="207" spans="1:31" x14ac:dyDescent="0.25">
      <c r="A207" s="27"/>
      <c r="B207" s="28"/>
      <c r="C207" s="28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6"/>
      <c r="AC207" s="26"/>
      <c r="AD207" s="26"/>
      <c r="AE207" s="24"/>
    </row>
    <row r="208" spans="1:31" x14ac:dyDescent="0.25">
      <c r="A208" s="27"/>
      <c r="B208" s="28"/>
      <c r="C208" s="28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  <c r="AC208" s="26"/>
      <c r="AD208" s="26"/>
      <c r="AE208" s="24"/>
    </row>
    <row r="209" spans="1:31" x14ac:dyDescent="0.25">
      <c r="A209" s="27"/>
      <c r="B209" s="28"/>
      <c r="C209" s="28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  <c r="AC209" s="26"/>
      <c r="AD209" s="26"/>
      <c r="AE209" s="24"/>
    </row>
    <row r="210" spans="1:31" x14ac:dyDescent="0.25">
      <c r="A210" s="27"/>
      <c r="B210" s="28"/>
      <c r="C210" s="28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  <c r="AC210" s="26"/>
      <c r="AD210" s="26"/>
      <c r="AE210" s="24"/>
    </row>
    <row r="211" spans="1:31" x14ac:dyDescent="0.25">
      <c r="A211" s="27"/>
      <c r="B211" s="28"/>
      <c r="C211" s="28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6"/>
      <c r="AC211" s="26"/>
      <c r="AD211" s="26"/>
      <c r="AE211" s="24"/>
    </row>
    <row r="212" spans="1:31" x14ac:dyDescent="0.25">
      <c r="A212" s="27"/>
      <c r="B212" s="28"/>
      <c r="C212" s="28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6"/>
      <c r="AC212" s="26"/>
      <c r="AD212" s="26"/>
      <c r="AE212" s="24"/>
    </row>
    <row r="213" spans="1:31" x14ac:dyDescent="0.25">
      <c r="A213" s="27"/>
      <c r="B213" s="28"/>
      <c r="C213" s="28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6"/>
      <c r="AC213" s="26"/>
      <c r="AD213" s="26"/>
      <c r="AE213" s="24"/>
    </row>
    <row r="214" spans="1:31" x14ac:dyDescent="0.25">
      <c r="A214" s="27"/>
      <c r="B214" s="28"/>
      <c r="C214" s="28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  <c r="AC214" s="26"/>
      <c r="AD214" s="26"/>
      <c r="AE214" s="24"/>
    </row>
    <row r="215" spans="1:31" x14ac:dyDescent="0.25">
      <c r="A215" s="27"/>
      <c r="B215" s="28"/>
      <c r="C215" s="28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  <c r="AC215" s="26"/>
      <c r="AD215" s="26"/>
      <c r="AE215" s="24"/>
    </row>
    <row r="216" spans="1:31" x14ac:dyDescent="0.25">
      <c r="A216" s="27"/>
      <c r="B216" s="28"/>
      <c r="C216" s="28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  <c r="AC216" s="26"/>
      <c r="AD216" s="26"/>
      <c r="AE216" s="24"/>
    </row>
    <row r="217" spans="1:31" x14ac:dyDescent="0.25">
      <c r="A217" s="27"/>
      <c r="B217" s="28"/>
      <c r="C217" s="28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6"/>
      <c r="AC217" s="26"/>
      <c r="AD217" s="26"/>
      <c r="AE217" s="24"/>
    </row>
    <row r="218" spans="1:31" x14ac:dyDescent="0.25">
      <c r="A218" s="27"/>
      <c r="B218" s="28"/>
      <c r="C218" s="28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6"/>
      <c r="AC218" s="26"/>
      <c r="AD218" s="26"/>
      <c r="AE218" s="24"/>
    </row>
    <row r="219" spans="1:31" x14ac:dyDescent="0.25">
      <c r="A219" s="27"/>
      <c r="B219" s="28"/>
      <c r="C219" s="28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6"/>
      <c r="AC219" s="26"/>
      <c r="AD219" s="26"/>
      <c r="AE219" s="24"/>
    </row>
    <row r="220" spans="1:31" x14ac:dyDescent="0.25">
      <c r="A220" s="27"/>
      <c r="B220" s="28"/>
      <c r="C220" s="28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6"/>
      <c r="AC220" s="26"/>
      <c r="AD220" s="26"/>
      <c r="AE220" s="24"/>
    </row>
    <row r="221" spans="1:31" x14ac:dyDescent="0.25">
      <c r="A221" s="27"/>
      <c r="B221" s="28"/>
      <c r="C221" s="28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6"/>
      <c r="AC221" s="26"/>
      <c r="AD221" s="26"/>
      <c r="AE221" s="24"/>
    </row>
    <row r="222" spans="1:31" x14ac:dyDescent="0.25">
      <c r="A222" s="27"/>
      <c r="B222" s="28"/>
      <c r="C222" s="28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6"/>
      <c r="AC222" s="26"/>
      <c r="AD222" s="26"/>
      <c r="AE222" s="24"/>
    </row>
    <row r="223" spans="1:31" x14ac:dyDescent="0.25">
      <c r="A223" s="27"/>
      <c r="B223" s="28"/>
      <c r="C223" s="28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6"/>
      <c r="AC223" s="26"/>
      <c r="AD223" s="26"/>
      <c r="AE223" s="24"/>
    </row>
    <row r="224" spans="1:31" x14ac:dyDescent="0.25">
      <c r="A224" s="27"/>
      <c r="B224" s="28"/>
      <c r="C224" s="28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6"/>
      <c r="AC224" s="26"/>
      <c r="AD224" s="26"/>
      <c r="AE224" s="24"/>
    </row>
    <row r="225" spans="1:31" x14ac:dyDescent="0.25">
      <c r="A225" s="27"/>
      <c r="B225" s="28"/>
      <c r="C225" s="28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6"/>
      <c r="AC225" s="26"/>
      <c r="AD225" s="26"/>
      <c r="AE225" s="24"/>
    </row>
    <row r="226" spans="1:31" x14ac:dyDescent="0.25">
      <c r="A226" s="27"/>
      <c r="B226" s="28"/>
      <c r="C226" s="28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6"/>
      <c r="AC226" s="26"/>
      <c r="AD226" s="26"/>
      <c r="AE226" s="24"/>
    </row>
    <row r="227" spans="1:31" x14ac:dyDescent="0.25">
      <c r="A227" s="27"/>
      <c r="B227" s="28"/>
      <c r="C227" s="28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6"/>
      <c r="AC227" s="26"/>
      <c r="AD227" s="26"/>
      <c r="AE227" s="24"/>
    </row>
    <row r="228" spans="1:31" x14ac:dyDescent="0.25">
      <c r="A228" s="27"/>
      <c r="B228" s="28"/>
      <c r="C228" s="28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6"/>
      <c r="AC228" s="26"/>
      <c r="AD228" s="26"/>
      <c r="AE228" s="24"/>
    </row>
    <row r="229" spans="1:31" x14ac:dyDescent="0.25">
      <c r="A229" s="27"/>
      <c r="B229" s="28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6"/>
      <c r="AC229" s="26"/>
      <c r="AD229" s="26"/>
      <c r="AE229" s="24"/>
    </row>
    <row r="230" spans="1:31" x14ac:dyDescent="0.25">
      <c r="A230" s="27"/>
      <c r="B230" s="28"/>
      <c r="C230" s="28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6"/>
      <c r="AC230" s="26"/>
      <c r="AD230" s="26"/>
      <c r="AE230" s="24"/>
    </row>
    <row r="231" spans="1:31" x14ac:dyDescent="0.25">
      <c r="A231" s="27"/>
      <c r="B231" s="28"/>
      <c r="C231" s="28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6"/>
      <c r="AC231" s="26"/>
      <c r="AD231" s="26"/>
      <c r="AE231" s="24"/>
    </row>
    <row r="232" spans="1:31" x14ac:dyDescent="0.25">
      <c r="A232" s="27"/>
      <c r="B232" s="28"/>
      <c r="C232" s="28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6"/>
      <c r="AC232" s="26"/>
      <c r="AD232" s="26"/>
      <c r="AE232" s="24"/>
    </row>
    <row r="233" spans="1:31" x14ac:dyDescent="0.25">
      <c r="A233" s="27"/>
      <c r="B233" s="28"/>
      <c r="C233" s="28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6"/>
      <c r="AC233" s="26"/>
      <c r="AD233" s="26"/>
      <c r="AE233" s="24"/>
    </row>
    <row r="234" spans="1:31" x14ac:dyDescent="0.25">
      <c r="A234" s="27"/>
      <c r="B234" s="28"/>
      <c r="C234" s="28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6"/>
      <c r="AC234" s="26"/>
      <c r="AD234" s="26"/>
      <c r="AE234" s="24"/>
    </row>
    <row r="235" spans="1:31" x14ac:dyDescent="0.25">
      <c r="A235" s="27"/>
      <c r="B235" s="28"/>
      <c r="C235" s="2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6"/>
      <c r="AC235" s="26"/>
      <c r="AD235" s="26"/>
      <c r="AE235" s="24"/>
    </row>
    <row r="236" spans="1:31" x14ac:dyDescent="0.25">
      <c r="A236" s="27"/>
      <c r="B236" s="28"/>
      <c r="C236" s="28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6"/>
      <c r="AC236" s="26"/>
      <c r="AD236" s="26"/>
      <c r="AE236" s="24"/>
    </row>
    <row r="237" spans="1:31" x14ac:dyDescent="0.25">
      <c r="A237" s="27"/>
      <c r="B237" s="28"/>
      <c r="C237" s="28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6"/>
      <c r="AC237" s="26"/>
      <c r="AD237" s="26"/>
      <c r="AE237" s="24"/>
    </row>
    <row r="238" spans="1:31" x14ac:dyDescent="0.25">
      <c r="A238" s="27"/>
      <c r="B238" s="28"/>
      <c r="C238" s="28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6"/>
      <c r="AC238" s="26"/>
      <c r="AD238" s="26"/>
      <c r="AE238" s="24"/>
    </row>
    <row r="239" spans="1:31" x14ac:dyDescent="0.25">
      <c r="A239" s="27"/>
      <c r="B239" s="28"/>
      <c r="C239" s="28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6"/>
      <c r="AC239" s="26"/>
      <c r="AD239" s="26"/>
      <c r="AE239" s="24"/>
    </row>
    <row r="240" spans="1:31" x14ac:dyDescent="0.25">
      <c r="A240" s="27"/>
      <c r="B240" s="28"/>
      <c r="C240" s="28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6"/>
      <c r="AC240" s="26"/>
      <c r="AD240" s="26"/>
      <c r="AE240" s="24"/>
    </row>
    <row r="241" spans="1:31" x14ac:dyDescent="0.25">
      <c r="A241" s="27"/>
      <c r="B241" s="28"/>
      <c r="C241" s="2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6"/>
      <c r="AC241" s="26"/>
      <c r="AD241" s="26"/>
      <c r="AE241" s="24"/>
    </row>
    <row r="242" spans="1:31" x14ac:dyDescent="0.25">
      <c r="A242" s="27"/>
      <c r="B242" s="28"/>
      <c r="C242" s="28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6"/>
      <c r="AC242" s="26"/>
      <c r="AD242" s="26"/>
      <c r="AE242" s="24"/>
    </row>
    <row r="243" spans="1:31" x14ac:dyDescent="0.25">
      <c r="A243" s="27"/>
      <c r="B243" s="28"/>
      <c r="C243" s="28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6"/>
      <c r="AC243" s="26"/>
      <c r="AD243" s="26"/>
      <c r="AE243" s="24"/>
    </row>
    <row r="244" spans="1:31" x14ac:dyDescent="0.25">
      <c r="A244" s="27"/>
      <c r="B244" s="28"/>
      <c r="C244" s="2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6"/>
      <c r="AC244" s="26"/>
      <c r="AD244" s="26"/>
      <c r="AE244" s="24"/>
    </row>
    <row r="245" spans="1:31" x14ac:dyDescent="0.25">
      <c r="A245" s="27"/>
      <c r="B245" s="28"/>
      <c r="C245" s="28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6"/>
      <c r="AC245" s="26"/>
      <c r="AD245" s="26"/>
      <c r="AE245" s="24"/>
    </row>
    <row r="246" spans="1:31" x14ac:dyDescent="0.25">
      <c r="A246" s="27"/>
      <c r="B246" s="28"/>
      <c r="C246" s="28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6"/>
      <c r="AC246" s="26"/>
      <c r="AD246" s="26"/>
      <c r="AE246" s="24"/>
    </row>
    <row r="247" spans="1:31" x14ac:dyDescent="0.25">
      <c r="A247" s="27"/>
      <c r="B247" s="28"/>
      <c r="C247" s="28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6"/>
      <c r="AC247" s="26"/>
      <c r="AD247" s="26"/>
      <c r="AE247" s="24"/>
    </row>
    <row r="248" spans="1:31" x14ac:dyDescent="0.25">
      <c r="A248" s="27"/>
      <c r="B248" s="28"/>
      <c r="C248" s="28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6"/>
      <c r="AC248" s="26"/>
      <c r="AD248" s="26"/>
      <c r="AE248" s="24"/>
    </row>
    <row r="249" spans="1:31" x14ac:dyDescent="0.25">
      <c r="A249" s="27"/>
      <c r="B249" s="28"/>
      <c r="C249" s="28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6"/>
      <c r="AC249" s="26"/>
      <c r="AD249" s="26"/>
      <c r="AE249" s="24"/>
    </row>
    <row r="250" spans="1:31" x14ac:dyDescent="0.25">
      <c r="A250" s="27"/>
      <c r="B250" s="28"/>
      <c r="C250" s="28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6"/>
      <c r="AC250" s="26"/>
      <c r="AD250" s="26"/>
      <c r="AE250" s="24"/>
    </row>
    <row r="251" spans="1:31" x14ac:dyDescent="0.25">
      <c r="A251" s="27"/>
      <c r="B251" s="28"/>
      <c r="C251" s="28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6"/>
      <c r="AC251" s="26"/>
      <c r="AD251" s="26"/>
      <c r="AE251" s="24"/>
    </row>
    <row r="252" spans="1:31" x14ac:dyDescent="0.25">
      <c r="A252" s="27"/>
      <c r="B252" s="28"/>
      <c r="C252" s="28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6"/>
      <c r="AC252" s="26"/>
      <c r="AD252" s="26"/>
      <c r="AE252" s="24"/>
    </row>
    <row r="253" spans="1:31" x14ac:dyDescent="0.25">
      <c r="A253" s="27"/>
      <c r="B253" s="28"/>
      <c r="C253" s="28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6"/>
      <c r="AC253" s="26"/>
      <c r="AD253" s="26"/>
      <c r="AE253" s="24"/>
    </row>
    <row r="254" spans="1:31" x14ac:dyDescent="0.25">
      <c r="A254" s="27"/>
      <c r="B254" s="28"/>
      <c r="C254" s="28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6"/>
      <c r="AC254" s="26"/>
      <c r="AD254" s="26"/>
      <c r="AE254" s="24"/>
    </row>
    <row r="255" spans="1:31" x14ac:dyDescent="0.25">
      <c r="A255" s="27"/>
      <c r="B255" s="28"/>
      <c r="C255" s="28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6"/>
      <c r="AC255" s="26"/>
      <c r="AD255" s="26"/>
      <c r="AE255" s="24"/>
    </row>
    <row r="256" spans="1:31" x14ac:dyDescent="0.25">
      <c r="A256" s="27"/>
      <c r="B256" s="28"/>
      <c r="C256" s="28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6"/>
      <c r="AC256" s="26"/>
      <c r="AD256" s="26"/>
      <c r="AE256" s="24"/>
    </row>
    <row r="257" spans="1:31" x14ac:dyDescent="0.25">
      <c r="A257" s="27"/>
      <c r="B257" s="28"/>
      <c r="C257" s="28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6"/>
      <c r="AC257" s="26"/>
      <c r="AD257" s="26"/>
      <c r="AE257" s="24"/>
    </row>
    <row r="258" spans="1:31" x14ac:dyDescent="0.25">
      <c r="A258" s="27"/>
      <c r="B258" s="28"/>
      <c r="C258" s="28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6"/>
      <c r="AC258" s="26"/>
      <c r="AD258" s="26"/>
      <c r="AE258" s="24"/>
    </row>
    <row r="259" spans="1:31" x14ac:dyDescent="0.25">
      <c r="A259" s="27"/>
      <c r="B259" s="28"/>
      <c r="C259" s="28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6"/>
      <c r="AC259" s="26"/>
      <c r="AD259" s="26"/>
      <c r="AE259" s="24"/>
    </row>
    <row r="260" spans="1:31" x14ac:dyDescent="0.25">
      <c r="A260" s="27"/>
      <c r="B260" s="28"/>
      <c r="C260" s="28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6"/>
      <c r="AC260" s="26"/>
      <c r="AD260" s="26"/>
      <c r="AE260" s="24"/>
    </row>
    <row r="261" spans="1:31" x14ac:dyDescent="0.25">
      <c r="A261" s="27"/>
      <c r="B261" s="28"/>
      <c r="C261" s="28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6"/>
      <c r="AC261" s="26"/>
      <c r="AD261" s="26"/>
      <c r="AE261" s="24"/>
    </row>
    <row r="262" spans="1:31" x14ac:dyDescent="0.25">
      <c r="A262" s="27"/>
      <c r="B262" s="28"/>
      <c r="C262" s="28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6"/>
      <c r="AC262" s="26"/>
      <c r="AD262" s="26"/>
      <c r="AE262" s="24"/>
    </row>
    <row r="263" spans="1:31" x14ac:dyDescent="0.25">
      <c r="A263" s="27"/>
      <c r="B263" s="28"/>
      <c r="C263" s="28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6"/>
      <c r="AC263" s="26"/>
      <c r="AD263" s="26"/>
      <c r="AE263" s="24"/>
    </row>
    <row r="264" spans="1:31" x14ac:dyDescent="0.25">
      <c r="A264" s="27"/>
      <c r="B264" s="28"/>
      <c r="C264" s="28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6"/>
      <c r="AC264" s="26"/>
      <c r="AD264" s="26"/>
      <c r="AE264" s="24"/>
    </row>
    <row r="265" spans="1:31" x14ac:dyDescent="0.25">
      <c r="A265" s="27"/>
      <c r="B265" s="28"/>
      <c r="C265" s="28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6"/>
      <c r="AC265" s="26"/>
      <c r="AD265" s="26"/>
      <c r="AE265" s="24"/>
    </row>
    <row r="266" spans="1:31" x14ac:dyDescent="0.25">
      <c r="A266" s="27"/>
      <c r="B266" s="28"/>
      <c r="C266" s="28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6"/>
      <c r="AC266" s="26"/>
      <c r="AD266" s="26"/>
      <c r="AE266" s="24"/>
    </row>
    <row r="267" spans="1:31" x14ac:dyDescent="0.25">
      <c r="A267" s="27"/>
      <c r="B267" s="28"/>
      <c r="C267" s="28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6"/>
      <c r="AC267" s="26"/>
      <c r="AD267" s="26"/>
      <c r="AE267" s="24"/>
    </row>
    <row r="268" spans="1:31" x14ac:dyDescent="0.25">
      <c r="A268" s="27"/>
      <c r="B268" s="28"/>
      <c r="C268" s="28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6"/>
      <c r="AC268" s="26"/>
      <c r="AD268" s="26"/>
      <c r="AE268" s="24"/>
    </row>
    <row r="269" spans="1:31" x14ac:dyDescent="0.25">
      <c r="A269" s="27"/>
      <c r="B269" s="28"/>
      <c r="C269" s="28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6"/>
      <c r="AC269" s="26"/>
      <c r="AD269" s="26"/>
      <c r="AE269" s="24"/>
    </row>
    <row r="270" spans="1:31" x14ac:dyDescent="0.25">
      <c r="A270" s="27"/>
      <c r="B270" s="28"/>
      <c r="C270" s="28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6"/>
      <c r="AC270" s="26"/>
      <c r="AD270" s="26"/>
      <c r="AE270" s="24"/>
    </row>
    <row r="271" spans="1:31" x14ac:dyDescent="0.25">
      <c r="A271" s="27"/>
      <c r="B271" s="28"/>
      <c r="C271" s="28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6"/>
      <c r="AC271" s="26"/>
      <c r="AD271" s="26"/>
      <c r="AE271" s="24"/>
    </row>
    <row r="272" spans="1:31" x14ac:dyDescent="0.25">
      <c r="A272" s="27"/>
      <c r="B272" s="28"/>
      <c r="C272" s="28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6"/>
      <c r="AC272" s="26"/>
      <c r="AD272" s="26"/>
      <c r="AE272" s="24"/>
    </row>
    <row r="273" spans="1:31" x14ac:dyDescent="0.25">
      <c r="A273" s="27"/>
      <c r="B273" s="28"/>
      <c r="C273" s="28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6"/>
      <c r="AC273" s="26"/>
      <c r="AD273" s="26"/>
      <c r="AE273" s="24"/>
    </row>
    <row r="274" spans="1:31" x14ac:dyDescent="0.25">
      <c r="A274" s="27"/>
      <c r="B274" s="28"/>
      <c r="C274" s="28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6"/>
      <c r="AC274" s="26"/>
      <c r="AD274" s="26"/>
      <c r="AE274" s="24"/>
    </row>
    <row r="275" spans="1:31" x14ac:dyDescent="0.25">
      <c r="A275" s="27"/>
      <c r="B275" s="28"/>
      <c r="C275" s="28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6"/>
      <c r="AC275" s="26"/>
      <c r="AD275" s="26"/>
      <c r="AE275" s="24"/>
    </row>
    <row r="276" spans="1:31" x14ac:dyDescent="0.25">
      <c r="A276" s="27"/>
      <c r="B276" s="28"/>
      <c r="C276" s="28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6"/>
      <c r="AC276" s="26"/>
      <c r="AD276" s="26"/>
      <c r="AE276" s="24"/>
    </row>
    <row r="277" spans="1:31" x14ac:dyDescent="0.25">
      <c r="A277" s="27"/>
      <c r="B277" s="28"/>
      <c r="C277" s="28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6"/>
      <c r="AC277" s="26"/>
      <c r="AD277" s="26"/>
      <c r="AE277" s="24"/>
    </row>
    <row r="278" spans="1:31" x14ac:dyDescent="0.25">
      <c r="A278" s="27"/>
      <c r="B278" s="28"/>
      <c r="C278" s="28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6"/>
      <c r="AC278" s="26"/>
      <c r="AD278" s="26"/>
      <c r="AE278" s="24"/>
    </row>
    <row r="279" spans="1:31" x14ac:dyDescent="0.25">
      <c r="A279" s="27"/>
      <c r="B279" s="28"/>
      <c r="C279" s="28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6"/>
      <c r="AC279" s="26"/>
      <c r="AD279" s="26"/>
      <c r="AE279" s="24"/>
    </row>
    <row r="280" spans="1:31" x14ac:dyDescent="0.25">
      <c r="A280" s="27"/>
      <c r="B280" s="28"/>
      <c r="C280" s="28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6"/>
      <c r="AC280" s="26"/>
      <c r="AD280" s="26"/>
      <c r="AE280" s="24"/>
    </row>
    <row r="281" spans="1:31" x14ac:dyDescent="0.25">
      <c r="A281" s="27"/>
      <c r="B281" s="28"/>
      <c r="C281" s="28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6"/>
      <c r="AC281" s="26"/>
      <c r="AD281" s="26"/>
      <c r="AE281" s="24"/>
    </row>
    <row r="282" spans="1:31" x14ac:dyDescent="0.25">
      <c r="A282" s="27"/>
      <c r="B282" s="28"/>
      <c r="C282" s="28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6"/>
      <c r="AC282" s="26"/>
      <c r="AD282" s="26"/>
      <c r="AE282" s="24"/>
    </row>
    <row r="283" spans="1:31" x14ac:dyDescent="0.25">
      <c r="A283" s="27"/>
      <c r="B283" s="28"/>
      <c r="C283" s="28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6"/>
      <c r="AC283" s="26"/>
      <c r="AD283" s="26"/>
      <c r="AE283" s="24"/>
    </row>
    <row r="284" spans="1:31" x14ac:dyDescent="0.25">
      <c r="A284" s="27"/>
      <c r="B284" s="28"/>
      <c r="C284" s="28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6"/>
      <c r="AC284" s="26"/>
      <c r="AD284" s="26"/>
      <c r="AE284" s="24"/>
    </row>
    <row r="285" spans="1:31" x14ac:dyDescent="0.25">
      <c r="A285" s="27"/>
      <c r="B285" s="28"/>
      <c r="C285" s="28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6"/>
      <c r="AC285" s="26"/>
      <c r="AD285" s="26"/>
      <c r="AE285" s="24"/>
    </row>
    <row r="286" spans="1:31" x14ac:dyDescent="0.25">
      <c r="A286" s="27"/>
      <c r="B286" s="28"/>
      <c r="C286" s="28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6"/>
      <c r="AC286" s="26"/>
      <c r="AD286" s="26"/>
      <c r="AE286" s="24"/>
    </row>
    <row r="287" spans="1:31" x14ac:dyDescent="0.25">
      <c r="A287" s="27"/>
      <c r="B287" s="28"/>
      <c r="C287" s="28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6"/>
      <c r="AC287" s="26"/>
      <c r="AD287" s="26"/>
      <c r="AE287" s="24"/>
    </row>
    <row r="288" spans="1:31" x14ac:dyDescent="0.25">
      <c r="A288" s="27"/>
      <c r="B288" s="28"/>
      <c r="C288" s="28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6"/>
      <c r="AC288" s="26"/>
      <c r="AD288" s="26"/>
      <c r="AE288" s="24"/>
    </row>
    <row r="289" spans="1:31" x14ac:dyDescent="0.25">
      <c r="A289" s="27"/>
      <c r="B289" s="28"/>
      <c r="C289" s="28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6"/>
      <c r="AC289" s="26"/>
      <c r="AD289" s="26"/>
      <c r="AE289" s="24"/>
    </row>
    <row r="290" spans="1:31" x14ac:dyDescent="0.25">
      <c r="A290" s="27"/>
      <c r="B290" s="28"/>
      <c r="C290" s="28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6"/>
      <c r="AC290" s="26"/>
      <c r="AD290" s="26"/>
      <c r="AE290" s="24"/>
    </row>
    <row r="291" spans="1:31" x14ac:dyDescent="0.25">
      <c r="A291" s="27"/>
      <c r="B291" s="28"/>
      <c r="C291" s="28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6"/>
      <c r="AC291" s="26"/>
      <c r="AD291" s="26"/>
      <c r="AE291" s="24"/>
    </row>
    <row r="292" spans="1:31" x14ac:dyDescent="0.25">
      <c r="A292" s="27"/>
      <c r="B292" s="28"/>
      <c r="C292" s="28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6"/>
      <c r="AC292" s="26"/>
      <c r="AD292" s="26"/>
      <c r="AE292" s="24"/>
    </row>
    <row r="293" spans="1:31" x14ac:dyDescent="0.25">
      <c r="A293" s="27"/>
      <c r="B293" s="28"/>
      <c r="C293" s="28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6"/>
      <c r="AC293" s="26"/>
      <c r="AD293" s="26"/>
      <c r="AE293" s="24"/>
    </row>
    <row r="294" spans="1:31" x14ac:dyDescent="0.25">
      <c r="A294" s="27"/>
      <c r="B294" s="28"/>
      <c r="C294" s="28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6"/>
      <c r="AC294" s="26"/>
      <c r="AD294" s="26"/>
      <c r="AE294" s="24"/>
    </row>
    <row r="295" spans="1:31" x14ac:dyDescent="0.25">
      <c r="A295" s="27"/>
      <c r="B295" s="28"/>
      <c r="C295" s="28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6"/>
      <c r="AC295" s="26"/>
      <c r="AD295" s="26"/>
      <c r="AE295" s="24"/>
    </row>
    <row r="296" spans="1:31" x14ac:dyDescent="0.25">
      <c r="A296" s="27"/>
      <c r="B296" s="28"/>
      <c r="C296" s="28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6"/>
      <c r="AC296" s="26"/>
      <c r="AD296" s="26"/>
      <c r="AE296" s="24"/>
    </row>
    <row r="297" spans="1:31" x14ac:dyDescent="0.25">
      <c r="A297" s="27"/>
      <c r="B297" s="28"/>
      <c r="C297" s="28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6"/>
      <c r="AC297" s="26"/>
      <c r="AD297" s="26"/>
      <c r="AE297" s="24"/>
    </row>
    <row r="298" spans="1:31" x14ac:dyDescent="0.25">
      <c r="A298" s="27"/>
      <c r="B298" s="28"/>
      <c r="C298" s="28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6"/>
      <c r="AC298" s="26"/>
      <c r="AD298" s="26"/>
      <c r="AE298" s="24"/>
    </row>
    <row r="299" spans="1:31" x14ac:dyDescent="0.25">
      <c r="A299" s="27"/>
      <c r="B299" s="28"/>
      <c r="C299" s="28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6"/>
      <c r="AC299" s="26"/>
      <c r="AD299" s="26"/>
      <c r="AE299" s="24"/>
    </row>
    <row r="300" spans="1:31" x14ac:dyDescent="0.25">
      <c r="A300" s="27"/>
      <c r="B300" s="28"/>
      <c r="C300" s="28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6"/>
      <c r="AC300" s="26"/>
      <c r="AD300" s="26"/>
      <c r="AE300" s="24"/>
    </row>
    <row r="301" spans="1:31" x14ac:dyDescent="0.25">
      <c r="A301" s="27"/>
      <c r="B301" s="28"/>
      <c r="C301" s="28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6"/>
      <c r="AC301" s="26"/>
      <c r="AD301" s="26"/>
      <c r="AE301" s="24"/>
    </row>
    <row r="302" spans="1:31" x14ac:dyDescent="0.25">
      <c r="A302" s="27"/>
      <c r="B302" s="28"/>
      <c r="C302" s="28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6"/>
      <c r="AC302" s="26"/>
      <c r="AD302" s="26"/>
      <c r="AE302" s="24"/>
    </row>
    <row r="303" spans="1:31" x14ac:dyDescent="0.25">
      <c r="A303" s="27"/>
      <c r="B303" s="28"/>
      <c r="C303" s="28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6"/>
      <c r="AC303" s="26"/>
      <c r="AD303" s="26"/>
      <c r="AE303" s="24"/>
    </row>
    <row r="304" spans="1:31" x14ac:dyDescent="0.25">
      <c r="A304" s="27"/>
      <c r="B304" s="28"/>
      <c r="C304" s="28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6"/>
      <c r="AC304" s="26"/>
      <c r="AD304" s="26"/>
      <c r="AE304" s="24"/>
    </row>
    <row r="305" spans="1:31" x14ac:dyDescent="0.25">
      <c r="A305" s="27"/>
      <c r="B305" s="28"/>
      <c r="C305" s="28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6"/>
      <c r="AC305" s="26"/>
      <c r="AD305" s="26"/>
      <c r="AE305" s="24"/>
    </row>
    <row r="306" spans="1:31" x14ac:dyDescent="0.25">
      <c r="A306" s="27"/>
      <c r="B306" s="28"/>
      <c r="C306" s="28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6"/>
      <c r="AC306" s="26"/>
      <c r="AD306" s="26"/>
      <c r="AE306" s="24"/>
    </row>
    <row r="307" spans="1:31" x14ac:dyDescent="0.25">
      <c r="A307" s="27"/>
      <c r="B307" s="28"/>
      <c r="C307" s="28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6"/>
      <c r="AC307" s="26"/>
      <c r="AD307" s="26"/>
      <c r="AE307" s="24"/>
    </row>
    <row r="308" spans="1:31" x14ac:dyDescent="0.25">
      <c r="A308" s="27"/>
      <c r="B308" s="28"/>
      <c r="C308" s="28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6"/>
      <c r="AC308" s="26"/>
      <c r="AD308" s="26"/>
      <c r="AE308" s="24"/>
    </row>
    <row r="309" spans="1:31" x14ac:dyDescent="0.25">
      <c r="A309" s="27"/>
      <c r="B309" s="28"/>
      <c r="C309" s="28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6"/>
      <c r="AC309" s="26"/>
      <c r="AD309" s="26"/>
      <c r="AE309" s="24"/>
    </row>
    <row r="310" spans="1:31" x14ac:dyDescent="0.25">
      <c r="A310" s="27"/>
      <c r="B310" s="28"/>
      <c r="C310" s="28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6"/>
      <c r="AC310" s="26"/>
      <c r="AD310" s="26"/>
      <c r="AE310" s="24"/>
    </row>
    <row r="311" spans="1:31" x14ac:dyDescent="0.25">
      <c r="A311" s="27"/>
      <c r="B311" s="28"/>
      <c r="C311" s="28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6"/>
      <c r="AC311" s="26"/>
      <c r="AD311" s="26"/>
      <c r="AE311" s="24"/>
    </row>
    <row r="312" spans="1:31" x14ac:dyDescent="0.25">
      <c r="A312" s="27"/>
      <c r="B312" s="28"/>
      <c r="C312" s="28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6"/>
      <c r="AC312" s="26"/>
      <c r="AD312" s="26"/>
      <c r="AE312" s="24"/>
    </row>
    <row r="313" spans="1:31" x14ac:dyDescent="0.25">
      <c r="A313" s="27"/>
      <c r="B313" s="28"/>
      <c r="C313" s="28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6"/>
      <c r="AC313" s="26"/>
      <c r="AD313" s="26"/>
      <c r="AE313" s="24"/>
    </row>
    <row r="314" spans="1:31" x14ac:dyDescent="0.25">
      <c r="A314" s="27"/>
      <c r="B314" s="28"/>
      <c r="C314" s="28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6"/>
      <c r="AC314" s="26"/>
      <c r="AD314" s="26"/>
      <c r="AE314" s="24"/>
    </row>
    <row r="315" spans="1:31" x14ac:dyDescent="0.25">
      <c r="A315" s="27"/>
      <c r="B315" s="28"/>
      <c r="C315" s="28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6"/>
      <c r="AC315" s="26"/>
      <c r="AD315" s="26"/>
      <c r="AE315" s="24"/>
    </row>
    <row r="316" spans="1:31" x14ac:dyDescent="0.25">
      <c r="A316" s="27"/>
      <c r="B316" s="28"/>
      <c r="C316" s="28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6"/>
      <c r="AC316" s="26"/>
      <c r="AD316" s="26"/>
      <c r="AE316" s="24"/>
    </row>
    <row r="317" spans="1:31" x14ac:dyDescent="0.25">
      <c r="A317" s="27"/>
      <c r="B317" s="28"/>
      <c r="C317" s="28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6"/>
      <c r="AC317" s="26"/>
      <c r="AD317" s="26"/>
      <c r="AE317" s="24"/>
    </row>
    <row r="318" spans="1:31" x14ac:dyDescent="0.25">
      <c r="A318" s="27"/>
      <c r="B318" s="28"/>
      <c r="C318" s="28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6"/>
      <c r="AC318" s="26"/>
      <c r="AD318" s="26"/>
      <c r="AE318" s="24"/>
    </row>
    <row r="319" spans="1:31" x14ac:dyDescent="0.25">
      <c r="A319" s="27"/>
      <c r="B319" s="28"/>
      <c r="C319" s="28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6"/>
      <c r="AC319" s="26"/>
      <c r="AD319" s="26"/>
      <c r="AE319" s="24"/>
    </row>
    <row r="320" spans="1:31" x14ac:dyDescent="0.25">
      <c r="A320" s="27"/>
      <c r="B320" s="28"/>
      <c r="C320" s="28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6"/>
      <c r="AC320" s="26"/>
      <c r="AD320" s="26"/>
      <c r="AE320" s="24"/>
    </row>
    <row r="321" spans="1:31" x14ac:dyDescent="0.25">
      <c r="A321" s="27"/>
      <c r="B321" s="28"/>
      <c r="C321" s="28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6"/>
      <c r="AC321" s="26"/>
      <c r="AD321" s="26"/>
      <c r="AE321" s="24"/>
    </row>
    <row r="322" spans="1:31" x14ac:dyDescent="0.25">
      <c r="A322" s="27"/>
      <c r="B322" s="28"/>
      <c r="C322" s="28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6"/>
      <c r="AC322" s="26"/>
      <c r="AD322" s="26"/>
      <c r="AE322" s="24"/>
    </row>
    <row r="323" spans="1:31" x14ac:dyDescent="0.25">
      <c r="A323" s="27"/>
      <c r="B323" s="28"/>
      <c r="C323" s="28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6"/>
      <c r="AC323" s="26"/>
      <c r="AD323" s="26"/>
      <c r="AE323" s="24"/>
    </row>
    <row r="324" spans="1:31" x14ac:dyDescent="0.25">
      <c r="A324" s="27"/>
      <c r="B324" s="28"/>
      <c r="C324" s="28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6"/>
      <c r="AC324" s="26"/>
      <c r="AD324" s="26"/>
      <c r="AE324" s="24"/>
    </row>
    <row r="325" spans="1:31" x14ac:dyDescent="0.25">
      <c r="A325" s="27"/>
      <c r="B325" s="28"/>
      <c r="C325" s="28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6"/>
      <c r="AC325" s="26"/>
      <c r="AD325" s="26"/>
      <c r="AE325" s="24"/>
    </row>
    <row r="326" spans="1:31" x14ac:dyDescent="0.25">
      <c r="A326" s="27"/>
      <c r="B326" s="28"/>
      <c r="C326" s="28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6"/>
      <c r="AC326" s="26"/>
      <c r="AD326" s="26"/>
      <c r="AE326" s="24"/>
    </row>
    <row r="327" spans="1:31" x14ac:dyDescent="0.25">
      <c r="A327" s="27"/>
      <c r="B327" s="28"/>
      <c r="C327" s="28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6"/>
      <c r="AC327" s="26"/>
      <c r="AD327" s="26"/>
      <c r="AE327" s="24"/>
    </row>
    <row r="328" spans="1:31" x14ac:dyDescent="0.25">
      <c r="A328" s="27"/>
      <c r="B328" s="28"/>
      <c r="C328" s="28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6"/>
      <c r="AC328" s="26"/>
      <c r="AD328" s="26"/>
      <c r="AE328" s="24"/>
    </row>
    <row r="329" spans="1:31" x14ac:dyDescent="0.25">
      <c r="A329" s="27"/>
      <c r="B329" s="28"/>
      <c r="C329" s="28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6"/>
      <c r="AC329" s="26"/>
      <c r="AD329" s="26"/>
      <c r="AE329" s="24"/>
    </row>
    <row r="330" spans="1:31" x14ac:dyDescent="0.25">
      <c r="A330" s="27"/>
      <c r="B330" s="28"/>
      <c r="C330" s="28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6"/>
      <c r="AC330" s="26"/>
      <c r="AD330" s="26"/>
      <c r="AE330" s="24"/>
    </row>
    <row r="331" spans="1:31" x14ac:dyDescent="0.25">
      <c r="A331" s="27"/>
      <c r="B331" s="28"/>
      <c r="C331" s="28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6"/>
      <c r="AC331" s="26"/>
      <c r="AD331" s="26"/>
      <c r="AE331" s="24"/>
    </row>
    <row r="332" spans="1:31" x14ac:dyDescent="0.25">
      <c r="A332" s="27"/>
      <c r="B332" s="28"/>
      <c r="C332" s="28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6"/>
      <c r="AC332" s="26"/>
      <c r="AD332" s="26"/>
      <c r="AE332" s="24"/>
    </row>
    <row r="333" spans="1:31" x14ac:dyDescent="0.25">
      <c r="A333" s="27"/>
      <c r="B333" s="28"/>
      <c r="C333" s="28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6"/>
      <c r="AC333" s="26"/>
      <c r="AD333" s="26"/>
      <c r="AE333" s="24"/>
    </row>
    <row r="334" spans="1:31" x14ac:dyDescent="0.25">
      <c r="A334" s="27"/>
      <c r="B334" s="28"/>
      <c r="C334" s="28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6"/>
      <c r="AC334" s="26"/>
      <c r="AD334" s="26"/>
      <c r="AE334" s="24"/>
    </row>
    <row r="335" spans="1:31" x14ac:dyDescent="0.25">
      <c r="A335" s="27"/>
      <c r="B335" s="28"/>
      <c r="C335" s="28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6"/>
      <c r="AC335" s="26"/>
      <c r="AD335" s="26"/>
      <c r="AE335" s="24"/>
    </row>
    <row r="336" spans="1:31" x14ac:dyDescent="0.25">
      <c r="A336" s="27"/>
      <c r="B336" s="28"/>
      <c r="C336" s="28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6"/>
      <c r="AC336" s="26"/>
      <c r="AD336" s="26"/>
      <c r="AE336" s="24"/>
    </row>
    <row r="337" spans="1:31" x14ac:dyDescent="0.25">
      <c r="A337" s="27"/>
      <c r="B337" s="28"/>
      <c r="C337" s="28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6"/>
      <c r="AC337" s="26"/>
      <c r="AD337" s="26"/>
      <c r="AE337" s="24"/>
    </row>
    <row r="338" spans="1:31" x14ac:dyDescent="0.25">
      <c r="A338" s="27"/>
      <c r="B338" s="28"/>
      <c r="C338" s="28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6"/>
      <c r="AC338" s="26"/>
      <c r="AD338" s="26"/>
      <c r="AE338" s="24"/>
    </row>
    <row r="339" spans="1:31" x14ac:dyDescent="0.25">
      <c r="A339" s="27"/>
      <c r="B339" s="28"/>
      <c r="C339" s="28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6"/>
      <c r="AC339" s="26"/>
      <c r="AD339" s="26"/>
      <c r="AE339" s="24"/>
    </row>
    <row r="340" spans="1:31" x14ac:dyDescent="0.25">
      <c r="A340" s="27"/>
      <c r="B340" s="28"/>
      <c r="C340" s="28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6"/>
      <c r="AC340" s="26"/>
      <c r="AD340" s="26"/>
      <c r="AE340" s="24"/>
    </row>
    <row r="341" spans="1:31" x14ac:dyDescent="0.25">
      <c r="A341" s="27"/>
      <c r="B341" s="28"/>
      <c r="C341" s="28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6"/>
      <c r="AC341" s="26"/>
      <c r="AD341" s="26"/>
      <c r="AE341" s="24"/>
    </row>
    <row r="342" spans="1:31" x14ac:dyDescent="0.25">
      <c r="A342" s="27"/>
      <c r="B342" s="28"/>
      <c r="C342" s="28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6"/>
      <c r="AC342" s="26"/>
      <c r="AD342" s="26"/>
      <c r="AE342" s="24"/>
    </row>
    <row r="343" spans="1:31" x14ac:dyDescent="0.25">
      <c r="A343" s="27"/>
      <c r="B343" s="28"/>
      <c r="C343" s="28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6"/>
      <c r="AC343" s="26"/>
      <c r="AD343" s="26"/>
      <c r="AE343" s="24"/>
    </row>
    <row r="344" spans="1:31" x14ac:dyDescent="0.25">
      <c r="A344" s="27"/>
      <c r="B344" s="28"/>
      <c r="C344" s="28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6"/>
      <c r="AC344" s="26"/>
      <c r="AD344" s="26"/>
      <c r="AE344" s="24"/>
    </row>
    <row r="345" spans="1:31" x14ac:dyDescent="0.25">
      <c r="A345" s="27"/>
      <c r="B345" s="28"/>
      <c r="C345" s="28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6"/>
      <c r="AC345" s="26"/>
      <c r="AD345" s="26"/>
      <c r="AE345" s="24"/>
    </row>
    <row r="346" spans="1:31" x14ac:dyDescent="0.25">
      <c r="A346" s="27"/>
      <c r="B346" s="28"/>
      <c r="C346" s="28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6"/>
      <c r="AC346" s="26"/>
      <c r="AD346" s="26"/>
      <c r="AE346" s="24"/>
    </row>
    <row r="347" spans="1:31" x14ac:dyDescent="0.25">
      <c r="A347" s="27"/>
      <c r="B347" s="28"/>
      <c r="C347" s="28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6"/>
      <c r="AC347" s="26"/>
      <c r="AD347" s="26"/>
      <c r="AE347" s="24"/>
    </row>
    <row r="348" spans="1:31" x14ac:dyDescent="0.25">
      <c r="A348" s="27"/>
      <c r="B348" s="28"/>
      <c r="C348" s="28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6"/>
      <c r="AC348" s="26"/>
      <c r="AD348" s="26"/>
      <c r="AE348" s="24"/>
    </row>
    <row r="349" spans="1:31" x14ac:dyDescent="0.25">
      <c r="A349" s="27"/>
      <c r="B349" s="28"/>
      <c r="C349" s="28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6"/>
      <c r="AC349" s="26"/>
      <c r="AD349" s="26"/>
      <c r="AE349" s="24"/>
    </row>
    <row r="350" spans="1:31" x14ac:dyDescent="0.25">
      <c r="A350" s="27"/>
      <c r="B350" s="28"/>
      <c r="C350" s="28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6"/>
      <c r="AC350" s="26"/>
      <c r="AD350" s="26"/>
      <c r="AE350" s="24"/>
    </row>
    <row r="351" spans="1:31" x14ac:dyDescent="0.25">
      <c r="A351" s="27"/>
      <c r="B351" s="28"/>
      <c r="C351" s="28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6"/>
      <c r="AC351" s="26"/>
      <c r="AD351" s="26"/>
      <c r="AE351" s="24"/>
    </row>
    <row r="352" spans="1:31" x14ac:dyDescent="0.25">
      <c r="A352" s="27"/>
      <c r="B352" s="28"/>
      <c r="C352" s="28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6"/>
      <c r="AC352" s="26"/>
      <c r="AD352" s="26"/>
      <c r="AE352" s="24"/>
    </row>
    <row r="353" spans="1:31" x14ac:dyDescent="0.25">
      <c r="A353" s="27"/>
      <c r="B353" s="28"/>
      <c r="C353" s="28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6"/>
      <c r="AC353" s="26"/>
      <c r="AD353" s="26"/>
      <c r="AE353" s="24"/>
    </row>
    <row r="354" spans="1:31" x14ac:dyDescent="0.25">
      <c r="A354" s="27"/>
      <c r="B354" s="28"/>
      <c r="C354" s="28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6"/>
      <c r="AC354" s="26"/>
      <c r="AD354" s="26"/>
      <c r="AE354" s="24"/>
    </row>
    <row r="355" spans="1:31" x14ac:dyDescent="0.25">
      <c r="A355" s="27"/>
      <c r="B355" s="28"/>
      <c r="C355" s="28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6"/>
      <c r="AC355" s="26"/>
      <c r="AD355" s="26"/>
      <c r="AE355" s="24"/>
    </row>
    <row r="356" spans="1:31" x14ac:dyDescent="0.25">
      <c r="A356" s="27"/>
      <c r="B356" s="28"/>
      <c r="C356" s="28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6"/>
      <c r="AC356" s="26"/>
      <c r="AD356" s="26"/>
      <c r="AE356" s="24"/>
    </row>
    <row r="357" spans="1:31" x14ac:dyDescent="0.25">
      <c r="A357" s="27"/>
      <c r="B357" s="28"/>
      <c r="C357" s="28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6"/>
      <c r="AC357" s="26"/>
      <c r="AD357" s="26"/>
      <c r="AE357" s="24"/>
    </row>
    <row r="358" spans="1:31" x14ac:dyDescent="0.25">
      <c r="A358" s="27"/>
      <c r="B358" s="28"/>
      <c r="C358" s="28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6"/>
      <c r="AC358" s="26"/>
      <c r="AD358" s="26"/>
      <c r="AE358" s="24"/>
    </row>
    <row r="359" spans="1:31" x14ac:dyDescent="0.25">
      <c r="A359" s="27"/>
      <c r="B359" s="28"/>
      <c r="C359" s="28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6"/>
      <c r="AC359" s="26"/>
      <c r="AD359" s="26"/>
      <c r="AE359" s="24"/>
    </row>
    <row r="360" spans="1:31" x14ac:dyDescent="0.25">
      <c r="A360" s="27"/>
      <c r="B360" s="28"/>
      <c r="C360" s="28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6"/>
      <c r="AC360" s="26"/>
      <c r="AD360" s="26"/>
      <c r="AE360" s="24"/>
    </row>
    <row r="361" spans="1:31" x14ac:dyDescent="0.25">
      <c r="A361" s="27"/>
      <c r="B361" s="28"/>
      <c r="C361" s="28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6"/>
      <c r="AC361" s="26"/>
      <c r="AD361" s="26"/>
      <c r="AE361" s="24"/>
    </row>
    <row r="362" spans="1:31" x14ac:dyDescent="0.25">
      <c r="A362" s="27"/>
      <c r="B362" s="28"/>
      <c r="C362" s="28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6"/>
      <c r="AC362" s="26"/>
      <c r="AD362" s="26"/>
      <c r="AE362" s="24"/>
    </row>
    <row r="363" spans="1:31" x14ac:dyDescent="0.25">
      <c r="A363" s="27"/>
      <c r="B363" s="28"/>
      <c r="C363" s="28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6"/>
      <c r="AC363" s="26"/>
      <c r="AD363" s="26"/>
      <c r="AE363" s="24"/>
    </row>
    <row r="364" spans="1:31" x14ac:dyDescent="0.25">
      <c r="A364" s="27"/>
      <c r="B364" s="28"/>
      <c r="C364" s="28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6"/>
      <c r="AC364" s="26"/>
      <c r="AD364" s="26"/>
      <c r="AE364" s="24"/>
    </row>
    <row r="365" spans="1:31" x14ac:dyDescent="0.25">
      <c r="A365" s="27"/>
      <c r="B365" s="28"/>
      <c r="C365" s="28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6"/>
      <c r="AC365" s="26"/>
      <c r="AD365" s="26"/>
      <c r="AE365" s="24"/>
    </row>
    <row r="366" spans="1:31" x14ac:dyDescent="0.25">
      <c r="A366" s="27"/>
      <c r="B366" s="28"/>
      <c r="C366" s="28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6"/>
      <c r="AC366" s="26"/>
      <c r="AD366" s="26"/>
      <c r="AE366" s="24"/>
    </row>
    <row r="367" spans="1:31" x14ac:dyDescent="0.25">
      <c r="A367" s="27"/>
      <c r="B367" s="28"/>
      <c r="C367" s="28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6"/>
      <c r="AC367" s="26"/>
      <c r="AD367" s="26"/>
      <c r="AE367" s="24"/>
    </row>
    <row r="368" spans="1:31" x14ac:dyDescent="0.25">
      <c r="A368" s="27"/>
      <c r="B368" s="28"/>
      <c r="C368" s="28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6"/>
      <c r="AC368" s="26"/>
      <c r="AD368" s="26"/>
      <c r="AE368" s="24"/>
    </row>
    <row r="369" spans="1:31" x14ac:dyDescent="0.25">
      <c r="A369" s="27"/>
      <c r="B369" s="28"/>
      <c r="C369" s="28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6"/>
      <c r="AC369" s="26"/>
      <c r="AD369" s="26"/>
      <c r="AE369" s="24"/>
    </row>
    <row r="370" spans="1:31" x14ac:dyDescent="0.25">
      <c r="A370" s="27"/>
      <c r="B370" s="28"/>
      <c r="C370" s="28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6"/>
      <c r="AC370" s="26"/>
      <c r="AD370" s="26"/>
      <c r="AE370" s="24"/>
    </row>
    <row r="371" spans="1:31" x14ac:dyDescent="0.25">
      <c r="A371" s="27"/>
      <c r="B371" s="28"/>
      <c r="C371" s="28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6"/>
      <c r="AC371" s="26"/>
      <c r="AD371" s="26"/>
      <c r="AE371" s="24"/>
    </row>
    <row r="372" spans="1:31" x14ac:dyDescent="0.25">
      <c r="A372" s="27"/>
      <c r="B372" s="28"/>
      <c r="C372" s="28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6"/>
      <c r="AC372" s="26"/>
      <c r="AD372" s="26"/>
      <c r="AE372" s="24"/>
    </row>
    <row r="373" spans="1:31" x14ac:dyDescent="0.25">
      <c r="A373" s="27"/>
      <c r="B373" s="28"/>
      <c r="C373" s="28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6"/>
      <c r="AC373" s="26"/>
      <c r="AD373" s="26"/>
      <c r="AE373" s="24"/>
    </row>
    <row r="374" spans="1:31" x14ac:dyDescent="0.25">
      <c r="A374" s="27"/>
      <c r="B374" s="28"/>
      <c r="C374" s="28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6"/>
      <c r="AC374" s="26"/>
      <c r="AD374" s="26"/>
      <c r="AE374" s="24"/>
    </row>
    <row r="375" spans="1:31" x14ac:dyDescent="0.25">
      <c r="A375" s="27"/>
      <c r="B375" s="28"/>
      <c r="C375" s="28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6"/>
      <c r="AC375" s="26"/>
      <c r="AD375" s="26"/>
      <c r="AE375" s="24"/>
    </row>
    <row r="376" spans="1:31" x14ac:dyDescent="0.25">
      <c r="A376" s="27"/>
      <c r="B376" s="28"/>
      <c r="C376" s="28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6"/>
      <c r="AC376" s="26"/>
      <c r="AD376" s="26"/>
      <c r="AE376" s="24"/>
    </row>
    <row r="377" spans="1:31" x14ac:dyDescent="0.25">
      <c r="A377" s="27"/>
      <c r="B377" s="28"/>
      <c r="C377" s="28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6"/>
      <c r="AC377" s="26"/>
      <c r="AD377" s="26"/>
      <c r="AE377" s="24"/>
    </row>
    <row r="378" spans="1:31" x14ac:dyDescent="0.25">
      <c r="A378" s="27"/>
      <c r="B378" s="28"/>
      <c r="C378" s="28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6"/>
      <c r="AC378" s="26"/>
      <c r="AD378" s="26"/>
      <c r="AE378" s="24"/>
    </row>
    <row r="379" spans="1:31" x14ac:dyDescent="0.25">
      <c r="A379" s="27"/>
      <c r="B379" s="28"/>
      <c r="C379" s="28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6"/>
      <c r="AC379" s="26"/>
      <c r="AD379" s="26"/>
      <c r="AE379" s="24"/>
    </row>
    <row r="380" spans="1:31" x14ac:dyDescent="0.25">
      <c r="A380" s="27"/>
      <c r="B380" s="28"/>
      <c r="C380" s="28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6"/>
      <c r="AC380" s="26"/>
      <c r="AD380" s="26"/>
      <c r="AE380" s="24"/>
    </row>
    <row r="381" spans="1:31" x14ac:dyDescent="0.25">
      <c r="A381" s="27"/>
      <c r="B381" s="28"/>
      <c r="C381" s="28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6"/>
      <c r="AC381" s="26"/>
      <c r="AD381" s="26"/>
      <c r="AE381" s="24"/>
    </row>
    <row r="382" spans="1:31" x14ac:dyDescent="0.25">
      <c r="A382" s="27"/>
      <c r="B382" s="28"/>
      <c r="C382" s="28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6"/>
      <c r="AC382" s="26"/>
      <c r="AD382" s="26"/>
      <c r="AE382" s="24"/>
    </row>
    <row r="383" spans="1:31" x14ac:dyDescent="0.25">
      <c r="A383" s="27"/>
      <c r="B383" s="28"/>
      <c r="C383" s="28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6"/>
      <c r="AC383" s="26"/>
      <c r="AD383" s="26"/>
      <c r="AE383" s="24"/>
    </row>
    <row r="384" spans="1:31" x14ac:dyDescent="0.25">
      <c r="A384" s="27"/>
      <c r="B384" s="28"/>
      <c r="C384" s="28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6"/>
      <c r="AC384" s="26"/>
      <c r="AD384" s="26"/>
      <c r="AE384" s="24"/>
    </row>
    <row r="385" spans="1:31" x14ac:dyDescent="0.25">
      <c r="A385" s="27"/>
      <c r="B385" s="28"/>
      <c r="C385" s="28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6"/>
      <c r="AC385" s="26"/>
      <c r="AD385" s="26"/>
      <c r="AE385" s="24"/>
    </row>
    <row r="386" spans="1:31" x14ac:dyDescent="0.25">
      <c r="A386" s="27"/>
      <c r="B386" s="28"/>
      <c r="C386" s="28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6"/>
      <c r="AC386" s="26"/>
      <c r="AD386" s="26"/>
      <c r="AE386" s="24"/>
    </row>
    <row r="387" spans="1:31" x14ac:dyDescent="0.25">
      <c r="A387" s="27"/>
      <c r="B387" s="28"/>
      <c r="C387" s="28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6"/>
      <c r="AC387" s="26"/>
      <c r="AD387" s="26"/>
      <c r="AE387" s="24"/>
    </row>
    <row r="388" spans="1:31" x14ac:dyDescent="0.25">
      <c r="A388" s="27"/>
      <c r="B388" s="28"/>
      <c r="C388" s="28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6"/>
      <c r="AC388" s="26"/>
      <c r="AD388" s="26"/>
      <c r="AE388" s="24"/>
    </row>
    <row r="389" spans="1:31" x14ac:dyDescent="0.25">
      <c r="A389" s="27"/>
      <c r="B389" s="28"/>
      <c r="C389" s="28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6"/>
      <c r="AC389" s="26"/>
      <c r="AD389" s="26"/>
      <c r="AE389" s="24"/>
    </row>
    <row r="390" spans="1:31" x14ac:dyDescent="0.25">
      <c r="A390" s="27"/>
      <c r="B390" s="28"/>
      <c r="C390" s="28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6"/>
      <c r="AC390" s="26"/>
      <c r="AD390" s="26"/>
      <c r="AE390" s="24"/>
    </row>
    <row r="391" spans="1:31" x14ac:dyDescent="0.25">
      <c r="A391" s="27"/>
      <c r="B391" s="28"/>
      <c r="C391" s="28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6"/>
      <c r="AC391" s="26"/>
      <c r="AD391" s="26"/>
      <c r="AE391" s="24"/>
    </row>
    <row r="392" spans="1:31" x14ac:dyDescent="0.25">
      <c r="A392" s="27"/>
      <c r="B392" s="28"/>
      <c r="C392" s="28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6"/>
      <c r="AC392" s="26"/>
      <c r="AD392" s="26"/>
      <c r="AE392" s="24"/>
    </row>
    <row r="393" spans="1:31" x14ac:dyDescent="0.25">
      <c r="A393" s="27"/>
      <c r="B393" s="28"/>
      <c r="C393" s="28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6"/>
      <c r="AC393" s="26"/>
      <c r="AD393" s="26"/>
      <c r="AE393" s="24"/>
    </row>
    <row r="394" spans="1:31" x14ac:dyDescent="0.25">
      <c r="A394" s="27"/>
      <c r="B394" s="28"/>
      <c r="C394" s="28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6"/>
      <c r="AC394" s="26"/>
      <c r="AD394" s="26"/>
      <c r="AE394" s="24"/>
    </row>
    <row r="395" spans="1:31" x14ac:dyDescent="0.25">
      <c r="A395" s="27"/>
      <c r="B395" s="28"/>
      <c r="C395" s="28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6"/>
      <c r="AC395" s="26"/>
      <c r="AD395" s="26"/>
      <c r="AE395" s="24"/>
    </row>
    <row r="396" spans="1:31" x14ac:dyDescent="0.25">
      <c r="A396" s="27"/>
      <c r="B396" s="28"/>
      <c r="C396" s="28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6"/>
      <c r="AC396" s="26"/>
      <c r="AD396" s="26"/>
      <c r="AE396" s="24"/>
    </row>
    <row r="397" spans="1:31" x14ac:dyDescent="0.25">
      <c r="A397" s="27"/>
      <c r="B397" s="28"/>
      <c r="C397" s="28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6"/>
      <c r="AC397" s="26"/>
      <c r="AD397" s="26"/>
      <c r="AE397" s="24"/>
    </row>
    <row r="398" spans="1:31" x14ac:dyDescent="0.25">
      <c r="A398" s="27"/>
      <c r="B398" s="28"/>
      <c r="C398" s="28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6"/>
      <c r="AC398" s="26"/>
      <c r="AD398" s="26"/>
      <c r="AE398" s="24"/>
    </row>
    <row r="399" spans="1:31" x14ac:dyDescent="0.25">
      <c r="A399" s="27"/>
      <c r="B399" s="28"/>
      <c r="C399" s="28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6"/>
      <c r="AC399" s="26"/>
      <c r="AD399" s="26"/>
      <c r="AE399" s="24"/>
    </row>
    <row r="400" spans="1:31" x14ac:dyDescent="0.25">
      <c r="A400" s="27"/>
      <c r="B400" s="28"/>
      <c r="C400" s="28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6"/>
      <c r="AC400" s="26"/>
      <c r="AD400" s="26"/>
      <c r="AE400" s="24"/>
    </row>
    <row r="401" spans="1:31" x14ac:dyDescent="0.25">
      <c r="A401" s="27"/>
      <c r="B401" s="28"/>
      <c r="C401" s="28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6"/>
      <c r="AC401" s="26"/>
      <c r="AD401" s="26"/>
      <c r="AE401" s="24"/>
    </row>
    <row r="402" spans="1:31" x14ac:dyDescent="0.25">
      <c r="A402" s="27"/>
      <c r="B402" s="28"/>
      <c r="C402" s="28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6"/>
      <c r="AC402" s="26"/>
      <c r="AD402" s="26"/>
      <c r="AE402" s="24"/>
    </row>
    <row r="403" spans="1:31" x14ac:dyDescent="0.25">
      <c r="A403" s="27"/>
      <c r="B403" s="28"/>
      <c r="C403" s="28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6"/>
      <c r="AC403" s="26"/>
      <c r="AD403" s="26"/>
      <c r="AE403" s="24"/>
    </row>
    <row r="404" spans="1:31" x14ac:dyDescent="0.25">
      <c r="A404" s="27"/>
      <c r="B404" s="28"/>
      <c r="C404" s="28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6"/>
      <c r="AC404" s="26"/>
      <c r="AD404" s="26"/>
      <c r="AE404" s="24"/>
    </row>
    <row r="405" spans="1:31" x14ac:dyDescent="0.25">
      <c r="A405" s="27"/>
      <c r="B405" s="28"/>
      <c r="C405" s="28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6"/>
      <c r="AC405" s="26"/>
      <c r="AD405" s="26"/>
      <c r="AE405" s="24"/>
    </row>
    <row r="406" spans="1:31" x14ac:dyDescent="0.25">
      <c r="A406" s="27"/>
      <c r="B406" s="28"/>
      <c r="C406" s="28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6"/>
      <c r="AC406" s="26"/>
      <c r="AD406" s="26"/>
      <c r="AE406" s="24"/>
    </row>
    <row r="407" spans="1:31" x14ac:dyDescent="0.25">
      <c r="A407" s="27"/>
      <c r="B407" s="28"/>
      <c r="C407" s="28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6"/>
      <c r="AC407" s="26"/>
      <c r="AD407" s="26"/>
      <c r="AE407" s="24"/>
    </row>
    <row r="408" spans="1:31" x14ac:dyDescent="0.25">
      <c r="A408" s="27"/>
      <c r="B408" s="28"/>
      <c r="C408" s="28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6"/>
      <c r="AC408" s="26"/>
      <c r="AD408" s="26"/>
      <c r="AE408" s="24"/>
    </row>
    <row r="409" spans="1:31" x14ac:dyDescent="0.25">
      <c r="A409" s="27"/>
      <c r="B409" s="28"/>
      <c r="C409" s="28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6"/>
      <c r="AC409" s="26"/>
      <c r="AD409" s="26"/>
      <c r="AE409" s="24"/>
    </row>
    <row r="410" spans="1:31" x14ac:dyDescent="0.25">
      <c r="A410" s="27"/>
      <c r="B410" s="28"/>
      <c r="C410" s="28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6"/>
      <c r="AC410" s="26"/>
      <c r="AD410" s="26"/>
      <c r="AE410" s="24"/>
    </row>
    <row r="411" spans="1:31" x14ac:dyDescent="0.25">
      <c r="A411" s="27"/>
      <c r="B411" s="28"/>
      <c r="C411" s="28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6"/>
      <c r="AC411" s="26"/>
      <c r="AD411" s="26"/>
      <c r="AE411" s="24"/>
    </row>
    <row r="412" spans="1:31" x14ac:dyDescent="0.25">
      <c r="A412" s="27"/>
      <c r="B412" s="28"/>
      <c r="C412" s="28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6"/>
      <c r="AC412" s="26"/>
      <c r="AD412" s="26"/>
      <c r="AE412" s="24"/>
    </row>
    <row r="413" spans="1:31" x14ac:dyDescent="0.25">
      <c r="A413" s="27"/>
      <c r="B413" s="28"/>
      <c r="C413" s="28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6"/>
      <c r="AC413" s="26"/>
      <c r="AD413" s="26"/>
      <c r="AE413" s="24"/>
    </row>
    <row r="414" spans="1:31" x14ac:dyDescent="0.25">
      <c r="A414" s="27"/>
      <c r="B414" s="28"/>
      <c r="C414" s="28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6"/>
      <c r="AC414" s="26"/>
      <c r="AD414" s="26"/>
      <c r="AE414" s="24"/>
    </row>
    <row r="415" spans="1:31" x14ac:dyDescent="0.25">
      <c r="A415" s="27"/>
      <c r="B415" s="28"/>
      <c r="C415" s="28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6"/>
      <c r="AC415" s="26"/>
      <c r="AD415" s="26"/>
      <c r="AE415" s="24"/>
    </row>
    <row r="416" spans="1:31" x14ac:dyDescent="0.25">
      <c r="A416" s="27"/>
      <c r="B416" s="28"/>
      <c r="C416" s="28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6"/>
      <c r="AC416" s="26"/>
      <c r="AD416" s="26"/>
      <c r="AE416" s="24"/>
    </row>
    <row r="417" spans="1:31" x14ac:dyDescent="0.25">
      <c r="A417" s="27"/>
      <c r="B417" s="28"/>
      <c r="C417" s="28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6"/>
      <c r="AC417" s="26"/>
      <c r="AD417" s="26"/>
      <c r="AE417" s="24"/>
    </row>
    <row r="418" spans="1:31" x14ac:dyDescent="0.25">
      <c r="A418" s="27"/>
      <c r="B418" s="28"/>
      <c r="C418" s="28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6"/>
      <c r="AC418" s="26"/>
      <c r="AD418" s="26"/>
      <c r="AE418" s="24"/>
    </row>
    <row r="419" spans="1:31" x14ac:dyDescent="0.25">
      <c r="A419" s="27"/>
      <c r="B419" s="28"/>
      <c r="C419" s="28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6"/>
      <c r="AC419" s="26"/>
      <c r="AD419" s="26"/>
      <c r="AE419" s="24"/>
    </row>
    <row r="420" spans="1:31" x14ac:dyDescent="0.25">
      <c r="A420" s="27"/>
      <c r="B420" s="28"/>
      <c r="C420" s="28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6"/>
      <c r="AC420" s="26"/>
      <c r="AD420" s="26"/>
      <c r="AE420" s="24"/>
    </row>
    <row r="421" spans="1:31" x14ac:dyDescent="0.25">
      <c r="A421" s="27"/>
      <c r="B421" s="28"/>
      <c r="C421" s="28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6"/>
      <c r="AC421" s="26"/>
      <c r="AD421" s="26"/>
      <c r="AE421" s="24"/>
    </row>
    <row r="422" spans="1:31" x14ac:dyDescent="0.25">
      <c r="A422" s="27"/>
      <c r="B422" s="28"/>
      <c r="C422" s="28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6"/>
      <c r="AC422" s="26"/>
      <c r="AD422" s="26"/>
      <c r="AE422" s="24"/>
    </row>
    <row r="423" spans="1:31" x14ac:dyDescent="0.25">
      <c r="A423" s="27"/>
      <c r="B423" s="28"/>
      <c r="C423" s="28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6"/>
      <c r="AC423" s="26"/>
      <c r="AD423" s="26"/>
      <c r="AE423" s="24"/>
    </row>
    <row r="424" spans="1:31" x14ac:dyDescent="0.25">
      <c r="A424" s="27"/>
      <c r="B424" s="28"/>
      <c r="C424" s="28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6"/>
      <c r="AC424" s="26"/>
      <c r="AD424" s="26"/>
      <c r="AE424" s="24"/>
    </row>
    <row r="425" spans="1:31" x14ac:dyDescent="0.25">
      <c r="A425" s="27"/>
      <c r="B425" s="28"/>
      <c r="C425" s="28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6"/>
      <c r="AC425" s="26"/>
      <c r="AD425" s="26"/>
      <c r="AE425" s="24"/>
    </row>
    <row r="426" spans="1:31" x14ac:dyDescent="0.25">
      <c r="A426" s="27"/>
      <c r="B426" s="28"/>
      <c r="C426" s="28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6"/>
      <c r="AC426" s="26"/>
      <c r="AD426" s="26"/>
      <c r="AE426" s="24"/>
    </row>
    <row r="427" spans="1:31" x14ac:dyDescent="0.25">
      <c r="A427" s="27"/>
      <c r="B427" s="28"/>
      <c r="C427" s="28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6"/>
      <c r="AC427" s="26"/>
      <c r="AD427" s="26"/>
      <c r="AE427" s="24"/>
    </row>
    <row r="428" spans="1:31" x14ac:dyDescent="0.25">
      <c r="A428" s="27"/>
      <c r="B428" s="28"/>
      <c r="C428" s="28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6"/>
      <c r="AC428" s="26"/>
      <c r="AD428" s="26"/>
      <c r="AE428" s="24"/>
    </row>
    <row r="429" spans="1:31" x14ac:dyDescent="0.25">
      <c r="A429" s="27"/>
      <c r="B429" s="28"/>
      <c r="C429" s="28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6"/>
      <c r="AC429" s="26"/>
      <c r="AD429" s="26"/>
      <c r="AE429" s="24"/>
    </row>
    <row r="430" spans="1:31" x14ac:dyDescent="0.25">
      <c r="A430" s="27"/>
      <c r="B430" s="28"/>
      <c r="C430" s="28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6"/>
      <c r="AC430" s="26"/>
      <c r="AD430" s="26"/>
      <c r="AE430" s="24"/>
    </row>
    <row r="431" spans="1:31" x14ac:dyDescent="0.25">
      <c r="A431" s="27"/>
      <c r="B431" s="28"/>
      <c r="C431" s="28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6"/>
      <c r="AC431" s="26"/>
      <c r="AD431" s="26"/>
      <c r="AE431" s="24"/>
    </row>
    <row r="432" spans="1:31" x14ac:dyDescent="0.25">
      <c r="A432" s="27"/>
      <c r="B432" s="28"/>
      <c r="C432" s="28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6"/>
      <c r="AC432" s="26"/>
      <c r="AD432" s="26"/>
      <c r="AE432" s="24"/>
    </row>
    <row r="433" spans="1:31" x14ac:dyDescent="0.25">
      <c r="A433" s="27"/>
      <c r="B433" s="28"/>
      <c r="C433" s="28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6"/>
      <c r="AC433" s="26"/>
      <c r="AD433" s="26"/>
      <c r="AE433" s="24"/>
    </row>
    <row r="434" spans="1:31" x14ac:dyDescent="0.25">
      <c r="A434" s="27"/>
      <c r="B434" s="28"/>
      <c r="C434" s="28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6"/>
      <c r="AC434" s="26"/>
      <c r="AD434" s="26"/>
      <c r="AE434" s="24"/>
    </row>
    <row r="435" spans="1:31" x14ac:dyDescent="0.25">
      <c r="A435" s="27"/>
      <c r="B435" s="28"/>
      <c r="C435" s="28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6"/>
      <c r="AC435" s="26"/>
      <c r="AD435" s="26"/>
      <c r="AE435" s="24"/>
    </row>
    <row r="436" spans="1:31" x14ac:dyDescent="0.25">
      <c r="A436" s="27"/>
      <c r="B436" s="28"/>
      <c r="C436" s="28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6"/>
      <c r="AC436" s="26"/>
      <c r="AD436" s="26"/>
      <c r="AE436" s="24"/>
    </row>
    <row r="437" spans="1:31" x14ac:dyDescent="0.25">
      <c r="A437" s="27"/>
      <c r="B437" s="28"/>
      <c r="C437" s="28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6"/>
      <c r="AC437" s="26"/>
      <c r="AD437" s="26"/>
      <c r="AE437" s="24"/>
    </row>
    <row r="438" spans="1:31" x14ac:dyDescent="0.25">
      <c r="A438" s="27"/>
      <c r="B438" s="28"/>
      <c r="C438" s="28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6"/>
      <c r="AC438" s="26"/>
      <c r="AD438" s="26"/>
      <c r="AE438" s="24"/>
    </row>
    <row r="439" spans="1:31" x14ac:dyDescent="0.25">
      <c r="A439" s="27"/>
      <c r="B439" s="28"/>
      <c r="C439" s="28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6"/>
      <c r="AC439" s="26"/>
      <c r="AD439" s="26"/>
      <c r="AE439" s="24"/>
    </row>
    <row r="440" spans="1:31" x14ac:dyDescent="0.25">
      <c r="A440" s="27"/>
      <c r="B440" s="28"/>
      <c r="C440" s="28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6"/>
      <c r="AC440" s="26"/>
      <c r="AD440" s="26"/>
      <c r="AE440" s="24"/>
    </row>
    <row r="441" spans="1:31" x14ac:dyDescent="0.25">
      <c r="A441" s="27"/>
      <c r="B441" s="28"/>
      <c r="C441" s="28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6"/>
      <c r="AC441" s="26"/>
      <c r="AD441" s="26"/>
      <c r="AE441" s="24"/>
    </row>
    <row r="442" spans="1:31" x14ac:dyDescent="0.25">
      <c r="A442" s="27"/>
      <c r="B442" s="28"/>
      <c r="C442" s="28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6"/>
      <c r="AC442" s="26"/>
      <c r="AD442" s="26"/>
      <c r="AE442" s="24"/>
    </row>
    <row r="443" spans="1:31" x14ac:dyDescent="0.25">
      <c r="A443" s="27"/>
      <c r="B443" s="28"/>
      <c r="C443" s="28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6"/>
      <c r="AC443" s="26"/>
      <c r="AD443" s="26"/>
      <c r="AE443" s="24"/>
    </row>
    <row r="444" spans="1:31" x14ac:dyDescent="0.25">
      <c r="A444" s="27"/>
      <c r="B444" s="28"/>
      <c r="C444" s="28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6"/>
      <c r="AC444" s="26"/>
      <c r="AD444" s="26"/>
      <c r="AE444" s="24"/>
    </row>
    <row r="445" spans="1:31" x14ac:dyDescent="0.25">
      <c r="A445" s="27"/>
      <c r="B445" s="28"/>
      <c r="C445" s="28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6"/>
      <c r="AC445" s="26"/>
      <c r="AD445" s="26"/>
      <c r="AE445" s="24"/>
    </row>
    <row r="446" spans="1:31" x14ac:dyDescent="0.25">
      <c r="A446" s="27"/>
      <c r="B446" s="28"/>
      <c r="C446" s="28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6"/>
      <c r="AC446" s="26"/>
      <c r="AD446" s="26"/>
      <c r="AE446" s="24"/>
    </row>
    <row r="447" spans="1:31" x14ac:dyDescent="0.25">
      <c r="A447" s="27"/>
      <c r="B447" s="28"/>
      <c r="C447" s="28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6"/>
      <c r="AC447" s="26"/>
      <c r="AD447" s="26"/>
      <c r="AE447" s="24"/>
    </row>
    <row r="448" spans="1:31" x14ac:dyDescent="0.25">
      <c r="A448" s="27"/>
      <c r="B448" s="28"/>
      <c r="C448" s="28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6"/>
      <c r="AC448" s="26"/>
      <c r="AD448" s="26"/>
      <c r="AE448" s="24"/>
    </row>
    <row r="449" spans="1:31" x14ac:dyDescent="0.25">
      <c r="A449" s="27"/>
      <c r="B449" s="28"/>
      <c r="C449" s="28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6"/>
      <c r="AC449" s="26"/>
      <c r="AD449" s="26"/>
      <c r="AE449" s="24"/>
    </row>
    <row r="450" spans="1:31" x14ac:dyDescent="0.25">
      <c r="A450" s="27"/>
      <c r="B450" s="28"/>
      <c r="C450" s="28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6"/>
      <c r="AC450" s="26"/>
      <c r="AD450" s="26"/>
      <c r="AE450" s="24"/>
    </row>
    <row r="451" spans="1:31" x14ac:dyDescent="0.25">
      <c r="A451" s="27"/>
      <c r="B451" s="28"/>
      <c r="C451" s="28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6"/>
      <c r="AC451" s="26"/>
      <c r="AD451" s="26"/>
      <c r="AE451" s="24"/>
    </row>
    <row r="452" spans="1:31" x14ac:dyDescent="0.25">
      <c r="A452" s="27"/>
      <c r="B452" s="28"/>
      <c r="C452" s="28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6"/>
      <c r="AC452" s="26"/>
      <c r="AD452" s="26"/>
      <c r="AE452" s="24"/>
    </row>
    <row r="453" spans="1:31" x14ac:dyDescent="0.25">
      <c r="A453" s="27"/>
      <c r="B453" s="28"/>
      <c r="C453" s="28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6"/>
      <c r="AC453" s="26"/>
      <c r="AD453" s="26"/>
      <c r="AE453" s="24"/>
    </row>
    <row r="454" spans="1:31" x14ac:dyDescent="0.25">
      <c r="A454" s="27"/>
      <c r="B454" s="28"/>
      <c r="C454" s="28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6"/>
      <c r="AC454" s="26"/>
      <c r="AD454" s="26"/>
      <c r="AE454" s="24"/>
    </row>
    <row r="455" spans="1:31" x14ac:dyDescent="0.25">
      <c r="A455" s="27"/>
      <c r="B455" s="28"/>
      <c r="C455" s="28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6"/>
      <c r="AC455" s="26"/>
      <c r="AD455" s="26"/>
      <c r="AE455" s="24"/>
    </row>
    <row r="456" spans="1:31" x14ac:dyDescent="0.25">
      <c r="A456" s="27"/>
      <c r="B456" s="28"/>
      <c r="C456" s="28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6"/>
      <c r="AC456" s="26"/>
      <c r="AD456" s="26"/>
      <c r="AE456" s="24"/>
    </row>
    <row r="457" spans="1:31" x14ac:dyDescent="0.25">
      <c r="A457" s="27"/>
      <c r="B457" s="28"/>
      <c r="C457" s="28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6"/>
      <c r="AC457" s="26"/>
      <c r="AD457" s="26"/>
      <c r="AE457" s="24"/>
    </row>
    <row r="458" spans="1:31" x14ac:dyDescent="0.25">
      <c r="A458" s="27"/>
      <c r="B458" s="28"/>
      <c r="C458" s="28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6"/>
      <c r="AC458" s="26"/>
      <c r="AD458" s="26"/>
      <c r="AE458" s="24"/>
    </row>
    <row r="459" spans="1:31" x14ac:dyDescent="0.25">
      <c r="A459" s="27"/>
      <c r="B459" s="28"/>
      <c r="C459" s="28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6"/>
      <c r="AC459" s="26"/>
      <c r="AD459" s="26"/>
      <c r="AE459" s="24"/>
    </row>
    <row r="460" spans="1:31" x14ac:dyDescent="0.25">
      <c r="A460" s="27"/>
      <c r="B460" s="28"/>
      <c r="C460" s="28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6"/>
      <c r="AC460" s="26"/>
      <c r="AD460" s="26"/>
      <c r="AE460" s="24"/>
    </row>
    <row r="461" spans="1:31" x14ac:dyDescent="0.25">
      <c r="A461" s="27"/>
      <c r="B461" s="28"/>
      <c r="C461" s="28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6"/>
      <c r="AC461" s="26"/>
      <c r="AD461" s="26"/>
      <c r="AE461" s="24"/>
    </row>
    <row r="462" spans="1:31" x14ac:dyDescent="0.25">
      <c r="A462" s="27"/>
      <c r="B462" s="28"/>
      <c r="C462" s="28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6"/>
      <c r="AC462" s="26"/>
      <c r="AD462" s="26"/>
      <c r="AE462" s="24"/>
    </row>
    <row r="463" spans="1:31" x14ac:dyDescent="0.25">
      <c r="A463" s="27"/>
      <c r="B463" s="28"/>
      <c r="C463" s="28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6"/>
      <c r="AC463" s="26"/>
      <c r="AD463" s="26"/>
      <c r="AE463" s="24"/>
    </row>
    <row r="464" spans="1:31" x14ac:dyDescent="0.25">
      <c r="A464" s="27"/>
      <c r="B464" s="28"/>
      <c r="C464" s="28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6"/>
      <c r="AC464" s="26"/>
      <c r="AD464" s="26"/>
      <c r="AE464" s="24"/>
    </row>
    <row r="465" spans="1:31" x14ac:dyDescent="0.25">
      <c r="A465" s="27"/>
      <c r="B465" s="28"/>
      <c r="C465" s="28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6"/>
      <c r="AC465" s="26"/>
      <c r="AD465" s="26"/>
      <c r="AE465" s="24"/>
    </row>
    <row r="466" spans="1:31" x14ac:dyDescent="0.25">
      <c r="A466" s="27"/>
      <c r="B466" s="28"/>
      <c r="C466" s="28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6"/>
      <c r="AC466" s="26"/>
      <c r="AD466" s="26"/>
      <c r="AE466" s="24"/>
    </row>
    <row r="467" spans="1:31" x14ac:dyDescent="0.25">
      <c r="A467" s="27"/>
      <c r="B467" s="28"/>
      <c r="C467" s="28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6"/>
      <c r="AC467" s="26"/>
      <c r="AD467" s="26"/>
      <c r="AE467" s="24"/>
    </row>
    <row r="468" spans="1:31" x14ac:dyDescent="0.25">
      <c r="A468" s="27"/>
      <c r="B468" s="28"/>
      <c r="C468" s="28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6"/>
      <c r="AC468" s="26"/>
      <c r="AD468" s="26"/>
      <c r="AE468" s="24"/>
    </row>
    <row r="469" spans="1:31" x14ac:dyDescent="0.25">
      <c r="A469" s="27"/>
      <c r="B469" s="28"/>
      <c r="C469" s="28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6"/>
      <c r="AC469" s="26"/>
      <c r="AD469" s="26"/>
      <c r="AE469" s="24"/>
    </row>
    <row r="470" spans="1:31" x14ac:dyDescent="0.25">
      <c r="A470" s="27"/>
      <c r="B470" s="28"/>
      <c r="C470" s="28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6"/>
      <c r="AC470" s="26"/>
      <c r="AD470" s="26"/>
      <c r="AE470" s="24"/>
    </row>
    <row r="471" spans="1:31" x14ac:dyDescent="0.25">
      <c r="A471" s="27"/>
      <c r="B471" s="28"/>
      <c r="C471" s="28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6"/>
      <c r="AC471" s="26"/>
      <c r="AD471" s="26"/>
      <c r="AE471" s="24"/>
    </row>
    <row r="472" spans="1:31" x14ac:dyDescent="0.25">
      <c r="A472" s="27"/>
      <c r="B472" s="28"/>
      <c r="C472" s="28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6"/>
      <c r="AC472" s="26"/>
      <c r="AD472" s="26"/>
      <c r="AE472" s="24"/>
    </row>
    <row r="473" spans="1:31" x14ac:dyDescent="0.25">
      <c r="A473" s="27"/>
      <c r="B473" s="28"/>
      <c r="C473" s="28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6"/>
      <c r="AC473" s="26"/>
      <c r="AD473" s="26"/>
      <c r="AE473" s="24"/>
    </row>
    <row r="474" spans="1:31" x14ac:dyDescent="0.25">
      <c r="A474" s="27"/>
      <c r="B474" s="28"/>
      <c r="C474" s="28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6"/>
      <c r="AC474" s="26"/>
      <c r="AD474" s="26"/>
      <c r="AE474" s="24"/>
    </row>
    <row r="475" spans="1:31" x14ac:dyDescent="0.25">
      <c r="A475" s="27"/>
      <c r="B475" s="28"/>
      <c r="C475" s="28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6"/>
      <c r="AC475" s="26"/>
      <c r="AD475" s="26"/>
      <c r="AE475" s="24"/>
    </row>
    <row r="476" spans="1:31" x14ac:dyDescent="0.25">
      <c r="A476" s="27"/>
      <c r="B476" s="28"/>
      <c r="C476" s="28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6"/>
      <c r="AC476" s="26"/>
      <c r="AD476" s="26"/>
      <c r="AE476" s="24"/>
    </row>
    <row r="477" spans="1:31" x14ac:dyDescent="0.25">
      <c r="A477" s="27"/>
      <c r="B477" s="28"/>
      <c r="C477" s="28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6"/>
      <c r="AC477" s="26"/>
      <c r="AD477" s="26"/>
      <c r="AE477" s="24"/>
    </row>
    <row r="478" spans="1:31" x14ac:dyDescent="0.25">
      <c r="A478" s="27"/>
      <c r="B478" s="28"/>
      <c r="C478" s="28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6"/>
      <c r="AC478" s="26"/>
      <c r="AD478" s="26"/>
      <c r="AE478" s="24"/>
    </row>
    <row r="479" spans="1:31" x14ac:dyDescent="0.25">
      <c r="A479" s="27"/>
      <c r="B479" s="28"/>
      <c r="C479" s="28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6"/>
      <c r="AC479" s="26"/>
      <c r="AD479" s="26"/>
      <c r="AE479" s="24"/>
    </row>
    <row r="480" spans="1:31" x14ac:dyDescent="0.25">
      <c r="A480" s="27"/>
      <c r="B480" s="28"/>
      <c r="C480" s="28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6"/>
      <c r="AC480" s="26"/>
      <c r="AD480" s="26"/>
      <c r="AE480" s="24"/>
    </row>
    <row r="481" spans="1:31" x14ac:dyDescent="0.25">
      <c r="A481" s="27"/>
      <c r="B481" s="28"/>
      <c r="C481" s="28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6"/>
      <c r="AC481" s="26"/>
      <c r="AD481" s="26"/>
      <c r="AE481" s="24"/>
    </row>
    <row r="482" spans="1:31" x14ac:dyDescent="0.25">
      <c r="A482" s="27"/>
      <c r="B482" s="28"/>
      <c r="C482" s="28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6"/>
      <c r="AC482" s="26"/>
      <c r="AD482" s="26"/>
      <c r="AE482" s="24"/>
    </row>
    <row r="483" spans="1:31" x14ac:dyDescent="0.25">
      <c r="A483" s="27"/>
      <c r="B483" s="28"/>
      <c r="C483" s="28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6"/>
      <c r="AC483" s="26"/>
      <c r="AD483" s="26"/>
      <c r="AE483" s="24"/>
    </row>
    <row r="484" spans="1:31" x14ac:dyDescent="0.25">
      <c r="A484" s="27"/>
      <c r="B484" s="28"/>
      <c r="C484" s="28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6"/>
      <c r="AC484" s="26"/>
      <c r="AD484" s="26"/>
      <c r="AE484" s="24"/>
    </row>
    <row r="485" spans="1:31" x14ac:dyDescent="0.25">
      <c r="A485" s="27"/>
      <c r="B485" s="28"/>
      <c r="C485" s="28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6"/>
      <c r="AC485" s="26"/>
      <c r="AD485" s="26"/>
      <c r="AE485" s="24"/>
    </row>
    <row r="486" spans="1:31" x14ac:dyDescent="0.25">
      <c r="A486" s="27"/>
      <c r="B486" s="28"/>
      <c r="C486" s="28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6"/>
      <c r="AC486" s="26"/>
      <c r="AD486" s="26"/>
      <c r="AE486" s="24"/>
    </row>
    <row r="487" spans="1:31" x14ac:dyDescent="0.25">
      <c r="A487" s="27"/>
      <c r="B487" s="28"/>
      <c r="C487" s="28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6"/>
      <c r="AC487" s="26"/>
      <c r="AD487" s="26"/>
      <c r="AE487" s="24"/>
    </row>
    <row r="488" spans="1:31" x14ac:dyDescent="0.25">
      <c r="A488" s="27"/>
      <c r="B488" s="28"/>
      <c r="C488" s="28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6"/>
      <c r="AC488" s="26"/>
      <c r="AD488" s="26"/>
      <c r="AE488" s="24"/>
    </row>
    <row r="489" spans="1:31" x14ac:dyDescent="0.25">
      <c r="A489" s="27"/>
      <c r="B489" s="28"/>
      <c r="C489" s="28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6"/>
      <c r="AC489" s="26"/>
      <c r="AD489" s="26"/>
      <c r="AE489" s="24"/>
    </row>
    <row r="490" spans="1:31" x14ac:dyDescent="0.25">
      <c r="A490" s="27"/>
      <c r="B490" s="28"/>
      <c r="C490" s="28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6"/>
      <c r="AC490" s="26"/>
      <c r="AD490" s="26"/>
      <c r="AE490" s="24"/>
    </row>
    <row r="491" spans="1:31" x14ac:dyDescent="0.25">
      <c r="A491" s="27"/>
      <c r="B491" s="28"/>
      <c r="C491" s="28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6"/>
      <c r="AC491" s="26"/>
      <c r="AD491" s="26"/>
      <c r="AE491" s="24"/>
    </row>
    <row r="492" spans="1:31" x14ac:dyDescent="0.25">
      <c r="A492" s="27"/>
      <c r="B492" s="28"/>
      <c r="C492" s="28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6"/>
      <c r="AC492" s="26"/>
      <c r="AD492" s="26"/>
      <c r="AE492" s="24"/>
    </row>
    <row r="493" spans="1:31" x14ac:dyDescent="0.25">
      <c r="A493" s="27"/>
      <c r="B493" s="28"/>
      <c r="C493" s="28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6"/>
      <c r="AC493" s="26"/>
      <c r="AD493" s="26"/>
      <c r="AE493" s="24"/>
    </row>
    <row r="494" spans="1:31" x14ac:dyDescent="0.25">
      <c r="A494" s="27"/>
      <c r="B494" s="28"/>
      <c r="C494" s="28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6"/>
      <c r="AC494" s="26"/>
      <c r="AD494" s="26"/>
      <c r="AE494" s="24"/>
    </row>
    <row r="495" spans="1:31" x14ac:dyDescent="0.25">
      <c r="A495" s="27"/>
      <c r="B495" s="28"/>
      <c r="C495" s="28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6"/>
      <c r="AC495" s="26"/>
      <c r="AD495" s="26"/>
      <c r="AE495" s="24"/>
    </row>
    <row r="496" spans="1:31" x14ac:dyDescent="0.25">
      <c r="A496" s="27"/>
      <c r="B496" s="28"/>
      <c r="C496" s="28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6"/>
      <c r="AC496" s="26"/>
      <c r="AD496" s="26"/>
      <c r="AE496" s="24"/>
    </row>
    <row r="497" spans="1:31" x14ac:dyDescent="0.25">
      <c r="A497" s="27"/>
      <c r="B497" s="28"/>
      <c r="C497" s="28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6"/>
      <c r="AC497" s="26"/>
      <c r="AD497" s="26"/>
      <c r="AE497" s="24"/>
    </row>
    <row r="498" spans="1:31" x14ac:dyDescent="0.25">
      <c r="A498" s="27"/>
      <c r="B498" s="28"/>
      <c r="C498" s="28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6"/>
      <c r="AC498" s="26"/>
      <c r="AD498" s="26"/>
      <c r="AE498" s="24"/>
    </row>
    <row r="499" spans="1:31" x14ac:dyDescent="0.25">
      <c r="A499" s="27"/>
      <c r="B499" s="28"/>
      <c r="C499" s="28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6"/>
      <c r="AC499" s="26"/>
      <c r="AD499" s="26"/>
      <c r="AE499" s="24"/>
    </row>
    <row r="500" spans="1:31" x14ac:dyDescent="0.25">
      <c r="A500" s="27"/>
      <c r="B500" s="28"/>
      <c r="C500" s="28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6"/>
      <c r="AC500" s="26"/>
      <c r="AD500" s="26"/>
      <c r="AE500" s="24"/>
    </row>
    <row r="501" spans="1:31" x14ac:dyDescent="0.25">
      <c r="A501" s="27"/>
      <c r="B501" s="28"/>
      <c r="C501" s="28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6"/>
      <c r="AC501" s="26"/>
      <c r="AD501" s="26"/>
      <c r="AE501" s="24"/>
    </row>
    <row r="502" spans="1:31" x14ac:dyDescent="0.25">
      <c r="A502" s="27"/>
      <c r="B502" s="28"/>
      <c r="C502" s="28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6"/>
      <c r="AC502" s="26"/>
      <c r="AD502" s="26"/>
      <c r="AE502" s="24"/>
    </row>
    <row r="503" spans="1:31" x14ac:dyDescent="0.25">
      <c r="A503" s="27"/>
      <c r="B503" s="28"/>
      <c r="C503" s="28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6"/>
      <c r="AC503" s="26"/>
      <c r="AD503" s="26"/>
      <c r="AE503" s="24"/>
    </row>
    <row r="504" spans="1:31" x14ac:dyDescent="0.25">
      <c r="A504" s="27"/>
      <c r="B504" s="28"/>
      <c r="C504" s="28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6"/>
      <c r="AC504" s="26"/>
      <c r="AD504" s="26"/>
      <c r="AE504" s="24"/>
    </row>
    <row r="505" spans="1:31" x14ac:dyDescent="0.25">
      <c r="A505" s="27"/>
      <c r="B505" s="28"/>
      <c r="C505" s="28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6"/>
      <c r="AC505" s="26"/>
      <c r="AD505" s="26"/>
      <c r="AE505" s="24"/>
    </row>
    <row r="506" spans="1:31" x14ac:dyDescent="0.25">
      <c r="A506" s="27"/>
      <c r="B506" s="28"/>
      <c r="C506" s="28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6"/>
      <c r="AC506" s="26"/>
      <c r="AD506" s="26"/>
      <c r="AE506" s="24"/>
    </row>
    <row r="507" spans="1:31" x14ac:dyDescent="0.25">
      <c r="A507" s="27"/>
      <c r="B507" s="28"/>
      <c r="C507" s="28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6"/>
      <c r="AC507" s="26"/>
      <c r="AD507" s="26"/>
      <c r="AE507" s="24"/>
    </row>
    <row r="508" spans="1:31" x14ac:dyDescent="0.25">
      <c r="A508" s="27"/>
      <c r="B508" s="28"/>
      <c r="C508" s="28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6"/>
      <c r="AC508" s="26"/>
      <c r="AD508" s="26"/>
      <c r="AE508" s="24"/>
    </row>
    <row r="509" spans="1:31" x14ac:dyDescent="0.25">
      <c r="A509" s="27"/>
      <c r="B509" s="28"/>
      <c r="C509" s="28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6"/>
      <c r="AC509" s="26"/>
      <c r="AD509" s="26"/>
      <c r="AE509" s="24"/>
    </row>
    <row r="510" spans="1:31" x14ac:dyDescent="0.25">
      <c r="A510" s="27"/>
      <c r="B510" s="28"/>
      <c r="C510" s="28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6"/>
      <c r="AC510" s="26"/>
      <c r="AD510" s="26"/>
      <c r="AE510" s="24"/>
    </row>
    <row r="511" spans="1:31" x14ac:dyDescent="0.25">
      <c r="A511" s="27"/>
      <c r="B511" s="28"/>
      <c r="C511" s="28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6"/>
      <c r="AC511" s="26"/>
      <c r="AD511" s="26"/>
      <c r="AE511" s="24"/>
    </row>
    <row r="512" spans="1:31" x14ac:dyDescent="0.25">
      <c r="A512" s="27"/>
      <c r="B512" s="28"/>
      <c r="C512" s="28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6"/>
      <c r="AC512" s="26"/>
      <c r="AD512" s="26"/>
      <c r="AE512" s="24"/>
    </row>
    <row r="513" spans="1:31" x14ac:dyDescent="0.25">
      <c r="A513" s="27"/>
      <c r="B513" s="28"/>
      <c r="C513" s="28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6"/>
      <c r="AC513" s="26"/>
      <c r="AD513" s="26"/>
      <c r="AE513" s="24"/>
    </row>
    <row r="514" spans="1:31" x14ac:dyDescent="0.25">
      <c r="A514" s="27"/>
      <c r="B514" s="28"/>
      <c r="C514" s="28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6"/>
      <c r="AC514" s="26"/>
      <c r="AD514" s="26"/>
      <c r="AE514" s="24"/>
    </row>
    <row r="515" spans="1:31" x14ac:dyDescent="0.25">
      <c r="A515" s="27"/>
      <c r="B515" s="28"/>
      <c r="C515" s="28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6"/>
      <c r="AC515" s="26"/>
      <c r="AD515" s="26"/>
      <c r="AE515" s="24"/>
    </row>
    <row r="516" spans="1:31" x14ac:dyDescent="0.25">
      <c r="A516" s="27"/>
      <c r="B516" s="28"/>
      <c r="C516" s="28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6"/>
      <c r="AC516" s="26"/>
      <c r="AD516" s="26"/>
      <c r="AE516" s="24"/>
    </row>
    <row r="517" spans="1:31" x14ac:dyDescent="0.25">
      <c r="A517" s="27"/>
      <c r="B517" s="28"/>
      <c r="C517" s="28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6"/>
      <c r="AC517" s="26"/>
      <c r="AD517" s="26"/>
      <c r="AE517" s="24"/>
    </row>
    <row r="518" spans="1:31" x14ac:dyDescent="0.25">
      <c r="A518" s="27"/>
      <c r="B518" s="28"/>
      <c r="C518" s="28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6"/>
      <c r="AC518" s="26"/>
      <c r="AD518" s="26"/>
      <c r="AE518" s="24"/>
    </row>
    <row r="519" spans="1:31" x14ac:dyDescent="0.25">
      <c r="A519" s="27"/>
      <c r="B519" s="28"/>
      <c r="C519" s="28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6"/>
      <c r="AC519" s="26"/>
      <c r="AD519" s="26"/>
      <c r="AE519" s="24"/>
    </row>
    <row r="520" spans="1:31" x14ac:dyDescent="0.25">
      <c r="A520" s="27"/>
      <c r="B520" s="28"/>
      <c r="C520" s="28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6"/>
      <c r="AC520" s="26"/>
      <c r="AD520" s="26"/>
      <c r="AE520" s="24"/>
    </row>
    <row r="521" spans="1:31" x14ac:dyDescent="0.25">
      <c r="A521" s="27"/>
      <c r="B521" s="28"/>
      <c r="C521" s="28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6"/>
      <c r="AC521" s="26"/>
      <c r="AD521" s="26"/>
      <c r="AE521" s="24"/>
    </row>
    <row r="522" spans="1:31" x14ac:dyDescent="0.25">
      <c r="A522" s="27"/>
      <c r="B522" s="28"/>
      <c r="C522" s="28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6"/>
      <c r="AC522" s="26"/>
      <c r="AD522" s="26"/>
      <c r="AE522" s="24"/>
    </row>
    <row r="523" spans="1:31" x14ac:dyDescent="0.25">
      <c r="A523" s="27"/>
      <c r="B523" s="28"/>
      <c r="C523" s="28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6"/>
      <c r="AC523" s="26"/>
      <c r="AD523" s="26"/>
      <c r="AE523" s="24"/>
    </row>
    <row r="524" spans="1:31" x14ac:dyDescent="0.25">
      <c r="A524" s="27"/>
      <c r="B524" s="28"/>
      <c r="C524" s="28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6"/>
      <c r="AC524" s="26"/>
      <c r="AD524" s="26"/>
      <c r="AE524" s="24"/>
    </row>
    <row r="525" spans="1:31" x14ac:dyDescent="0.25">
      <c r="A525" s="27"/>
      <c r="B525" s="28"/>
      <c r="C525" s="28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6"/>
      <c r="AC525" s="26"/>
      <c r="AD525" s="26"/>
      <c r="AE525" s="24"/>
    </row>
    <row r="526" spans="1:31" x14ac:dyDescent="0.25">
      <c r="A526" s="27"/>
      <c r="B526" s="28"/>
      <c r="C526" s="28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6"/>
      <c r="AC526" s="26"/>
      <c r="AD526" s="26"/>
      <c r="AE526" s="24"/>
    </row>
    <row r="527" spans="1:31" x14ac:dyDescent="0.25">
      <c r="A527" s="27"/>
      <c r="B527" s="28"/>
      <c r="C527" s="28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6"/>
      <c r="AC527" s="26"/>
      <c r="AD527" s="26"/>
      <c r="AE527" s="24"/>
    </row>
    <row r="528" spans="1:31" x14ac:dyDescent="0.25">
      <c r="A528" s="27"/>
      <c r="B528" s="28"/>
      <c r="C528" s="28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6"/>
      <c r="AC528" s="26"/>
      <c r="AD528" s="26"/>
      <c r="AE528" s="24"/>
    </row>
    <row r="529" spans="1:31" x14ac:dyDescent="0.25">
      <c r="A529" s="27"/>
      <c r="B529" s="28"/>
      <c r="C529" s="28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6"/>
      <c r="AC529" s="26"/>
      <c r="AD529" s="26"/>
      <c r="AE529" s="24"/>
    </row>
    <row r="530" spans="1:31" x14ac:dyDescent="0.25">
      <c r="A530" s="27"/>
      <c r="B530" s="28"/>
      <c r="C530" s="28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6"/>
      <c r="AC530" s="26"/>
      <c r="AD530" s="26"/>
      <c r="AE530" s="24"/>
    </row>
    <row r="531" spans="1:31" x14ac:dyDescent="0.25">
      <c r="A531" s="27"/>
      <c r="B531" s="28"/>
      <c r="C531" s="28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6"/>
      <c r="AC531" s="26"/>
      <c r="AD531" s="26"/>
      <c r="AE531" s="24"/>
    </row>
    <row r="532" spans="1:31" x14ac:dyDescent="0.25">
      <c r="A532" s="27"/>
      <c r="B532" s="28"/>
      <c r="C532" s="28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6"/>
      <c r="AC532" s="26"/>
      <c r="AD532" s="26"/>
      <c r="AE532" s="24"/>
    </row>
    <row r="533" spans="1:31" x14ac:dyDescent="0.25">
      <c r="A533" s="27"/>
      <c r="B533" s="28"/>
      <c r="C533" s="28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6"/>
      <c r="AC533" s="26"/>
      <c r="AD533" s="26"/>
      <c r="AE533" s="24"/>
    </row>
    <row r="534" spans="1:31" x14ac:dyDescent="0.25">
      <c r="A534" s="27"/>
      <c r="B534" s="28"/>
      <c r="C534" s="28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6"/>
      <c r="AC534" s="26"/>
      <c r="AD534" s="26"/>
      <c r="AE534" s="24"/>
    </row>
    <row r="535" spans="1:31" x14ac:dyDescent="0.25">
      <c r="A535" s="27"/>
      <c r="B535" s="28"/>
      <c r="C535" s="28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6"/>
      <c r="AC535" s="26"/>
      <c r="AD535" s="26"/>
      <c r="AE535" s="24"/>
    </row>
    <row r="536" spans="1:31" x14ac:dyDescent="0.25">
      <c r="A536" s="27"/>
      <c r="B536" s="28"/>
      <c r="C536" s="28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6"/>
      <c r="AC536" s="26"/>
      <c r="AD536" s="26"/>
      <c r="AE536" s="24"/>
    </row>
    <row r="537" spans="1:31" x14ac:dyDescent="0.25">
      <c r="A537" s="27"/>
      <c r="B537" s="28"/>
      <c r="C537" s="28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6"/>
      <c r="AC537" s="26"/>
      <c r="AD537" s="26"/>
      <c r="AE537" s="24"/>
    </row>
    <row r="538" spans="1:31" x14ac:dyDescent="0.25">
      <c r="A538" s="27"/>
      <c r="B538" s="28"/>
      <c r="C538" s="28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6"/>
      <c r="AC538" s="26"/>
      <c r="AD538" s="26"/>
      <c r="AE538" s="24"/>
    </row>
    <row r="539" spans="1:31" x14ac:dyDescent="0.25">
      <c r="A539" s="27"/>
      <c r="B539" s="28"/>
      <c r="C539" s="28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6"/>
      <c r="AC539" s="26"/>
      <c r="AD539" s="26"/>
      <c r="AE539" s="24"/>
    </row>
    <row r="540" spans="1:31" x14ac:dyDescent="0.25">
      <c r="A540" s="27"/>
      <c r="B540" s="28"/>
      <c r="C540" s="28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6"/>
      <c r="AC540" s="26"/>
      <c r="AD540" s="26"/>
      <c r="AE540" s="24"/>
    </row>
    <row r="541" spans="1:31" x14ac:dyDescent="0.25">
      <c r="A541" s="27"/>
      <c r="B541" s="28"/>
      <c r="C541" s="28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6"/>
      <c r="AC541" s="26"/>
      <c r="AD541" s="26"/>
      <c r="AE541" s="24"/>
    </row>
    <row r="542" spans="1:31" x14ac:dyDescent="0.25">
      <c r="A542" s="27"/>
      <c r="B542" s="28"/>
      <c r="C542" s="28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6"/>
      <c r="AC542" s="26"/>
      <c r="AD542" s="26"/>
      <c r="AE542" s="24"/>
    </row>
    <row r="543" spans="1:31" x14ac:dyDescent="0.25">
      <c r="A543" s="27"/>
      <c r="B543" s="28"/>
      <c r="C543" s="28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6"/>
      <c r="AC543" s="26"/>
      <c r="AD543" s="26"/>
      <c r="AE543" s="24"/>
    </row>
    <row r="544" spans="1:31" x14ac:dyDescent="0.25">
      <c r="A544" s="27"/>
      <c r="B544" s="28"/>
      <c r="C544" s="28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6"/>
      <c r="AC544" s="26"/>
      <c r="AD544" s="26"/>
      <c r="AE544" s="24"/>
    </row>
    <row r="545" spans="1:31" x14ac:dyDescent="0.25">
      <c r="A545" s="27"/>
      <c r="B545" s="28"/>
      <c r="C545" s="28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6"/>
      <c r="AC545" s="26"/>
      <c r="AD545" s="26"/>
      <c r="AE545" s="24"/>
    </row>
    <row r="546" spans="1:31" x14ac:dyDescent="0.25">
      <c r="A546" s="27"/>
      <c r="B546" s="28"/>
      <c r="C546" s="28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6"/>
      <c r="AC546" s="26"/>
      <c r="AD546" s="26"/>
      <c r="AE546" s="24"/>
    </row>
    <row r="547" spans="1:31" x14ac:dyDescent="0.25">
      <c r="A547" s="27"/>
      <c r="B547" s="28"/>
      <c r="C547" s="28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6"/>
      <c r="AC547" s="26"/>
      <c r="AD547" s="26"/>
      <c r="AE547" s="24"/>
    </row>
    <row r="548" spans="1:31" x14ac:dyDescent="0.25">
      <c r="A548" s="27"/>
      <c r="B548" s="28"/>
      <c r="C548" s="28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6"/>
      <c r="AC548" s="26"/>
      <c r="AD548" s="26"/>
      <c r="AE548" s="24"/>
    </row>
    <row r="549" spans="1:31" x14ac:dyDescent="0.25">
      <c r="A549" s="27"/>
      <c r="B549" s="28"/>
      <c r="C549" s="28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6"/>
      <c r="AC549" s="26"/>
      <c r="AD549" s="26"/>
      <c r="AE549" s="24"/>
    </row>
    <row r="550" spans="1:31" x14ac:dyDescent="0.25">
      <c r="A550" s="27"/>
      <c r="B550" s="28"/>
      <c r="C550" s="28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6"/>
      <c r="AC550" s="26"/>
      <c r="AD550" s="26"/>
      <c r="AE550" s="24"/>
    </row>
    <row r="551" spans="1:31" x14ac:dyDescent="0.25">
      <c r="A551" s="27"/>
      <c r="B551" s="28"/>
      <c r="C551" s="28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6"/>
      <c r="AC551" s="26"/>
      <c r="AD551" s="26"/>
      <c r="AE551" s="24"/>
    </row>
    <row r="552" spans="1:31" x14ac:dyDescent="0.25">
      <c r="A552" s="27"/>
      <c r="B552" s="28"/>
      <c r="C552" s="28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6"/>
      <c r="AC552" s="26"/>
      <c r="AD552" s="26"/>
      <c r="AE552" s="24"/>
    </row>
    <row r="553" spans="1:31" x14ac:dyDescent="0.25">
      <c r="A553" s="27"/>
      <c r="B553" s="28"/>
      <c r="C553" s="28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6"/>
      <c r="AC553" s="26"/>
      <c r="AD553" s="26"/>
      <c r="AE553" s="24"/>
    </row>
    <row r="554" spans="1:31" x14ac:dyDescent="0.25">
      <c r="A554" s="27"/>
      <c r="B554" s="28"/>
      <c r="C554" s="28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6"/>
      <c r="AC554" s="26"/>
      <c r="AD554" s="26"/>
      <c r="AE554" s="24"/>
    </row>
    <row r="555" spans="1:31" x14ac:dyDescent="0.25">
      <c r="A555" s="27"/>
      <c r="B555" s="28"/>
      <c r="C555" s="28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6"/>
      <c r="AC555" s="26"/>
      <c r="AD555" s="26"/>
      <c r="AE555" s="24"/>
    </row>
    <row r="556" spans="1:31" x14ac:dyDescent="0.25">
      <c r="A556" s="27"/>
      <c r="B556" s="28"/>
      <c r="C556" s="28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6"/>
      <c r="AC556" s="26"/>
      <c r="AD556" s="26"/>
      <c r="AE556" s="24"/>
    </row>
    <row r="557" spans="1:31" x14ac:dyDescent="0.25">
      <c r="A557" s="27"/>
      <c r="B557" s="28"/>
      <c r="C557" s="28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6"/>
      <c r="AC557" s="26"/>
      <c r="AD557" s="26"/>
      <c r="AE557" s="24"/>
    </row>
    <row r="558" spans="1:31" x14ac:dyDescent="0.25">
      <c r="A558" s="27"/>
      <c r="B558" s="28"/>
      <c r="C558" s="28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6"/>
      <c r="AC558" s="26"/>
      <c r="AD558" s="26"/>
      <c r="AE558" s="24"/>
    </row>
    <row r="559" spans="1:31" x14ac:dyDescent="0.25">
      <c r="A559" s="27"/>
      <c r="B559" s="28"/>
      <c r="C559" s="28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6"/>
      <c r="AC559" s="26"/>
      <c r="AD559" s="26"/>
      <c r="AE559" s="24"/>
    </row>
    <row r="560" spans="1:31" x14ac:dyDescent="0.25">
      <c r="A560" s="27"/>
      <c r="B560" s="28"/>
      <c r="C560" s="28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6"/>
      <c r="AC560" s="26"/>
      <c r="AD560" s="26"/>
      <c r="AE560" s="24"/>
    </row>
    <row r="561" spans="1:31" x14ac:dyDescent="0.25">
      <c r="A561" s="27"/>
      <c r="B561" s="28"/>
      <c r="C561" s="28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6"/>
      <c r="AC561" s="26"/>
      <c r="AD561" s="26"/>
      <c r="AE561" s="24"/>
    </row>
    <row r="562" spans="1:31" x14ac:dyDescent="0.25">
      <c r="A562" s="27"/>
      <c r="B562" s="28"/>
      <c r="C562" s="28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6"/>
      <c r="AC562" s="26"/>
      <c r="AD562" s="26"/>
      <c r="AE562" s="24"/>
    </row>
    <row r="563" spans="1:31" x14ac:dyDescent="0.25">
      <c r="A563" s="27"/>
      <c r="B563" s="28"/>
      <c r="C563" s="28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6"/>
      <c r="AC563" s="26"/>
      <c r="AD563" s="26"/>
      <c r="AE563" s="24"/>
    </row>
    <row r="564" spans="1:31" x14ac:dyDescent="0.25">
      <c r="A564" s="27"/>
      <c r="B564" s="28"/>
      <c r="C564" s="28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6"/>
      <c r="AC564" s="26"/>
      <c r="AD564" s="26"/>
      <c r="AE564" s="24"/>
    </row>
    <row r="565" spans="1:31" x14ac:dyDescent="0.25">
      <c r="A565" s="27"/>
      <c r="B565" s="28"/>
      <c r="C565" s="28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6"/>
      <c r="AC565" s="26"/>
      <c r="AD565" s="26"/>
      <c r="AE565" s="24"/>
    </row>
    <row r="566" spans="1:31" x14ac:dyDescent="0.25">
      <c r="A566" s="27"/>
      <c r="B566" s="28"/>
      <c r="C566" s="28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6"/>
      <c r="AC566" s="26"/>
      <c r="AD566" s="26"/>
      <c r="AE566" s="24"/>
    </row>
    <row r="567" spans="1:31" x14ac:dyDescent="0.25">
      <c r="A567" s="27"/>
      <c r="B567" s="28"/>
      <c r="C567" s="28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6"/>
      <c r="AC567" s="26"/>
      <c r="AD567" s="26"/>
      <c r="AE567" s="24"/>
    </row>
    <row r="568" spans="1:31" x14ac:dyDescent="0.25">
      <c r="A568" s="27"/>
      <c r="B568" s="28"/>
      <c r="C568" s="28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6"/>
      <c r="AC568" s="26"/>
      <c r="AD568" s="26"/>
      <c r="AE568" s="24"/>
    </row>
    <row r="569" spans="1:31" x14ac:dyDescent="0.25">
      <c r="A569" s="27"/>
      <c r="B569" s="28"/>
      <c r="C569" s="28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6"/>
      <c r="AC569" s="26"/>
      <c r="AD569" s="26"/>
      <c r="AE569" s="24"/>
    </row>
    <row r="570" spans="1:31" x14ac:dyDescent="0.25">
      <c r="A570" s="27"/>
      <c r="B570" s="28"/>
      <c r="C570" s="28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6"/>
      <c r="AC570" s="26"/>
      <c r="AD570" s="26"/>
      <c r="AE570" s="24"/>
    </row>
    <row r="571" spans="1:31" x14ac:dyDescent="0.25">
      <c r="A571" s="27"/>
      <c r="B571" s="28"/>
      <c r="C571" s="28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6"/>
      <c r="AC571" s="26"/>
      <c r="AD571" s="26"/>
      <c r="AE571" s="24"/>
    </row>
    <row r="572" spans="1:31" x14ac:dyDescent="0.25">
      <c r="A572" s="27"/>
      <c r="B572" s="28"/>
      <c r="C572" s="28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6"/>
      <c r="AC572" s="26"/>
      <c r="AD572" s="26"/>
      <c r="AE572" s="24"/>
    </row>
    <row r="573" spans="1:31" x14ac:dyDescent="0.25">
      <c r="A573" s="27"/>
      <c r="B573" s="28"/>
      <c r="C573" s="28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6"/>
      <c r="AC573" s="26"/>
      <c r="AD573" s="26"/>
      <c r="AE573" s="24"/>
    </row>
    <row r="574" spans="1:31" x14ac:dyDescent="0.25">
      <c r="A574" s="27"/>
      <c r="B574" s="28"/>
      <c r="C574" s="28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6"/>
      <c r="AC574" s="26"/>
      <c r="AD574" s="26"/>
      <c r="AE574" s="24"/>
    </row>
    <row r="575" spans="1:31" x14ac:dyDescent="0.25">
      <c r="A575" s="27"/>
      <c r="B575" s="28"/>
      <c r="C575" s="28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6"/>
      <c r="AC575" s="26"/>
      <c r="AD575" s="26"/>
      <c r="AE575" s="24"/>
    </row>
    <row r="576" spans="1:31" x14ac:dyDescent="0.25">
      <c r="A576" s="27"/>
      <c r="B576" s="28"/>
      <c r="C576" s="28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6"/>
      <c r="AC576" s="26"/>
      <c r="AD576" s="26"/>
      <c r="AE576" s="24"/>
    </row>
    <row r="577" spans="1:31" x14ac:dyDescent="0.25">
      <c r="A577" s="27"/>
      <c r="B577" s="28"/>
      <c r="C577" s="28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6"/>
      <c r="AC577" s="26"/>
      <c r="AD577" s="26"/>
      <c r="AE577" s="24"/>
    </row>
    <row r="578" spans="1:31" x14ac:dyDescent="0.25">
      <c r="A578" s="27"/>
      <c r="B578" s="28"/>
      <c r="C578" s="28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6"/>
      <c r="AC578" s="26"/>
      <c r="AD578" s="26"/>
      <c r="AE578" s="24"/>
    </row>
    <row r="579" spans="1:31" x14ac:dyDescent="0.25">
      <c r="A579" s="27"/>
      <c r="B579" s="28"/>
      <c r="C579" s="28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6"/>
      <c r="AC579" s="26"/>
      <c r="AD579" s="26"/>
      <c r="AE579" s="24"/>
    </row>
    <row r="580" spans="1:31" x14ac:dyDescent="0.25">
      <c r="A580" s="27"/>
      <c r="B580" s="28"/>
      <c r="C580" s="28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6"/>
      <c r="AC580" s="26"/>
      <c r="AD580" s="26"/>
      <c r="AE580" s="24"/>
    </row>
    <row r="581" spans="1:31" x14ac:dyDescent="0.25">
      <c r="A581" s="27"/>
      <c r="B581" s="28"/>
      <c r="C581" s="28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6"/>
      <c r="AC581" s="26"/>
      <c r="AD581" s="26"/>
      <c r="AE581" s="24"/>
    </row>
    <row r="582" spans="1:31" x14ac:dyDescent="0.25">
      <c r="A582" s="27"/>
      <c r="B582" s="28"/>
      <c r="C582" s="28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6"/>
      <c r="AC582" s="26"/>
      <c r="AD582" s="26"/>
      <c r="AE582" s="24"/>
    </row>
    <row r="583" spans="1:31" x14ac:dyDescent="0.25">
      <c r="A583" s="27"/>
      <c r="B583" s="28"/>
      <c r="C583" s="28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6"/>
      <c r="AC583" s="26"/>
      <c r="AD583" s="26"/>
      <c r="AE583" s="24"/>
    </row>
    <row r="584" spans="1:31" x14ac:dyDescent="0.25">
      <c r="A584" s="27"/>
      <c r="B584" s="28"/>
      <c r="C584" s="28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6"/>
      <c r="AC584" s="26"/>
      <c r="AD584" s="26"/>
      <c r="AE584" s="24"/>
    </row>
    <row r="585" spans="1:31" x14ac:dyDescent="0.25">
      <c r="A585" s="27"/>
      <c r="B585" s="28"/>
      <c r="C585" s="28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6"/>
      <c r="AC585" s="26"/>
      <c r="AD585" s="26"/>
      <c r="AE585" s="24"/>
    </row>
    <row r="586" spans="1:31" x14ac:dyDescent="0.25">
      <c r="A586" s="27"/>
      <c r="B586" s="28"/>
      <c r="C586" s="28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6"/>
      <c r="AC586" s="26"/>
      <c r="AD586" s="26"/>
      <c r="AE586" s="24"/>
    </row>
    <row r="587" spans="1:31" x14ac:dyDescent="0.25">
      <c r="A587" s="27"/>
      <c r="B587" s="28"/>
      <c r="C587" s="28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6"/>
      <c r="AC587" s="26"/>
      <c r="AD587" s="26"/>
      <c r="AE587" s="24"/>
    </row>
    <row r="588" spans="1:31" x14ac:dyDescent="0.25">
      <c r="A588" s="27"/>
      <c r="B588" s="28"/>
      <c r="C588" s="28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6"/>
      <c r="AC588" s="26"/>
      <c r="AD588" s="26"/>
      <c r="AE588" s="24"/>
    </row>
    <row r="589" spans="1:31" x14ac:dyDescent="0.25">
      <c r="A589" s="27"/>
      <c r="B589" s="28"/>
      <c r="C589" s="28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6"/>
      <c r="AC589" s="26"/>
      <c r="AD589" s="26"/>
      <c r="AE589" s="24"/>
    </row>
    <row r="590" spans="1:31" x14ac:dyDescent="0.25">
      <c r="A590" s="27"/>
      <c r="B590" s="28"/>
      <c r="C590" s="28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6"/>
      <c r="AC590" s="26"/>
      <c r="AD590" s="26"/>
      <c r="AE590" s="24"/>
    </row>
    <row r="591" spans="1:31" x14ac:dyDescent="0.25">
      <c r="A591" s="27"/>
      <c r="B591" s="28"/>
      <c r="C591" s="28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6"/>
      <c r="AC591" s="26"/>
      <c r="AD591" s="26"/>
      <c r="AE591" s="24"/>
    </row>
    <row r="592" spans="1:31" x14ac:dyDescent="0.25">
      <c r="A592" s="27"/>
      <c r="B592" s="28"/>
      <c r="C592" s="28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6"/>
      <c r="AC592" s="26"/>
      <c r="AD592" s="26"/>
      <c r="AE592" s="24"/>
    </row>
    <row r="593" spans="1:31" x14ac:dyDescent="0.25">
      <c r="A593" s="27"/>
      <c r="B593" s="28"/>
      <c r="C593" s="28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6"/>
      <c r="AC593" s="26"/>
      <c r="AD593" s="26"/>
      <c r="AE593" s="24"/>
    </row>
    <row r="594" spans="1:31" x14ac:dyDescent="0.25">
      <c r="A594" s="27"/>
      <c r="B594" s="28"/>
      <c r="C594" s="28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6"/>
      <c r="AC594" s="26"/>
      <c r="AD594" s="26"/>
      <c r="AE594" s="24"/>
    </row>
    <row r="595" spans="1:31" x14ac:dyDescent="0.25">
      <c r="A595" s="27"/>
      <c r="B595" s="28"/>
      <c r="C595" s="28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6"/>
      <c r="AC595" s="26"/>
      <c r="AD595" s="26"/>
      <c r="AE595" s="24"/>
    </row>
    <row r="596" spans="1:31" x14ac:dyDescent="0.25">
      <c r="A596" s="27"/>
      <c r="B596" s="28"/>
      <c r="C596" s="28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6"/>
      <c r="AC596" s="26"/>
      <c r="AD596" s="26"/>
      <c r="AE596" s="24"/>
    </row>
    <row r="597" spans="1:31" x14ac:dyDescent="0.25">
      <c r="A597" s="27"/>
      <c r="B597" s="28"/>
      <c r="C597" s="28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6"/>
      <c r="AC597" s="26"/>
      <c r="AD597" s="26"/>
      <c r="AE597" s="24"/>
    </row>
    <row r="598" spans="1:31" x14ac:dyDescent="0.25">
      <c r="A598" s="27"/>
      <c r="B598" s="28"/>
      <c r="C598" s="28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6"/>
      <c r="AC598" s="26"/>
      <c r="AD598" s="26"/>
      <c r="AE598" s="24"/>
    </row>
    <row r="599" spans="1:31" x14ac:dyDescent="0.25">
      <c r="A599" s="27"/>
      <c r="B599" s="28"/>
      <c r="C599" s="28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6"/>
      <c r="AC599" s="26"/>
      <c r="AD599" s="26"/>
      <c r="AE599" s="24"/>
    </row>
    <row r="600" spans="1:31" x14ac:dyDescent="0.25">
      <c r="A600" s="27"/>
      <c r="B600" s="28"/>
      <c r="C600" s="28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6"/>
      <c r="AC600" s="26"/>
      <c r="AD600" s="26"/>
      <c r="AE600" s="24"/>
    </row>
    <row r="601" spans="1:31" x14ac:dyDescent="0.25">
      <c r="A601" s="27"/>
      <c r="B601" s="28"/>
      <c r="C601" s="28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6"/>
      <c r="AC601" s="26"/>
      <c r="AD601" s="26"/>
      <c r="AE601" s="24"/>
    </row>
    <row r="602" spans="1:31" x14ac:dyDescent="0.25">
      <c r="A602" s="27"/>
      <c r="B602" s="28"/>
      <c r="C602" s="28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6"/>
      <c r="AC602" s="26"/>
      <c r="AD602" s="26"/>
      <c r="AE602" s="24"/>
    </row>
    <row r="603" spans="1:31" x14ac:dyDescent="0.25">
      <c r="A603" s="27"/>
      <c r="B603" s="28"/>
      <c r="C603" s="28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6"/>
      <c r="AC603" s="26"/>
      <c r="AD603" s="26"/>
      <c r="AE603" s="24"/>
    </row>
    <row r="604" spans="1:31" x14ac:dyDescent="0.25">
      <c r="A604" s="27"/>
      <c r="B604" s="28"/>
      <c r="C604" s="28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6"/>
      <c r="AC604" s="26"/>
      <c r="AD604" s="26"/>
      <c r="AE604" s="24"/>
    </row>
    <row r="605" spans="1:31" x14ac:dyDescent="0.25">
      <c r="A605" s="27"/>
      <c r="B605" s="28"/>
      <c r="C605" s="28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6"/>
      <c r="AC605" s="26"/>
      <c r="AD605" s="26"/>
      <c r="AE605" s="24"/>
    </row>
    <row r="606" spans="1:31" x14ac:dyDescent="0.25">
      <c r="A606" s="27"/>
      <c r="B606" s="28"/>
      <c r="C606" s="28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6"/>
      <c r="AC606" s="26"/>
      <c r="AD606" s="26"/>
      <c r="AE606" s="24"/>
    </row>
    <row r="607" spans="1:31" x14ac:dyDescent="0.25">
      <c r="A607" s="27"/>
      <c r="B607" s="28"/>
      <c r="C607" s="28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6"/>
      <c r="AC607" s="26"/>
      <c r="AD607" s="26"/>
      <c r="AE607" s="24"/>
    </row>
    <row r="608" spans="1:31" x14ac:dyDescent="0.25">
      <c r="A608" s="27"/>
      <c r="B608" s="28"/>
      <c r="C608" s="28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6"/>
      <c r="AC608" s="26"/>
      <c r="AD608" s="26"/>
      <c r="AE608" s="24"/>
    </row>
    <row r="609" spans="1:31" x14ac:dyDescent="0.25">
      <c r="A609" s="27"/>
      <c r="B609" s="28"/>
      <c r="C609" s="28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6"/>
      <c r="AC609" s="26"/>
      <c r="AD609" s="26"/>
      <c r="AE609" s="24"/>
    </row>
    <row r="610" spans="1:31" x14ac:dyDescent="0.25">
      <c r="A610" s="27"/>
      <c r="B610" s="28"/>
      <c r="C610" s="28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6"/>
      <c r="AC610" s="26"/>
      <c r="AD610" s="26"/>
      <c r="AE610" s="24"/>
    </row>
    <row r="611" spans="1:31" x14ac:dyDescent="0.25">
      <c r="A611" s="27"/>
      <c r="B611" s="28"/>
      <c r="C611" s="28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6"/>
      <c r="AC611" s="26"/>
      <c r="AD611" s="26"/>
      <c r="AE611" s="24"/>
    </row>
    <row r="612" spans="1:31" x14ac:dyDescent="0.25">
      <c r="A612" s="27"/>
      <c r="B612" s="28"/>
      <c r="C612" s="28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6"/>
      <c r="AC612" s="26"/>
      <c r="AD612" s="26"/>
      <c r="AE612" s="24"/>
    </row>
    <row r="613" spans="1:31" x14ac:dyDescent="0.25">
      <c r="A613" s="27"/>
      <c r="B613" s="28"/>
      <c r="C613" s="28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6"/>
      <c r="AC613" s="26"/>
      <c r="AD613" s="26"/>
      <c r="AE613" s="24"/>
    </row>
    <row r="614" spans="1:31" x14ac:dyDescent="0.25">
      <c r="A614" s="27"/>
      <c r="B614" s="28"/>
      <c r="C614" s="28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6"/>
      <c r="AC614" s="26"/>
      <c r="AD614" s="26"/>
      <c r="AE614" s="24"/>
    </row>
    <row r="615" spans="1:31" x14ac:dyDescent="0.25">
      <c r="A615" s="27"/>
      <c r="B615" s="28"/>
      <c r="C615" s="28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6"/>
      <c r="AC615" s="26"/>
      <c r="AD615" s="26"/>
      <c r="AE615" s="24"/>
    </row>
    <row r="616" spans="1:31" x14ac:dyDescent="0.25">
      <c r="A616" s="27"/>
      <c r="B616" s="28"/>
      <c r="C616" s="28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6"/>
      <c r="AC616" s="26"/>
      <c r="AD616" s="26"/>
      <c r="AE616" s="24"/>
    </row>
    <row r="617" spans="1:31" x14ac:dyDescent="0.25">
      <c r="A617" s="27"/>
      <c r="B617" s="28"/>
      <c r="C617" s="28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6"/>
      <c r="AC617" s="26"/>
      <c r="AD617" s="26"/>
      <c r="AE617" s="24"/>
    </row>
    <row r="618" spans="1:31" x14ac:dyDescent="0.25">
      <c r="A618" s="27"/>
      <c r="B618" s="28"/>
      <c r="C618" s="28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6"/>
      <c r="AC618" s="26"/>
      <c r="AD618" s="26"/>
      <c r="AE618" s="24"/>
    </row>
    <row r="619" spans="1:31" x14ac:dyDescent="0.25">
      <c r="A619" s="27"/>
      <c r="B619" s="28"/>
      <c r="C619" s="28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6"/>
      <c r="AC619" s="26"/>
      <c r="AD619" s="26"/>
      <c r="AE619" s="24"/>
    </row>
    <row r="620" spans="1:31" x14ac:dyDescent="0.25">
      <c r="A620" s="27"/>
      <c r="B620" s="28"/>
      <c r="C620" s="28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6"/>
      <c r="AC620" s="26"/>
      <c r="AD620" s="26"/>
      <c r="AE620" s="24"/>
    </row>
    <row r="621" spans="1:31" x14ac:dyDescent="0.25">
      <c r="A621" s="27"/>
      <c r="B621" s="28"/>
      <c r="C621" s="28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6"/>
      <c r="AC621" s="26"/>
      <c r="AD621" s="26"/>
      <c r="AE621" s="24"/>
    </row>
    <row r="622" spans="1:31" x14ac:dyDescent="0.25">
      <c r="A622" s="27"/>
      <c r="B622" s="28"/>
      <c r="C622" s="28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6"/>
      <c r="AC622" s="26"/>
      <c r="AD622" s="26"/>
      <c r="AE622" s="24"/>
    </row>
    <row r="623" spans="1:31" x14ac:dyDescent="0.25">
      <c r="A623" s="27"/>
      <c r="B623" s="28"/>
      <c r="C623" s="28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6"/>
      <c r="AC623" s="26"/>
      <c r="AD623" s="26"/>
      <c r="AE623" s="24"/>
    </row>
    <row r="624" spans="1:31" x14ac:dyDescent="0.25">
      <c r="A624" s="27"/>
      <c r="B624" s="28"/>
      <c r="C624" s="28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6"/>
      <c r="AC624" s="26"/>
      <c r="AD624" s="26"/>
      <c r="AE624" s="24"/>
    </row>
    <row r="625" spans="1:31" x14ac:dyDescent="0.25">
      <c r="A625" s="27"/>
      <c r="B625" s="28"/>
      <c r="C625" s="28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6"/>
      <c r="AC625" s="26"/>
      <c r="AD625" s="26"/>
      <c r="AE625" s="24"/>
    </row>
    <row r="626" spans="1:31" x14ac:dyDescent="0.25">
      <c r="A626" s="27"/>
      <c r="B626" s="28"/>
      <c r="C626" s="28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6"/>
      <c r="AC626" s="26"/>
      <c r="AD626" s="26"/>
      <c r="AE626" s="24"/>
    </row>
    <row r="627" spans="1:31" x14ac:dyDescent="0.25">
      <c r="A627" s="27"/>
      <c r="B627" s="28"/>
      <c r="C627" s="28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6"/>
      <c r="AC627" s="26"/>
      <c r="AD627" s="26"/>
      <c r="AE627" s="24"/>
    </row>
    <row r="628" spans="1:31" x14ac:dyDescent="0.25">
      <c r="A628" s="27"/>
      <c r="B628" s="28"/>
      <c r="C628" s="28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6"/>
      <c r="AC628" s="26"/>
      <c r="AD628" s="26"/>
      <c r="AE628" s="24"/>
    </row>
    <row r="629" spans="1:31" x14ac:dyDescent="0.25">
      <c r="A629" s="27"/>
      <c r="B629" s="28"/>
      <c r="C629" s="28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6"/>
      <c r="AC629" s="26"/>
      <c r="AD629" s="26"/>
      <c r="AE629" s="24"/>
    </row>
    <row r="630" spans="1:31" x14ac:dyDescent="0.25">
      <c r="A630" s="27"/>
      <c r="B630" s="28"/>
      <c r="C630" s="28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6"/>
      <c r="AC630" s="26"/>
      <c r="AD630" s="26"/>
      <c r="AE630" s="24"/>
    </row>
    <row r="631" spans="1:31" x14ac:dyDescent="0.25">
      <c r="A631" s="27"/>
      <c r="B631" s="28"/>
      <c r="C631" s="28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6"/>
      <c r="AC631" s="26"/>
      <c r="AD631" s="26"/>
      <c r="AE631" s="24"/>
    </row>
    <row r="632" spans="1:31" x14ac:dyDescent="0.25">
      <c r="A632" s="27"/>
      <c r="B632" s="28"/>
      <c r="C632" s="28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6"/>
      <c r="AC632" s="26"/>
      <c r="AD632" s="26"/>
      <c r="AE632" s="24"/>
    </row>
    <row r="633" spans="1:31" x14ac:dyDescent="0.25">
      <c r="A633" s="27"/>
      <c r="B633" s="28"/>
      <c r="C633" s="28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6"/>
      <c r="AC633" s="26"/>
      <c r="AD633" s="26"/>
      <c r="AE633" s="24"/>
    </row>
    <row r="634" spans="1:31" x14ac:dyDescent="0.25">
      <c r="A634" s="27"/>
      <c r="B634" s="28"/>
      <c r="C634" s="28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6"/>
      <c r="AC634" s="26"/>
      <c r="AD634" s="26"/>
      <c r="AE634" s="24"/>
    </row>
    <row r="635" spans="1:31" x14ac:dyDescent="0.25">
      <c r="A635" s="27"/>
      <c r="B635" s="28"/>
      <c r="C635" s="28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6"/>
      <c r="AC635" s="26"/>
      <c r="AD635" s="26"/>
      <c r="AE635" s="24"/>
    </row>
    <row r="636" spans="1:31" x14ac:dyDescent="0.25">
      <c r="A636" s="27"/>
      <c r="B636" s="28"/>
      <c r="C636" s="28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6"/>
      <c r="AC636" s="26"/>
      <c r="AD636" s="26"/>
      <c r="AE636" s="24"/>
    </row>
    <row r="637" spans="1:31" x14ac:dyDescent="0.25">
      <c r="A637" s="27"/>
      <c r="B637" s="28"/>
      <c r="C637" s="28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6"/>
      <c r="AC637" s="26"/>
      <c r="AD637" s="26"/>
      <c r="AE637" s="24"/>
    </row>
    <row r="638" spans="1:31" x14ac:dyDescent="0.25">
      <c r="A638" s="27"/>
      <c r="B638" s="28"/>
      <c r="C638" s="28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6"/>
      <c r="AC638" s="26"/>
      <c r="AD638" s="26"/>
      <c r="AE638" s="24"/>
    </row>
    <row r="639" spans="1:31" x14ac:dyDescent="0.25">
      <c r="A639" s="27"/>
      <c r="B639" s="28"/>
      <c r="C639" s="28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6"/>
      <c r="AC639" s="26"/>
      <c r="AD639" s="26"/>
      <c r="AE639" s="24"/>
    </row>
    <row r="640" spans="1:31" x14ac:dyDescent="0.25">
      <c r="A640" s="27"/>
      <c r="B640" s="28"/>
      <c r="C640" s="28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6"/>
      <c r="AC640" s="26"/>
      <c r="AD640" s="26"/>
      <c r="AE640" s="24"/>
    </row>
    <row r="641" spans="1:31" x14ac:dyDescent="0.25">
      <c r="A641" s="27"/>
      <c r="B641" s="28"/>
      <c r="C641" s="28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6"/>
      <c r="AC641" s="26"/>
      <c r="AD641" s="26"/>
      <c r="AE641" s="24"/>
    </row>
    <row r="642" spans="1:31" x14ac:dyDescent="0.25">
      <c r="A642" s="27"/>
      <c r="B642" s="28"/>
      <c r="C642" s="28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6"/>
      <c r="AC642" s="26"/>
      <c r="AD642" s="26"/>
      <c r="AE642" s="24"/>
    </row>
    <row r="643" spans="1:31" x14ac:dyDescent="0.25">
      <c r="A643" s="27"/>
      <c r="B643" s="28"/>
      <c r="C643" s="28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6"/>
      <c r="AC643" s="26"/>
      <c r="AD643" s="26"/>
      <c r="AE643" s="24"/>
    </row>
    <row r="644" spans="1:31" x14ac:dyDescent="0.25">
      <c r="A644" s="27"/>
      <c r="B644" s="28"/>
      <c r="C644" s="28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6"/>
      <c r="AC644" s="26"/>
      <c r="AD644" s="26"/>
      <c r="AE644" s="24"/>
    </row>
    <row r="645" spans="1:31" x14ac:dyDescent="0.25">
      <c r="A645" s="27"/>
      <c r="B645" s="28"/>
      <c r="C645" s="28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6"/>
      <c r="AC645" s="26"/>
      <c r="AD645" s="26"/>
      <c r="AE645" s="24"/>
    </row>
    <row r="646" spans="1:31" x14ac:dyDescent="0.25">
      <c r="A646" s="27"/>
      <c r="B646" s="28"/>
      <c r="C646" s="28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6"/>
      <c r="AC646" s="26"/>
      <c r="AD646" s="26"/>
      <c r="AE646" s="24"/>
    </row>
    <row r="647" spans="1:31" x14ac:dyDescent="0.25">
      <c r="A647" s="27"/>
      <c r="B647" s="28"/>
      <c r="C647" s="28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6"/>
      <c r="AC647" s="26"/>
      <c r="AD647" s="26"/>
      <c r="AE647" s="24"/>
    </row>
    <row r="648" spans="1:31" x14ac:dyDescent="0.25">
      <c r="A648" s="27"/>
      <c r="B648" s="28"/>
      <c r="C648" s="28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6"/>
      <c r="AC648" s="26"/>
      <c r="AD648" s="26"/>
      <c r="AE648" s="24"/>
    </row>
    <row r="649" spans="1:31" x14ac:dyDescent="0.25">
      <c r="A649" s="27"/>
      <c r="B649" s="28"/>
      <c r="C649" s="28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6"/>
      <c r="AC649" s="26"/>
      <c r="AD649" s="26"/>
      <c r="AE649" s="24"/>
    </row>
    <row r="650" spans="1:31" x14ac:dyDescent="0.25">
      <c r="A650" s="27"/>
      <c r="B650" s="28"/>
      <c r="C650" s="28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6"/>
      <c r="AC650" s="26"/>
      <c r="AD650" s="26"/>
      <c r="AE650" s="24"/>
    </row>
    <row r="651" spans="1:31" x14ac:dyDescent="0.25">
      <c r="A651" s="27"/>
      <c r="B651" s="28"/>
      <c r="C651" s="28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6"/>
      <c r="AC651" s="26"/>
      <c r="AD651" s="26"/>
      <c r="AE651" s="24"/>
    </row>
    <row r="652" spans="1:31" x14ac:dyDescent="0.25">
      <c r="A652" s="27"/>
      <c r="B652" s="28"/>
      <c r="C652" s="28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6"/>
      <c r="AC652" s="26"/>
      <c r="AD652" s="26"/>
      <c r="AE652" s="24"/>
    </row>
    <row r="653" spans="1:31" x14ac:dyDescent="0.25">
      <c r="A653" s="27"/>
      <c r="B653" s="28"/>
      <c r="C653" s="28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6"/>
      <c r="AC653" s="26"/>
      <c r="AD653" s="26"/>
      <c r="AE653" s="24"/>
    </row>
    <row r="654" spans="1:31" x14ac:dyDescent="0.25">
      <c r="A654" s="27"/>
      <c r="B654" s="28"/>
      <c r="C654" s="28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6"/>
      <c r="AC654" s="26"/>
      <c r="AD654" s="26"/>
      <c r="AE654" s="24"/>
    </row>
    <row r="655" spans="1:31" x14ac:dyDescent="0.25">
      <c r="A655" s="27"/>
      <c r="B655" s="28"/>
      <c r="C655" s="28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6"/>
      <c r="AC655" s="26"/>
      <c r="AD655" s="26"/>
      <c r="AE655" s="24"/>
    </row>
    <row r="656" spans="1:31" x14ac:dyDescent="0.25">
      <c r="A656" s="27"/>
      <c r="B656" s="28"/>
      <c r="C656" s="28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6"/>
      <c r="AC656" s="26"/>
      <c r="AD656" s="26"/>
      <c r="AE656" s="24"/>
    </row>
    <row r="657" spans="1:31" x14ac:dyDescent="0.25">
      <c r="A657" s="27"/>
      <c r="B657" s="28"/>
      <c r="C657" s="28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6"/>
      <c r="AC657" s="26"/>
      <c r="AD657" s="26"/>
      <c r="AE657" s="24"/>
    </row>
    <row r="658" spans="1:31" x14ac:dyDescent="0.25">
      <c r="A658" s="27"/>
      <c r="B658" s="28"/>
      <c r="C658" s="28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6"/>
      <c r="AC658" s="26"/>
      <c r="AD658" s="26"/>
      <c r="AE658" s="24"/>
    </row>
    <row r="659" spans="1:31" x14ac:dyDescent="0.25">
      <c r="A659" s="27"/>
      <c r="B659" s="28"/>
      <c r="C659" s="28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6"/>
      <c r="AC659" s="26"/>
      <c r="AD659" s="26"/>
      <c r="AE659" s="24"/>
    </row>
    <row r="660" spans="1:31" x14ac:dyDescent="0.25">
      <c r="A660" s="27"/>
      <c r="B660" s="28"/>
      <c r="C660" s="28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6"/>
      <c r="AC660" s="26"/>
      <c r="AD660" s="26"/>
      <c r="AE660" s="24"/>
    </row>
    <row r="661" spans="1:31" x14ac:dyDescent="0.25">
      <c r="A661" s="27"/>
      <c r="B661" s="28"/>
      <c r="C661" s="28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6"/>
      <c r="AC661" s="26"/>
      <c r="AD661" s="26"/>
      <c r="AE661" s="24"/>
    </row>
    <row r="662" spans="1:31" x14ac:dyDescent="0.25">
      <c r="A662" s="27"/>
      <c r="B662" s="28"/>
      <c r="C662" s="28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6"/>
      <c r="AC662" s="26"/>
      <c r="AD662" s="26"/>
      <c r="AE662" s="24"/>
    </row>
    <row r="663" spans="1:31" x14ac:dyDescent="0.25">
      <c r="A663" s="27"/>
      <c r="B663" s="28"/>
      <c r="C663" s="28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6"/>
      <c r="AC663" s="26"/>
      <c r="AD663" s="26"/>
      <c r="AE663" s="24"/>
    </row>
    <row r="664" spans="1:31" x14ac:dyDescent="0.25">
      <c r="A664" s="27"/>
      <c r="B664" s="28"/>
      <c r="C664" s="28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6"/>
      <c r="AC664" s="26"/>
      <c r="AD664" s="26"/>
      <c r="AE664" s="24"/>
    </row>
    <row r="665" spans="1:31" x14ac:dyDescent="0.25">
      <c r="A665" s="27"/>
      <c r="B665" s="28"/>
      <c r="C665" s="28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6"/>
      <c r="AC665" s="26"/>
      <c r="AD665" s="26"/>
      <c r="AE665" s="24"/>
    </row>
    <row r="666" spans="1:31" x14ac:dyDescent="0.25">
      <c r="A666" s="27"/>
      <c r="B666" s="28"/>
      <c r="C666" s="28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6"/>
      <c r="AC666" s="26"/>
      <c r="AD666" s="26"/>
      <c r="AE666" s="24"/>
    </row>
    <row r="667" spans="1:31" x14ac:dyDescent="0.25">
      <c r="A667" s="27"/>
      <c r="B667" s="28"/>
      <c r="C667" s="28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6"/>
      <c r="AC667" s="26"/>
      <c r="AD667" s="26"/>
      <c r="AE667" s="24"/>
    </row>
    <row r="668" spans="1:31" x14ac:dyDescent="0.25">
      <c r="A668" s="27"/>
      <c r="B668" s="28"/>
      <c r="C668" s="28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6"/>
      <c r="AC668" s="26"/>
      <c r="AD668" s="26"/>
      <c r="AE668" s="24"/>
    </row>
    <row r="669" spans="1:31" x14ac:dyDescent="0.25">
      <c r="A669" s="27"/>
      <c r="B669" s="28"/>
      <c r="C669" s="28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6"/>
      <c r="AC669" s="26"/>
      <c r="AD669" s="26"/>
      <c r="AE669" s="24"/>
    </row>
    <row r="670" spans="1:31" x14ac:dyDescent="0.25">
      <c r="A670" s="27"/>
      <c r="B670" s="28"/>
      <c r="C670" s="28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6"/>
      <c r="AC670" s="26"/>
      <c r="AD670" s="26"/>
      <c r="AE670" s="24"/>
    </row>
    <row r="671" spans="1:31" x14ac:dyDescent="0.25">
      <c r="A671" s="27"/>
      <c r="B671" s="28"/>
      <c r="C671" s="28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6"/>
      <c r="AC671" s="26"/>
      <c r="AD671" s="26"/>
      <c r="AE671" s="24"/>
    </row>
    <row r="672" spans="1:31" x14ac:dyDescent="0.25">
      <c r="A672" s="27"/>
      <c r="B672" s="28"/>
      <c r="C672" s="28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6"/>
      <c r="AC672" s="26"/>
      <c r="AD672" s="26"/>
      <c r="AE672" s="24"/>
    </row>
    <row r="673" spans="1:31" x14ac:dyDescent="0.25">
      <c r="A673" s="27"/>
      <c r="B673" s="28"/>
      <c r="C673" s="28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6"/>
      <c r="AC673" s="26"/>
      <c r="AD673" s="26"/>
      <c r="AE673" s="24"/>
    </row>
    <row r="674" spans="1:31" x14ac:dyDescent="0.25">
      <c r="A674" s="27"/>
      <c r="B674" s="28"/>
      <c r="C674" s="28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6"/>
      <c r="AC674" s="26"/>
      <c r="AD674" s="26"/>
      <c r="AE674" s="24"/>
    </row>
    <row r="675" spans="1:31" x14ac:dyDescent="0.25">
      <c r="A675" s="27"/>
      <c r="B675" s="28"/>
      <c r="C675" s="28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6"/>
      <c r="AC675" s="26"/>
      <c r="AD675" s="26"/>
      <c r="AE675" s="24"/>
    </row>
    <row r="676" spans="1:31" x14ac:dyDescent="0.25">
      <c r="A676" s="27"/>
      <c r="B676" s="28"/>
      <c r="C676" s="28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6"/>
      <c r="AC676" s="26"/>
      <c r="AD676" s="26"/>
      <c r="AE676" s="24"/>
    </row>
    <row r="677" spans="1:31" x14ac:dyDescent="0.25">
      <c r="A677" s="27"/>
      <c r="B677" s="28"/>
      <c r="C677" s="28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6"/>
      <c r="AC677" s="26"/>
      <c r="AD677" s="26"/>
      <c r="AE677" s="24"/>
    </row>
    <row r="678" spans="1:31" x14ac:dyDescent="0.25">
      <c r="A678" s="27"/>
      <c r="B678" s="28"/>
      <c r="C678" s="28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6"/>
      <c r="AC678" s="26"/>
      <c r="AD678" s="26"/>
      <c r="AE678" s="24"/>
    </row>
    <row r="679" spans="1:31" x14ac:dyDescent="0.25">
      <c r="A679" s="27"/>
      <c r="B679" s="28"/>
      <c r="C679" s="28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6"/>
      <c r="AC679" s="26"/>
      <c r="AD679" s="26"/>
      <c r="AE679" s="24"/>
    </row>
    <row r="680" spans="1:31" x14ac:dyDescent="0.25">
      <c r="A680" s="27"/>
      <c r="B680" s="28"/>
      <c r="C680" s="28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6"/>
      <c r="AC680" s="26"/>
      <c r="AD680" s="26"/>
      <c r="AE680" s="24"/>
    </row>
    <row r="681" spans="1:31" x14ac:dyDescent="0.25">
      <c r="A681" s="27"/>
      <c r="B681" s="28"/>
      <c r="C681" s="28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6"/>
      <c r="AC681" s="26"/>
      <c r="AD681" s="26"/>
      <c r="AE681" s="24"/>
    </row>
    <row r="682" spans="1:31" x14ac:dyDescent="0.25">
      <c r="A682" s="27"/>
      <c r="B682" s="28"/>
      <c r="C682" s="28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6"/>
      <c r="AC682" s="26"/>
      <c r="AD682" s="26"/>
      <c r="AE682" s="24"/>
    </row>
    <row r="683" spans="1:31" x14ac:dyDescent="0.25">
      <c r="A683" s="27"/>
      <c r="B683" s="28"/>
      <c r="C683" s="28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6"/>
      <c r="AC683" s="26"/>
      <c r="AD683" s="26"/>
      <c r="AE683" s="24"/>
    </row>
    <row r="684" spans="1:31" x14ac:dyDescent="0.25">
      <c r="A684" s="27"/>
      <c r="B684" s="28"/>
      <c r="C684" s="28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6"/>
      <c r="AC684" s="26"/>
      <c r="AD684" s="26"/>
      <c r="AE684" s="24"/>
    </row>
    <row r="685" spans="1:31" x14ac:dyDescent="0.25">
      <c r="A685" s="27"/>
      <c r="B685" s="28"/>
      <c r="C685" s="28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6"/>
      <c r="AC685" s="26"/>
      <c r="AD685" s="26"/>
      <c r="AE685" s="24"/>
    </row>
    <row r="686" spans="1:31" x14ac:dyDescent="0.25">
      <c r="A686" s="27"/>
      <c r="B686" s="28"/>
      <c r="C686" s="28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6"/>
      <c r="AC686" s="26"/>
      <c r="AD686" s="26"/>
      <c r="AE686" s="24"/>
    </row>
    <row r="687" spans="1:31" x14ac:dyDescent="0.25">
      <c r="A687" s="27"/>
      <c r="B687" s="28"/>
      <c r="C687" s="28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6"/>
      <c r="AC687" s="26"/>
      <c r="AD687" s="26"/>
      <c r="AE687" s="24"/>
    </row>
    <row r="688" spans="1:31" x14ac:dyDescent="0.25">
      <c r="A688" s="27"/>
      <c r="B688" s="28"/>
      <c r="C688" s="28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6"/>
      <c r="AC688" s="26"/>
      <c r="AD688" s="26"/>
      <c r="AE688" s="24"/>
    </row>
    <row r="689" spans="1:31" x14ac:dyDescent="0.25">
      <c r="A689" s="27"/>
      <c r="B689" s="28"/>
      <c r="C689" s="28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6"/>
      <c r="AC689" s="26"/>
      <c r="AD689" s="26"/>
      <c r="AE689" s="24"/>
    </row>
    <row r="690" spans="1:31" x14ac:dyDescent="0.25">
      <c r="A690" s="27"/>
      <c r="B690" s="28"/>
      <c r="C690" s="28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6"/>
      <c r="AC690" s="26"/>
      <c r="AD690" s="26"/>
      <c r="AE690" s="24"/>
    </row>
    <row r="691" spans="1:31" x14ac:dyDescent="0.25">
      <c r="A691" s="27"/>
      <c r="B691" s="28"/>
      <c r="C691" s="28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6"/>
      <c r="AC691" s="26"/>
      <c r="AD691" s="26"/>
      <c r="AE691" s="24"/>
    </row>
    <row r="692" spans="1:31" x14ac:dyDescent="0.25">
      <c r="A692" s="27"/>
      <c r="B692" s="28"/>
      <c r="C692" s="28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6"/>
      <c r="AC692" s="26"/>
      <c r="AD692" s="26"/>
      <c r="AE692" s="24"/>
    </row>
    <row r="693" spans="1:31" x14ac:dyDescent="0.25">
      <c r="A693" s="27"/>
      <c r="B693" s="28"/>
      <c r="C693" s="28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6"/>
      <c r="AC693" s="26"/>
      <c r="AD693" s="26"/>
      <c r="AE693" s="24"/>
    </row>
    <row r="694" spans="1:31" x14ac:dyDescent="0.25">
      <c r="A694" s="27"/>
      <c r="B694" s="28"/>
      <c r="C694" s="28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6"/>
      <c r="AC694" s="26"/>
      <c r="AD694" s="26"/>
      <c r="AE694" s="24"/>
    </row>
    <row r="695" spans="1:31" x14ac:dyDescent="0.25">
      <c r="A695" s="27"/>
      <c r="B695" s="28"/>
      <c r="C695" s="28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6"/>
      <c r="AC695" s="26"/>
      <c r="AD695" s="26"/>
      <c r="AE695" s="24"/>
    </row>
    <row r="696" spans="1:31" x14ac:dyDescent="0.25">
      <c r="A696" s="27"/>
      <c r="B696" s="28"/>
      <c r="C696" s="28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6"/>
      <c r="AC696" s="26"/>
      <c r="AD696" s="26"/>
      <c r="AE696" s="24"/>
    </row>
    <row r="697" spans="1:31" x14ac:dyDescent="0.25">
      <c r="A697" s="27"/>
      <c r="B697" s="28"/>
      <c r="C697" s="28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6"/>
      <c r="AC697" s="26"/>
      <c r="AD697" s="26"/>
      <c r="AE697" s="24"/>
    </row>
    <row r="698" spans="1:31" x14ac:dyDescent="0.25">
      <c r="A698" s="27"/>
      <c r="B698" s="28"/>
      <c r="C698" s="28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6"/>
      <c r="AC698" s="26"/>
      <c r="AD698" s="26"/>
      <c r="AE698" s="24"/>
    </row>
    <row r="699" spans="1:31" x14ac:dyDescent="0.25">
      <c r="A699" s="27"/>
      <c r="B699" s="28"/>
      <c r="C699" s="28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6"/>
      <c r="AC699" s="26"/>
      <c r="AD699" s="26"/>
      <c r="AE699" s="24"/>
    </row>
    <row r="700" spans="1:31" x14ac:dyDescent="0.25">
      <c r="A700" s="27"/>
      <c r="B700" s="28"/>
      <c r="C700" s="28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6"/>
      <c r="AC700" s="26"/>
      <c r="AD700" s="26"/>
      <c r="AE700" s="24"/>
    </row>
    <row r="701" spans="1:31" x14ac:dyDescent="0.25">
      <c r="A701" s="27"/>
      <c r="B701" s="28"/>
      <c r="C701" s="28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6"/>
      <c r="AC701" s="26"/>
      <c r="AD701" s="26"/>
      <c r="AE701" s="24"/>
    </row>
    <row r="702" spans="1:31" x14ac:dyDescent="0.25">
      <c r="A702" s="27"/>
      <c r="B702" s="28"/>
      <c r="C702" s="28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6"/>
      <c r="AC702" s="26"/>
      <c r="AD702" s="26"/>
      <c r="AE702" s="24"/>
    </row>
    <row r="703" spans="1:31" x14ac:dyDescent="0.25">
      <c r="A703" s="27"/>
      <c r="B703" s="28"/>
      <c r="C703" s="28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6"/>
      <c r="AC703" s="26"/>
      <c r="AD703" s="26"/>
      <c r="AE703" s="24"/>
    </row>
    <row r="704" spans="1:31" x14ac:dyDescent="0.25">
      <c r="A704" s="27"/>
      <c r="B704" s="28"/>
      <c r="C704" s="28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6"/>
      <c r="AC704" s="26"/>
      <c r="AD704" s="26"/>
      <c r="AE704" s="24"/>
    </row>
    <row r="705" spans="1:31" x14ac:dyDescent="0.25">
      <c r="A705" s="27"/>
      <c r="B705" s="28"/>
      <c r="C705" s="28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6"/>
      <c r="AC705" s="26"/>
      <c r="AD705" s="26"/>
      <c r="AE705" s="24"/>
    </row>
    <row r="706" spans="1:31" x14ac:dyDescent="0.25">
      <c r="A706" s="27"/>
      <c r="B706" s="28"/>
      <c r="C706" s="28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6"/>
      <c r="AC706" s="26"/>
      <c r="AD706" s="26"/>
      <c r="AE706" s="24"/>
    </row>
    <row r="707" spans="1:31" x14ac:dyDescent="0.25">
      <c r="A707" s="27"/>
      <c r="B707" s="28"/>
      <c r="C707" s="28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6"/>
      <c r="AC707" s="26"/>
      <c r="AD707" s="26"/>
      <c r="AE707" s="24"/>
    </row>
    <row r="708" spans="1:31" x14ac:dyDescent="0.25">
      <c r="A708" s="27"/>
      <c r="B708" s="28"/>
      <c r="C708" s="28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6"/>
      <c r="AC708" s="26"/>
      <c r="AD708" s="26"/>
      <c r="AE708" s="24"/>
    </row>
    <row r="709" spans="1:31" x14ac:dyDescent="0.25">
      <c r="A709" s="27"/>
      <c r="B709" s="28"/>
      <c r="C709" s="28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6"/>
      <c r="AC709" s="26"/>
      <c r="AD709" s="26"/>
      <c r="AE709" s="24"/>
    </row>
    <row r="710" spans="1:31" x14ac:dyDescent="0.25">
      <c r="A710" s="27"/>
      <c r="B710" s="28"/>
      <c r="C710" s="28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6"/>
      <c r="AC710" s="26"/>
      <c r="AD710" s="26"/>
      <c r="AE710" s="24"/>
    </row>
    <row r="711" spans="1:31" x14ac:dyDescent="0.25">
      <c r="A711" s="27"/>
      <c r="B711" s="28"/>
      <c r="C711" s="28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6"/>
      <c r="AC711" s="26"/>
      <c r="AD711" s="26"/>
      <c r="AE711" s="24"/>
    </row>
    <row r="712" spans="1:31" x14ac:dyDescent="0.25">
      <c r="A712" s="27"/>
      <c r="B712" s="28"/>
      <c r="C712" s="28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6"/>
      <c r="AC712" s="26"/>
      <c r="AD712" s="26"/>
      <c r="AE712" s="24"/>
    </row>
    <row r="713" spans="1:31" x14ac:dyDescent="0.25">
      <c r="A713" s="27"/>
      <c r="B713" s="28"/>
      <c r="C713" s="28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6"/>
      <c r="AC713" s="26"/>
      <c r="AD713" s="26"/>
      <c r="AE713" s="24"/>
    </row>
    <row r="714" spans="1:31" x14ac:dyDescent="0.25">
      <c r="A714" s="27"/>
      <c r="B714" s="28"/>
      <c r="C714" s="28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6"/>
      <c r="AC714" s="26"/>
      <c r="AD714" s="26"/>
      <c r="AE714" s="24"/>
    </row>
    <row r="715" spans="1:31" x14ac:dyDescent="0.25">
      <c r="A715" s="27"/>
      <c r="B715" s="28"/>
      <c r="C715" s="28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6"/>
      <c r="AC715" s="26"/>
      <c r="AD715" s="26"/>
      <c r="AE715" s="24"/>
    </row>
    <row r="716" spans="1:31" x14ac:dyDescent="0.25">
      <c r="A716" s="27"/>
      <c r="B716" s="28"/>
      <c r="C716" s="28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6"/>
      <c r="AC716" s="26"/>
      <c r="AD716" s="26"/>
      <c r="AE716" s="24"/>
    </row>
    <row r="717" spans="1:31" x14ac:dyDescent="0.25">
      <c r="A717" s="27"/>
      <c r="B717" s="28"/>
      <c r="C717" s="28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6"/>
      <c r="AC717" s="26"/>
      <c r="AD717" s="26"/>
      <c r="AE717" s="24"/>
    </row>
    <row r="718" spans="1:31" x14ac:dyDescent="0.25">
      <c r="A718" s="27"/>
      <c r="B718" s="28"/>
      <c r="C718" s="28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6"/>
      <c r="AC718" s="26"/>
      <c r="AD718" s="26"/>
      <c r="AE718" s="24"/>
    </row>
    <row r="719" spans="1:31" x14ac:dyDescent="0.25">
      <c r="A719" s="27"/>
      <c r="B719" s="28"/>
      <c r="C719" s="28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6"/>
      <c r="AC719" s="26"/>
      <c r="AD719" s="26"/>
      <c r="AE719" s="24"/>
    </row>
    <row r="720" spans="1:31" x14ac:dyDescent="0.25">
      <c r="A720" s="27"/>
      <c r="B720" s="28"/>
      <c r="C720" s="28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6"/>
      <c r="AC720" s="26"/>
      <c r="AD720" s="26"/>
      <c r="AE720" s="24"/>
    </row>
    <row r="721" spans="1:31" x14ac:dyDescent="0.25">
      <c r="A721" s="27"/>
      <c r="B721" s="28"/>
      <c r="C721" s="28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6"/>
      <c r="AC721" s="26"/>
      <c r="AD721" s="26"/>
      <c r="AE721" s="24"/>
    </row>
    <row r="722" spans="1:31" x14ac:dyDescent="0.25">
      <c r="A722" s="27"/>
      <c r="B722" s="28"/>
      <c r="C722" s="28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6"/>
      <c r="AC722" s="26"/>
      <c r="AD722" s="26"/>
      <c r="AE722" s="24"/>
    </row>
    <row r="723" spans="1:31" x14ac:dyDescent="0.25">
      <c r="A723" s="27"/>
      <c r="B723" s="28"/>
      <c r="C723" s="28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6"/>
      <c r="AC723" s="26"/>
      <c r="AD723" s="26"/>
      <c r="AE723" s="24"/>
    </row>
    <row r="724" spans="1:31" x14ac:dyDescent="0.25">
      <c r="A724" s="27"/>
      <c r="B724" s="28"/>
      <c r="C724" s="28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6"/>
      <c r="AC724" s="26"/>
      <c r="AD724" s="26"/>
      <c r="AE724" s="24"/>
    </row>
    <row r="725" spans="1:31" x14ac:dyDescent="0.25">
      <c r="A725" s="27"/>
      <c r="B725" s="28"/>
      <c r="C725" s="28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6"/>
      <c r="AC725" s="26"/>
      <c r="AD725" s="26"/>
      <c r="AE725" s="24"/>
    </row>
    <row r="726" spans="1:31" x14ac:dyDescent="0.25">
      <c r="A726" s="27"/>
      <c r="B726" s="28"/>
      <c r="C726" s="28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6"/>
      <c r="AC726" s="26"/>
      <c r="AD726" s="26"/>
      <c r="AE726" s="24"/>
    </row>
    <row r="727" spans="1:31" x14ac:dyDescent="0.25">
      <c r="A727" s="27"/>
      <c r="B727" s="28"/>
      <c r="C727" s="28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6"/>
      <c r="AC727" s="26"/>
      <c r="AD727" s="26"/>
      <c r="AE727" s="24"/>
    </row>
    <row r="728" spans="1:31" x14ac:dyDescent="0.25">
      <c r="A728" s="27"/>
      <c r="B728" s="28"/>
      <c r="C728" s="28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6"/>
      <c r="AC728" s="26"/>
      <c r="AD728" s="26"/>
      <c r="AE728" s="24"/>
    </row>
    <row r="729" spans="1:31" x14ac:dyDescent="0.25">
      <c r="A729" s="27"/>
      <c r="B729" s="28"/>
      <c r="C729" s="28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6"/>
      <c r="AC729" s="26"/>
      <c r="AD729" s="26"/>
      <c r="AE729" s="24"/>
    </row>
    <row r="730" spans="1:31" x14ac:dyDescent="0.25">
      <c r="A730" s="27"/>
      <c r="B730" s="28"/>
      <c r="C730" s="28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6"/>
      <c r="AC730" s="26"/>
      <c r="AD730" s="26"/>
      <c r="AE730" s="24"/>
    </row>
    <row r="731" spans="1:31" x14ac:dyDescent="0.25">
      <c r="A731" s="27"/>
      <c r="B731" s="28"/>
      <c r="C731" s="28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6"/>
      <c r="AC731" s="26"/>
      <c r="AD731" s="26"/>
      <c r="AE731" s="24"/>
    </row>
    <row r="732" spans="1:31" x14ac:dyDescent="0.25">
      <c r="A732" s="27"/>
      <c r="B732" s="28"/>
      <c r="C732" s="28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6"/>
      <c r="AC732" s="26"/>
      <c r="AD732" s="26"/>
      <c r="AE732" s="24"/>
    </row>
    <row r="733" spans="1:31" x14ac:dyDescent="0.25">
      <c r="A733" s="27"/>
      <c r="B733" s="28"/>
      <c r="C733" s="28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6"/>
      <c r="AC733" s="26"/>
      <c r="AD733" s="26"/>
      <c r="AE733" s="24"/>
    </row>
    <row r="734" spans="1:31" x14ac:dyDescent="0.25">
      <c r="A734" s="27"/>
      <c r="B734" s="28"/>
      <c r="C734" s="28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6"/>
      <c r="AC734" s="26"/>
      <c r="AD734" s="26"/>
      <c r="AE734" s="24"/>
    </row>
    <row r="735" spans="1:31" x14ac:dyDescent="0.25">
      <c r="A735" s="27"/>
      <c r="B735" s="28"/>
      <c r="C735" s="28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6"/>
      <c r="AC735" s="26"/>
      <c r="AD735" s="26"/>
      <c r="AE735" s="24"/>
    </row>
    <row r="736" spans="1:31" x14ac:dyDescent="0.25">
      <c r="A736" s="27"/>
      <c r="B736" s="28"/>
      <c r="C736" s="28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6"/>
      <c r="AC736" s="26"/>
      <c r="AD736" s="26"/>
      <c r="AE736" s="24"/>
    </row>
    <row r="737" spans="1:31" x14ac:dyDescent="0.25">
      <c r="A737" s="27"/>
      <c r="B737" s="28"/>
      <c r="C737" s="28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6"/>
      <c r="AC737" s="26"/>
      <c r="AD737" s="26"/>
      <c r="AE737" s="24"/>
    </row>
    <row r="738" spans="1:31" x14ac:dyDescent="0.25">
      <c r="A738" s="27"/>
      <c r="B738" s="28"/>
      <c r="C738" s="28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6"/>
      <c r="AC738" s="26"/>
      <c r="AD738" s="26"/>
      <c r="AE738" s="24"/>
    </row>
    <row r="739" spans="1:31" x14ac:dyDescent="0.25">
      <c r="A739" s="27"/>
      <c r="B739" s="28"/>
      <c r="C739" s="28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6"/>
      <c r="AC739" s="26"/>
      <c r="AD739" s="26"/>
      <c r="AE739" s="24"/>
    </row>
    <row r="740" spans="1:31" x14ac:dyDescent="0.25">
      <c r="A740" s="27"/>
      <c r="B740" s="28"/>
      <c r="C740" s="28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6"/>
      <c r="AC740" s="26"/>
      <c r="AD740" s="26"/>
      <c r="AE740" s="24"/>
    </row>
    <row r="741" spans="1:31" x14ac:dyDescent="0.25">
      <c r="A741" s="27"/>
      <c r="B741" s="28"/>
      <c r="C741" s="28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6"/>
      <c r="AC741" s="26"/>
      <c r="AD741" s="26"/>
      <c r="AE741" s="24"/>
    </row>
    <row r="742" spans="1:31" x14ac:dyDescent="0.25">
      <c r="A742" s="27"/>
      <c r="B742" s="28"/>
      <c r="C742" s="28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6"/>
      <c r="AC742" s="26"/>
      <c r="AD742" s="26"/>
      <c r="AE742" s="24"/>
    </row>
    <row r="743" spans="1:31" x14ac:dyDescent="0.25">
      <c r="A743" s="27"/>
      <c r="B743" s="28"/>
      <c r="C743" s="28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6"/>
      <c r="AC743" s="26"/>
      <c r="AD743" s="26"/>
      <c r="AE743" s="24"/>
    </row>
    <row r="744" spans="1:31" x14ac:dyDescent="0.25">
      <c r="A744" s="27"/>
      <c r="B744" s="28"/>
      <c r="C744" s="28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6"/>
      <c r="AC744" s="26"/>
      <c r="AD744" s="26"/>
      <c r="AE744" s="24"/>
    </row>
    <row r="745" spans="1:31" x14ac:dyDescent="0.25">
      <c r="A745" s="27"/>
      <c r="B745" s="28"/>
      <c r="C745" s="28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6"/>
      <c r="AC745" s="26"/>
      <c r="AD745" s="26"/>
      <c r="AE745" s="24"/>
    </row>
    <row r="746" spans="1:31" x14ac:dyDescent="0.25">
      <c r="A746" s="27"/>
      <c r="B746" s="28"/>
      <c r="C746" s="28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6"/>
      <c r="AC746" s="26"/>
      <c r="AD746" s="26"/>
      <c r="AE746" s="24"/>
    </row>
    <row r="747" spans="1:31" x14ac:dyDescent="0.25">
      <c r="A747" s="27"/>
      <c r="B747" s="28"/>
      <c r="C747" s="28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6"/>
      <c r="AC747" s="26"/>
      <c r="AD747" s="26"/>
      <c r="AE747" s="24"/>
    </row>
    <row r="748" spans="1:31" x14ac:dyDescent="0.25">
      <c r="A748" s="27"/>
      <c r="B748" s="28"/>
      <c r="C748" s="28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6"/>
      <c r="AC748" s="26"/>
      <c r="AD748" s="26"/>
      <c r="AE748" s="24"/>
    </row>
    <row r="749" spans="1:31" x14ac:dyDescent="0.25">
      <c r="A749" s="27"/>
      <c r="B749" s="28"/>
      <c r="C749" s="28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6"/>
      <c r="AC749" s="26"/>
      <c r="AD749" s="26"/>
      <c r="AE749" s="24"/>
    </row>
    <row r="750" spans="1:31" x14ac:dyDescent="0.25">
      <c r="A750" s="27"/>
      <c r="B750" s="28"/>
      <c r="C750" s="28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6"/>
      <c r="AC750" s="26"/>
      <c r="AD750" s="26"/>
      <c r="AE750" s="24"/>
    </row>
    <row r="751" spans="1:31" x14ac:dyDescent="0.25">
      <c r="A751" s="27"/>
      <c r="B751" s="28"/>
      <c r="C751" s="28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6"/>
      <c r="AC751" s="26"/>
      <c r="AD751" s="26"/>
      <c r="AE751" s="24"/>
    </row>
    <row r="752" spans="1:31" x14ac:dyDescent="0.25">
      <c r="A752" s="27"/>
      <c r="B752" s="28"/>
      <c r="C752" s="28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6"/>
      <c r="AC752" s="26"/>
      <c r="AD752" s="26"/>
      <c r="AE752" s="24"/>
    </row>
    <row r="753" spans="1:31" x14ac:dyDescent="0.25">
      <c r="A753" s="27"/>
      <c r="B753" s="28"/>
      <c r="C753" s="28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6"/>
      <c r="AC753" s="26"/>
      <c r="AD753" s="26"/>
      <c r="AE753" s="24"/>
    </row>
    <row r="754" spans="1:31" x14ac:dyDescent="0.25">
      <c r="A754" s="27"/>
      <c r="B754" s="28"/>
      <c r="C754" s="28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6"/>
      <c r="AC754" s="26"/>
      <c r="AD754" s="26"/>
      <c r="AE754" s="24"/>
    </row>
    <row r="755" spans="1:31" x14ac:dyDescent="0.25">
      <c r="A755" s="27"/>
      <c r="B755" s="28"/>
      <c r="C755" s="28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6"/>
      <c r="AC755" s="26"/>
      <c r="AD755" s="26"/>
      <c r="AE755" s="24"/>
    </row>
    <row r="756" spans="1:31" x14ac:dyDescent="0.25">
      <c r="A756" s="27"/>
      <c r="B756" s="28"/>
      <c r="C756" s="28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6"/>
      <c r="AC756" s="26"/>
      <c r="AD756" s="26"/>
      <c r="AE756" s="24"/>
    </row>
    <row r="757" spans="1:31" x14ac:dyDescent="0.25">
      <c r="A757" s="27"/>
      <c r="B757" s="28"/>
      <c r="C757" s="28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6"/>
      <c r="AC757" s="26"/>
      <c r="AD757" s="26"/>
      <c r="AE757" s="24"/>
    </row>
    <row r="758" spans="1:31" x14ac:dyDescent="0.25">
      <c r="A758" s="27"/>
      <c r="B758" s="28"/>
      <c r="C758" s="28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6"/>
      <c r="AC758" s="26"/>
      <c r="AD758" s="26"/>
      <c r="AE758" s="24"/>
    </row>
    <row r="759" spans="1:31" x14ac:dyDescent="0.25">
      <c r="A759" s="27"/>
      <c r="B759" s="28"/>
      <c r="C759" s="28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6"/>
      <c r="AC759" s="26"/>
      <c r="AD759" s="26"/>
      <c r="AE759" s="24"/>
    </row>
    <row r="760" spans="1:31" x14ac:dyDescent="0.25">
      <c r="A760" s="27"/>
      <c r="B760" s="28"/>
      <c r="C760" s="28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6"/>
      <c r="AC760" s="26"/>
      <c r="AD760" s="26"/>
      <c r="AE760" s="24"/>
    </row>
    <row r="761" spans="1:31" x14ac:dyDescent="0.25">
      <c r="A761" s="27"/>
      <c r="B761" s="28"/>
      <c r="C761" s="28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6"/>
      <c r="AC761" s="26"/>
      <c r="AD761" s="26"/>
      <c r="AE761" s="24"/>
    </row>
    <row r="762" spans="1:31" x14ac:dyDescent="0.25">
      <c r="A762" s="27"/>
      <c r="B762" s="28"/>
      <c r="C762" s="28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6"/>
      <c r="AC762" s="26"/>
      <c r="AD762" s="26"/>
      <c r="AE762" s="24"/>
    </row>
    <row r="763" spans="1:31" x14ac:dyDescent="0.25">
      <c r="A763" s="27"/>
      <c r="B763" s="28"/>
      <c r="C763" s="28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6"/>
      <c r="AC763" s="26"/>
      <c r="AD763" s="26"/>
      <c r="AE763" s="24"/>
    </row>
    <row r="764" spans="1:31" x14ac:dyDescent="0.25">
      <c r="A764" s="27"/>
      <c r="B764" s="28"/>
      <c r="C764" s="28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6"/>
      <c r="AC764" s="26"/>
      <c r="AD764" s="26"/>
      <c r="AE764" s="24"/>
    </row>
    <row r="765" spans="1:31" x14ac:dyDescent="0.25">
      <c r="A765" s="27"/>
      <c r="B765" s="28"/>
      <c r="C765" s="28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6"/>
      <c r="AC765" s="26"/>
      <c r="AD765" s="26"/>
      <c r="AE765" s="24"/>
    </row>
    <row r="766" spans="1:31" x14ac:dyDescent="0.25">
      <c r="A766" s="27"/>
      <c r="B766" s="28"/>
      <c r="C766" s="28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6"/>
      <c r="AC766" s="26"/>
      <c r="AD766" s="26"/>
      <c r="AE766" s="24"/>
    </row>
    <row r="767" spans="1:31" x14ac:dyDescent="0.25">
      <c r="A767" s="27"/>
      <c r="B767" s="28"/>
      <c r="C767" s="28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6"/>
      <c r="AC767" s="26"/>
      <c r="AD767" s="26"/>
      <c r="AE767" s="24"/>
    </row>
    <row r="768" spans="1:31" x14ac:dyDescent="0.25">
      <c r="A768" s="27"/>
      <c r="B768" s="28"/>
      <c r="C768" s="28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6"/>
      <c r="AC768" s="26"/>
      <c r="AD768" s="26"/>
      <c r="AE768" s="24"/>
    </row>
    <row r="769" spans="1:31" x14ac:dyDescent="0.25">
      <c r="A769" s="27"/>
      <c r="B769" s="28"/>
      <c r="C769" s="28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6"/>
      <c r="AC769" s="26"/>
      <c r="AD769" s="26"/>
      <c r="AE769" s="24"/>
    </row>
    <row r="770" spans="1:31" x14ac:dyDescent="0.25">
      <c r="A770" s="27"/>
      <c r="B770" s="28"/>
      <c r="C770" s="28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6"/>
      <c r="AC770" s="26"/>
      <c r="AD770" s="26"/>
      <c r="AE770" s="24"/>
    </row>
    <row r="771" spans="1:31" x14ac:dyDescent="0.25">
      <c r="A771" s="27"/>
      <c r="B771" s="28"/>
      <c r="C771" s="28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6"/>
      <c r="AC771" s="26"/>
      <c r="AD771" s="26"/>
      <c r="AE771" s="24"/>
    </row>
    <row r="772" spans="1:31" x14ac:dyDescent="0.25">
      <c r="A772" s="27"/>
      <c r="B772" s="28"/>
      <c r="C772" s="28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6"/>
      <c r="AC772" s="26"/>
      <c r="AD772" s="26"/>
      <c r="AE772" s="24"/>
    </row>
    <row r="773" spans="1:31" x14ac:dyDescent="0.25">
      <c r="A773" s="27"/>
      <c r="B773" s="28"/>
      <c r="C773" s="28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6"/>
      <c r="AC773" s="26"/>
      <c r="AD773" s="26"/>
      <c r="AE773" s="24"/>
    </row>
    <row r="774" spans="1:31" x14ac:dyDescent="0.25">
      <c r="A774" s="27"/>
      <c r="B774" s="28"/>
      <c r="C774" s="28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6"/>
      <c r="AC774" s="26"/>
      <c r="AD774" s="26"/>
      <c r="AE774" s="24"/>
    </row>
    <row r="775" spans="1:31" x14ac:dyDescent="0.25">
      <c r="A775" s="27"/>
      <c r="B775" s="28"/>
      <c r="C775" s="28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6"/>
      <c r="AC775" s="26"/>
      <c r="AD775" s="26"/>
      <c r="AE775" s="24"/>
    </row>
    <row r="776" spans="1:31" x14ac:dyDescent="0.25">
      <c r="A776" s="27"/>
      <c r="B776" s="28"/>
      <c r="C776" s="28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6"/>
      <c r="AC776" s="26"/>
      <c r="AD776" s="26"/>
      <c r="AE776" s="24"/>
    </row>
    <row r="777" spans="1:31" x14ac:dyDescent="0.25">
      <c r="A777" s="27"/>
      <c r="B777" s="28"/>
      <c r="C777" s="28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6"/>
      <c r="AC777" s="26"/>
      <c r="AD777" s="26"/>
      <c r="AE777" s="24"/>
    </row>
    <row r="778" spans="1:31" x14ac:dyDescent="0.25">
      <c r="A778" s="27"/>
      <c r="B778" s="28"/>
      <c r="C778" s="28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6"/>
      <c r="AC778" s="26"/>
      <c r="AD778" s="26"/>
      <c r="AE778" s="24"/>
    </row>
    <row r="779" spans="1:31" x14ac:dyDescent="0.25">
      <c r="A779" s="27"/>
      <c r="B779" s="28"/>
      <c r="C779" s="28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6"/>
      <c r="AC779" s="26"/>
      <c r="AD779" s="26"/>
      <c r="AE779" s="24"/>
    </row>
    <row r="780" spans="1:31" x14ac:dyDescent="0.25">
      <c r="A780" s="27"/>
      <c r="B780" s="28"/>
      <c r="C780" s="28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6"/>
      <c r="AC780" s="26"/>
      <c r="AD780" s="26"/>
      <c r="AE780" s="24"/>
    </row>
    <row r="781" spans="1:31" x14ac:dyDescent="0.25">
      <c r="A781" s="27"/>
      <c r="B781" s="28"/>
      <c r="C781" s="28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6"/>
      <c r="AC781" s="26"/>
      <c r="AD781" s="26"/>
      <c r="AE781" s="24"/>
    </row>
    <row r="782" spans="1:31" x14ac:dyDescent="0.25">
      <c r="A782" s="27"/>
      <c r="B782" s="28"/>
      <c r="C782" s="28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6"/>
      <c r="AC782" s="26"/>
      <c r="AD782" s="26"/>
      <c r="AE782" s="24"/>
    </row>
    <row r="783" spans="1:31" x14ac:dyDescent="0.25">
      <c r="A783" s="27"/>
      <c r="B783" s="28"/>
      <c r="C783" s="28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6"/>
      <c r="AC783" s="26"/>
      <c r="AD783" s="26"/>
      <c r="AE783" s="24"/>
    </row>
    <row r="784" spans="1:31" x14ac:dyDescent="0.25">
      <c r="A784" s="27"/>
      <c r="B784" s="28"/>
      <c r="C784" s="28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6"/>
      <c r="AC784" s="26"/>
      <c r="AD784" s="26"/>
      <c r="AE784" s="24"/>
    </row>
    <row r="785" spans="1:31" x14ac:dyDescent="0.25">
      <c r="A785" s="27"/>
      <c r="B785" s="28"/>
      <c r="C785" s="28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6"/>
      <c r="AC785" s="26"/>
      <c r="AD785" s="26"/>
      <c r="AE785" s="24"/>
    </row>
    <row r="786" spans="1:31" x14ac:dyDescent="0.25">
      <c r="A786" s="27"/>
      <c r="B786" s="28"/>
      <c r="C786" s="28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6"/>
      <c r="AC786" s="26"/>
      <c r="AD786" s="26"/>
      <c r="AE786" s="24"/>
    </row>
    <row r="787" spans="1:31" x14ac:dyDescent="0.25">
      <c r="A787" s="27"/>
      <c r="B787" s="28"/>
      <c r="C787" s="28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6"/>
      <c r="AC787" s="26"/>
      <c r="AD787" s="26"/>
      <c r="AE787" s="24"/>
    </row>
    <row r="788" spans="1:31" x14ac:dyDescent="0.25">
      <c r="A788" s="27"/>
      <c r="B788" s="28"/>
      <c r="C788" s="28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6"/>
      <c r="AC788" s="26"/>
      <c r="AD788" s="26"/>
      <c r="AE788" s="24"/>
    </row>
    <row r="789" spans="1:31" x14ac:dyDescent="0.25">
      <c r="A789" s="27"/>
      <c r="B789" s="28"/>
      <c r="C789" s="28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6"/>
      <c r="AC789" s="26"/>
      <c r="AD789" s="26"/>
      <c r="AE789" s="24"/>
    </row>
    <row r="790" spans="1:31" x14ac:dyDescent="0.25">
      <c r="A790" s="27"/>
      <c r="B790" s="28"/>
      <c r="C790" s="28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6"/>
      <c r="AC790" s="26"/>
      <c r="AD790" s="26"/>
      <c r="AE790" s="24"/>
    </row>
    <row r="791" spans="1:31" x14ac:dyDescent="0.25">
      <c r="A791" s="27"/>
      <c r="B791" s="28"/>
      <c r="C791" s="28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6"/>
      <c r="AC791" s="26"/>
      <c r="AD791" s="26"/>
      <c r="AE791" s="24"/>
    </row>
    <row r="792" spans="1:31" x14ac:dyDescent="0.25">
      <c r="A792" s="27"/>
      <c r="B792" s="28"/>
      <c r="C792" s="28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6"/>
      <c r="AC792" s="26"/>
      <c r="AD792" s="26"/>
      <c r="AE792" s="24"/>
    </row>
    <row r="793" spans="1:31" x14ac:dyDescent="0.25">
      <c r="A793" s="27"/>
      <c r="B793" s="28"/>
      <c r="C793" s="28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6"/>
      <c r="AC793" s="26"/>
      <c r="AD793" s="26"/>
      <c r="AE793" s="24"/>
    </row>
    <row r="794" spans="1:31" x14ac:dyDescent="0.25">
      <c r="A794" s="27"/>
      <c r="B794" s="28"/>
      <c r="C794" s="28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6"/>
      <c r="AC794" s="26"/>
      <c r="AD794" s="26"/>
      <c r="AE794" s="24"/>
    </row>
    <row r="795" spans="1:31" x14ac:dyDescent="0.25">
      <c r="A795" s="27"/>
      <c r="B795" s="28"/>
      <c r="C795" s="28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6"/>
      <c r="AC795" s="26"/>
      <c r="AD795" s="26"/>
      <c r="AE795" s="24"/>
    </row>
    <row r="796" spans="1:31" x14ac:dyDescent="0.25">
      <c r="A796" s="27"/>
      <c r="B796" s="28"/>
      <c r="C796" s="28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6"/>
      <c r="AC796" s="26"/>
      <c r="AD796" s="26"/>
      <c r="AE796" s="24"/>
    </row>
    <row r="797" spans="1:31" x14ac:dyDescent="0.25">
      <c r="A797" s="27"/>
      <c r="B797" s="28"/>
      <c r="C797" s="28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6"/>
      <c r="AC797" s="26"/>
      <c r="AD797" s="26"/>
      <c r="AE797" s="24"/>
    </row>
    <row r="798" spans="1:31" x14ac:dyDescent="0.25">
      <c r="A798" s="27"/>
      <c r="B798" s="28"/>
      <c r="C798" s="28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6"/>
      <c r="AC798" s="26"/>
      <c r="AD798" s="26"/>
      <c r="AE798" s="24"/>
    </row>
    <row r="799" spans="1:31" x14ac:dyDescent="0.25">
      <c r="A799" s="27"/>
      <c r="B799" s="28"/>
      <c r="C799" s="28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6"/>
      <c r="AC799" s="26"/>
      <c r="AD799" s="26"/>
      <c r="AE799" s="24"/>
    </row>
    <row r="800" spans="1:31" x14ac:dyDescent="0.25">
      <c r="A800" s="27"/>
      <c r="B800" s="28"/>
      <c r="C800" s="28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6"/>
      <c r="AC800" s="26"/>
      <c r="AD800" s="26"/>
      <c r="AE800" s="24"/>
    </row>
    <row r="801" spans="1:31" x14ac:dyDescent="0.25">
      <c r="A801" s="27"/>
      <c r="B801" s="28"/>
      <c r="C801" s="28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6"/>
      <c r="AC801" s="26"/>
      <c r="AD801" s="26"/>
      <c r="AE801" s="24"/>
    </row>
    <row r="802" spans="1:31" x14ac:dyDescent="0.25">
      <c r="A802" s="27"/>
      <c r="B802" s="28"/>
      <c r="C802" s="28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6"/>
      <c r="AC802" s="26"/>
      <c r="AD802" s="26"/>
      <c r="AE802" s="24"/>
    </row>
    <row r="803" spans="1:31" x14ac:dyDescent="0.25">
      <c r="A803" s="27"/>
      <c r="B803" s="28"/>
      <c r="C803" s="28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6"/>
      <c r="AC803" s="26"/>
      <c r="AD803" s="26"/>
      <c r="AE803" s="24"/>
    </row>
    <row r="804" spans="1:31" x14ac:dyDescent="0.25">
      <c r="A804" s="27"/>
      <c r="B804" s="28"/>
      <c r="C804" s="28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6"/>
      <c r="AC804" s="26"/>
      <c r="AD804" s="26"/>
      <c r="AE804" s="24"/>
    </row>
    <row r="805" spans="1:31" x14ac:dyDescent="0.25">
      <c r="A805" s="27"/>
      <c r="B805" s="28"/>
      <c r="C805" s="28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6"/>
      <c r="AC805" s="26"/>
      <c r="AD805" s="26"/>
      <c r="AE805" s="24"/>
    </row>
    <row r="806" spans="1:31" x14ac:dyDescent="0.25">
      <c r="A806" s="27"/>
      <c r="B806" s="28"/>
      <c r="C806" s="28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6"/>
      <c r="AC806" s="26"/>
      <c r="AD806" s="26"/>
      <c r="AE806" s="24"/>
    </row>
    <row r="807" spans="1:31" x14ac:dyDescent="0.25">
      <c r="A807" s="27"/>
      <c r="B807" s="28"/>
      <c r="C807" s="28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6"/>
      <c r="AC807" s="26"/>
      <c r="AD807" s="26"/>
      <c r="AE807" s="24"/>
    </row>
    <row r="808" spans="1:31" x14ac:dyDescent="0.25">
      <c r="A808" s="27"/>
      <c r="B808" s="28"/>
      <c r="C808" s="28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6"/>
      <c r="AC808" s="26"/>
      <c r="AD808" s="26"/>
      <c r="AE808" s="24"/>
    </row>
    <row r="809" spans="1:31" x14ac:dyDescent="0.25">
      <c r="A809" s="27"/>
      <c r="B809" s="28"/>
      <c r="C809" s="28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6"/>
      <c r="AC809" s="26"/>
      <c r="AD809" s="26"/>
      <c r="AE809" s="24"/>
    </row>
    <row r="810" spans="1:31" x14ac:dyDescent="0.25">
      <c r="A810" s="27"/>
      <c r="B810" s="28"/>
      <c r="C810" s="28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6"/>
      <c r="AC810" s="26"/>
      <c r="AD810" s="26"/>
      <c r="AE810" s="24"/>
    </row>
    <row r="811" spans="1:31" x14ac:dyDescent="0.25">
      <c r="A811" s="27"/>
      <c r="B811" s="28"/>
      <c r="C811" s="28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6"/>
      <c r="AC811" s="26"/>
      <c r="AD811" s="26"/>
      <c r="AE811" s="24"/>
    </row>
    <row r="812" spans="1:31" x14ac:dyDescent="0.25">
      <c r="A812" s="27"/>
      <c r="B812" s="28"/>
      <c r="C812" s="28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6"/>
      <c r="AC812" s="26"/>
      <c r="AD812" s="26"/>
      <c r="AE812" s="24"/>
    </row>
    <row r="813" spans="1:31" x14ac:dyDescent="0.25">
      <c r="A813" s="27"/>
      <c r="B813" s="28"/>
      <c r="C813" s="28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6"/>
      <c r="AC813" s="26"/>
      <c r="AD813" s="26"/>
      <c r="AE813" s="24"/>
    </row>
    <row r="814" spans="1:31" x14ac:dyDescent="0.25">
      <c r="A814" s="27"/>
      <c r="B814" s="28"/>
      <c r="C814" s="28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6"/>
      <c r="AC814" s="26"/>
      <c r="AD814" s="26"/>
      <c r="AE814" s="24"/>
    </row>
    <row r="815" spans="1:31" x14ac:dyDescent="0.25">
      <c r="A815" s="27"/>
      <c r="B815" s="28"/>
      <c r="C815" s="28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6"/>
      <c r="AC815" s="26"/>
      <c r="AD815" s="26"/>
      <c r="AE815" s="24"/>
    </row>
    <row r="816" spans="1:31" x14ac:dyDescent="0.25">
      <c r="A816" s="27"/>
      <c r="B816" s="28"/>
      <c r="C816" s="28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6"/>
      <c r="AC816" s="26"/>
      <c r="AD816" s="26"/>
      <c r="AE816" s="24"/>
    </row>
    <row r="817" spans="1:31" x14ac:dyDescent="0.25">
      <c r="A817" s="27"/>
      <c r="B817" s="28"/>
      <c r="C817" s="28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6"/>
      <c r="AC817" s="26"/>
      <c r="AD817" s="26"/>
      <c r="AE817" s="24"/>
    </row>
    <row r="818" spans="1:31" x14ac:dyDescent="0.25">
      <c r="A818" s="27"/>
      <c r="B818" s="28"/>
      <c r="C818" s="28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6"/>
      <c r="AC818" s="26"/>
      <c r="AD818" s="26"/>
      <c r="AE818" s="24"/>
    </row>
    <row r="819" spans="1:31" x14ac:dyDescent="0.25">
      <c r="A819" s="27"/>
      <c r="B819" s="28"/>
      <c r="C819" s="28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6"/>
      <c r="AC819" s="26"/>
      <c r="AD819" s="26"/>
      <c r="AE819" s="24"/>
    </row>
    <row r="820" spans="1:31" x14ac:dyDescent="0.25">
      <c r="A820" s="27"/>
      <c r="B820" s="28"/>
      <c r="C820" s="28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6"/>
      <c r="AC820" s="26"/>
      <c r="AD820" s="26"/>
      <c r="AE820" s="24"/>
    </row>
    <row r="821" spans="1:31" x14ac:dyDescent="0.25">
      <c r="A821" s="27"/>
      <c r="B821" s="28"/>
      <c r="C821" s="28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6"/>
      <c r="AC821" s="26"/>
      <c r="AD821" s="26"/>
      <c r="AE821" s="24"/>
    </row>
    <row r="822" spans="1:31" x14ac:dyDescent="0.25">
      <c r="A822" s="27"/>
      <c r="B822" s="28"/>
      <c r="C822" s="28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6"/>
      <c r="AC822" s="26"/>
      <c r="AD822" s="26"/>
      <c r="AE822" s="24"/>
    </row>
    <row r="823" spans="1:31" x14ac:dyDescent="0.25">
      <c r="A823" s="27"/>
      <c r="B823" s="28"/>
      <c r="C823" s="28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6"/>
      <c r="AC823" s="26"/>
      <c r="AD823" s="26"/>
      <c r="AE823" s="24"/>
    </row>
    <row r="824" spans="1:31" x14ac:dyDescent="0.25">
      <c r="A824" s="27"/>
      <c r="B824" s="28"/>
      <c r="C824" s="28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6"/>
      <c r="AC824" s="26"/>
      <c r="AD824" s="26"/>
      <c r="AE824" s="24"/>
    </row>
    <row r="825" spans="1:31" x14ac:dyDescent="0.25">
      <c r="A825" s="27"/>
      <c r="B825" s="28"/>
      <c r="C825" s="28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6"/>
      <c r="AC825" s="26"/>
      <c r="AD825" s="26"/>
      <c r="AE825" s="24"/>
    </row>
    <row r="826" spans="1:31" x14ac:dyDescent="0.25">
      <c r="A826" s="27"/>
      <c r="B826" s="28"/>
      <c r="C826" s="28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6"/>
      <c r="AC826" s="26"/>
      <c r="AD826" s="26"/>
      <c r="AE826" s="24"/>
    </row>
    <row r="827" spans="1:31" x14ac:dyDescent="0.25">
      <c r="A827" s="27"/>
      <c r="B827" s="28"/>
      <c r="C827" s="28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6"/>
      <c r="AC827" s="26"/>
      <c r="AD827" s="26"/>
      <c r="AE827" s="24"/>
    </row>
    <row r="828" spans="1:31" x14ac:dyDescent="0.25">
      <c r="A828" s="27"/>
      <c r="B828" s="28"/>
      <c r="C828" s="28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6"/>
      <c r="AC828" s="26"/>
      <c r="AD828" s="26"/>
      <c r="AE828" s="24"/>
    </row>
    <row r="829" spans="1:31" x14ac:dyDescent="0.25">
      <c r="A829" s="27"/>
      <c r="B829" s="28"/>
      <c r="C829" s="28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6"/>
      <c r="AC829" s="26"/>
      <c r="AD829" s="26"/>
      <c r="AE829" s="24"/>
    </row>
    <row r="830" spans="1:31" x14ac:dyDescent="0.25">
      <c r="A830" s="27"/>
      <c r="B830" s="28"/>
      <c r="C830" s="28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6"/>
      <c r="AC830" s="26"/>
      <c r="AD830" s="26"/>
      <c r="AE830" s="24"/>
    </row>
    <row r="831" spans="1:31" x14ac:dyDescent="0.25">
      <c r="A831" s="27"/>
      <c r="B831" s="28"/>
      <c r="C831" s="28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6"/>
      <c r="AC831" s="26"/>
      <c r="AD831" s="26"/>
      <c r="AE831" s="24"/>
    </row>
    <row r="832" spans="1:31" x14ac:dyDescent="0.25">
      <c r="A832" s="27"/>
      <c r="B832" s="28"/>
      <c r="C832" s="28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6"/>
      <c r="AC832" s="26"/>
      <c r="AD832" s="26"/>
      <c r="AE832" s="24"/>
    </row>
    <row r="833" spans="1:31" x14ac:dyDescent="0.25">
      <c r="A833" s="27"/>
      <c r="B833" s="28"/>
      <c r="C833" s="28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6"/>
      <c r="AC833" s="26"/>
      <c r="AD833" s="26"/>
      <c r="AE833" s="24"/>
    </row>
    <row r="834" spans="1:31" x14ac:dyDescent="0.25">
      <c r="A834" s="27"/>
      <c r="B834" s="28"/>
      <c r="C834" s="28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6"/>
      <c r="AC834" s="26"/>
      <c r="AD834" s="26"/>
      <c r="AE834" s="24"/>
    </row>
    <row r="835" spans="1:31" x14ac:dyDescent="0.25">
      <c r="A835" s="27"/>
      <c r="B835" s="28"/>
      <c r="C835" s="28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6"/>
      <c r="AC835" s="26"/>
      <c r="AD835" s="26"/>
      <c r="AE835" s="24"/>
    </row>
    <row r="836" spans="1:31" x14ac:dyDescent="0.25">
      <c r="A836" s="27"/>
      <c r="B836" s="28"/>
      <c r="C836" s="28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6"/>
      <c r="AC836" s="26"/>
      <c r="AD836" s="26"/>
      <c r="AE836" s="24"/>
    </row>
    <row r="837" spans="1:31" x14ac:dyDescent="0.25">
      <c r="A837" s="27"/>
      <c r="B837" s="28"/>
      <c r="C837" s="28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6"/>
      <c r="AC837" s="26"/>
      <c r="AD837" s="26"/>
      <c r="AE837" s="24"/>
    </row>
    <row r="838" spans="1:31" x14ac:dyDescent="0.25">
      <c r="A838" s="27"/>
      <c r="B838" s="28"/>
      <c r="C838" s="28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6"/>
      <c r="AC838" s="26"/>
      <c r="AD838" s="26"/>
      <c r="AE838" s="24"/>
    </row>
    <row r="839" spans="1:31" x14ac:dyDescent="0.25">
      <c r="A839" s="27"/>
      <c r="B839" s="28"/>
      <c r="C839" s="28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6"/>
      <c r="AC839" s="26"/>
      <c r="AD839" s="26"/>
      <c r="AE839" s="24"/>
    </row>
    <row r="840" spans="1:31" x14ac:dyDescent="0.25">
      <c r="A840" s="27"/>
      <c r="B840" s="28"/>
      <c r="C840" s="28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6"/>
      <c r="AC840" s="26"/>
      <c r="AD840" s="26"/>
      <c r="AE840" s="24"/>
    </row>
    <row r="841" spans="1:31" x14ac:dyDescent="0.25">
      <c r="A841" s="27"/>
      <c r="B841" s="28"/>
      <c r="C841" s="28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6"/>
      <c r="AC841" s="26"/>
      <c r="AD841" s="26"/>
      <c r="AE841" s="24"/>
    </row>
    <row r="842" spans="1:31" x14ac:dyDescent="0.25">
      <c r="A842" s="27"/>
      <c r="B842" s="28"/>
      <c r="C842" s="28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6"/>
      <c r="AC842" s="26"/>
      <c r="AD842" s="26"/>
      <c r="AE842" s="24"/>
    </row>
    <row r="843" spans="1:31" x14ac:dyDescent="0.25">
      <c r="A843" s="27"/>
      <c r="B843" s="28"/>
      <c r="C843" s="28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6"/>
      <c r="AC843" s="26"/>
      <c r="AD843" s="26"/>
      <c r="AE843" s="24"/>
    </row>
    <row r="844" spans="1:31" x14ac:dyDescent="0.25">
      <c r="A844" s="27"/>
      <c r="B844" s="28"/>
      <c r="C844" s="28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6"/>
      <c r="AC844" s="26"/>
      <c r="AD844" s="26"/>
      <c r="AE844" s="24"/>
    </row>
    <row r="845" spans="1:31" x14ac:dyDescent="0.25">
      <c r="A845" s="27"/>
      <c r="B845" s="28"/>
      <c r="C845" s="28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6"/>
      <c r="AC845" s="26"/>
      <c r="AD845" s="26"/>
      <c r="AE845" s="24"/>
    </row>
    <row r="846" spans="1:31" x14ac:dyDescent="0.25">
      <c r="A846" s="27"/>
      <c r="B846" s="28"/>
      <c r="C846" s="28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6"/>
      <c r="AC846" s="26"/>
      <c r="AD846" s="26"/>
      <c r="AE846" s="24"/>
    </row>
    <row r="847" spans="1:31" x14ac:dyDescent="0.25">
      <c r="A847" s="27"/>
      <c r="B847" s="28"/>
      <c r="C847" s="28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6"/>
      <c r="AC847" s="26"/>
      <c r="AD847" s="26"/>
      <c r="AE847" s="24"/>
    </row>
    <row r="848" spans="1:31" x14ac:dyDescent="0.25">
      <c r="A848" s="27"/>
      <c r="B848" s="28"/>
      <c r="C848" s="28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6"/>
      <c r="AC848" s="26"/>
      <c r="AD848" s="26"/>
      <c r="AE848" s="24"/>
    </row>
    <row r="849" spans="1:31" x14ac:dyDescent="0.25">
      <c r="A849" s="27"/>
      <c r="B849" s="28"/>
      <c r="C849" s="28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6"/>
      <c r="AC849" s="26"/>
      <c r="AD849" s="26"/>
      <c r="AE849" s="24"/>
    </row>
    <row r="850" spans="1:31" x14ac:dyDescent="0.25">
      <c r="A850" s="27"/>
      <c r="B850" s="28"/>
      <c r="C850" s="28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6"/>
      <c r="AC850" s="26"/>
      <c r="AD850" s="26"/>
      <c r="AE850" s="24"/>
    </row>
    <row r="851" spans="1:31" x14ac:dyDescent="0.25">
      <c r="A851" s="27"/>
      <c r="B851" s="28"/>
      <c r="C851" s="28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6"/>
      <c r="AC851" s="26"/>
      <c r="AD851" s="26"/>
      <c r="AE851" s="24"/>
    </row>
    <row r="852" spans="1:31" x14ac:dyDescent="0.25">
      <c r="A852" s="27"/>
      <c r="B852" s="28"/>
      <c r="C852" s="28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6"/>
      <c r="AC852" s="26"/>
      <c r="AD852" s="26"/>
      <c r="AE852" s="24"/>
    </row>
    <row r="853" spans="1:31" x14ac:dyDescent="0.25">
      <c r="A853" s="27"/>
      <c r="B853" s="28"/>
      <c r="C853" s="28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6"/>
      <c r="AC853" s="26"/>
      <c r="AD853" s="26"/>
      <c r="AE853" s="24"/>
    </row>
    <row r="854" spans="1:31" x14ac:dyDescent="0.25">
      <c r="A854" s="27"/>
      <c r="B854" s="28"/>
      <c r="C854" s="28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6"/>
      <c r="AC854" s="26"/>
      <c r="AD854" s="26"/>
      <c r="AE854" s="24"/>
    </row>
    <row r="855" spans="1:31" x14ac:dyDescent="0.25">
      <c r="A855" s="27"/>
      <c r="B855" s="28"/>
      <c r="C855" s="28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6"/>
      <c r="AC855" s="26"/>
      <c r="AD855" s="26"/>
      <c r="AE855" s="24"/>
    </row>
    <row r="856" spans="1:31" x14ac:dyDescent="0.25">
      <c r="A856" s="27"/>
      <c r="B856" s="28"/>
      <c r="C856" s="28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6"/>
      <c r="AC856" s="26"/>
      <c r="AD856" s="26"/>
      <c r="AE856" s="24"/>
    </row>
    <row r="857" spans="1:31" x14ac:dyDescent="0.25">
      <c r="A857" s="27"/>
      <c r="B857" s="28"/>
      <c r="C857" s="28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6"/>
      <c r="AC857" s="26"/>
      <c r="AD857" s="26"/>
      <c r="AE857" s="24"/>
    </row>
    <row r="858" spans="1:31" x14ac:dyDescent="0.25">
      <c r="A858" s="27"/>
      <c r="B858" s="28"/>
      <c r="C858" s="28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6"/>
      <c r="AC858" s="26"/>
      <c r="AD858" s="26"/>
      <c r="AE858" s="24"/>
    </row>
    <row r="859" spans="1:31" x14ac:dyDescent="0.25">
      <c r="A859" s="27"/>
      <c r="B859" s="28"/>
      <c r="C859" s="28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6"/>
      <c r="AC859" s="26"/>
      <c r="AD859" s="26"/>
      <c r="AE859" s="24"/>
    </row>
    <row r="860" spans="1:31" x14ac:dyDescent="0.25">
      <c r="A860" s="27"/>
      <c r="B860" s="28"/>
      <c r="C860" s="28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6"/>
      <c r="AC860" s="26"/>
      <c r="AD860" s="26"/>
      <c r="AE860" s="24"/>
    </row>
    <row r="861" spans="1:31" x14ac:dyDescent="0.25">
      <c r="A861" s="27"/>
      <c r="B861" s="28"/>
      <c r="C861" s="28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6"/>
      <c r="AC861" s="26"/>
      <c r="AD861" s="26"/>
      <c r="AE861" s="24"/>
    </row>
    <row r="862" spans="1:31" x14ac:dyDescent="0.25">
      <c r="A862" s="27"/>
      <c r="B862" s="28"/>
      <c r="C862" s="28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6"/>
      <c r="AC862" s="26"/>
      <c r="AD862" s="26"/>
      <c r="AE862" s="24"/>
    </row>
    <row r="863" spans="1:31" x14ac:dyDescent="0.25">
      <c r="A863" s="27"/>
      <c r="B863" s="28"/>
      <c r="C863" s="28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6"/>
      <c r="AC863" s="26"/>
      <c r="AD863" s="26"/>
      <c r="AE863" s="24"/>
    </row>
    <row r="864" spans="1:31" x14ac:dyDescent="0.25">
      <c r="A864" s="27"/>
      <c r="B864" s="28"/>
      <c r="C864" s="28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6"/>
      <c r="AC864" s="26"/>
      <c r="AD864" s="26"/>
      <c r="AE864" s="24"/>
    </row>
    <row r="865" spans="1:31" x14ac:dyDescent="0.25">
      <c r="A865" s="27"/>
      <c r="B865" s="28"/>
      <c r="C865" s="28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6"/>
      <c r="AC865" s="26"/>
      <c r="AD865" s="26"/>
      <c r="AE865" s="24"/>
    </row>
    <row r="866" spans="1:31" x14ac:dyDescent="0.25">
      <c r="A866" s="27"/>
      <c r="B866" s="28"/>
      <c r="C866" s="28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6"/>
      <c r="AC866" s="26"/>
      <c r="AD866" s="26"/>
      <c r="AE866" s="24"/>
    </row>
    <row r="867" spans="1:31" x14ac:dyDescent="0.25">
      <c r="A867" s="27"/>
      <c r="B867" s="28"/>
      <c r="C867" s="28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6"/>
      <c r="AC867" s="26"/>
      <c r="AD867" s="26"/>
      <c r="AE867" s="24"/>
    </row>
    <row r="868" spans="1:31" x14ac:dyDescent="0.25">
      <c r="A868" s="27"/>
      <c r="B868" s="28"/>
      <c r="C868" s="28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6"/>
      <c r="AC868" s="26"/>
      <c r="AD868" s="26"/>
      <c r="AE868" s="24"/>
    </row>
    <row r="869" spans="1:31" x14ac:dyDescent="0.25">
      <c r="A869" s="27"/>
      <c r="B869" s="28"/>
      <c r="C869" s="28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6"/>
      <c r="AC869" s="26"/>
      <c r="AD869" s="26"/>
      <c r="AE869" s="24"/>
    </row>
    <row r="870" spans="1:31" x14ac:dyDescent="0.25">
      <c r="A870" s="27"/>
      <c r="B870" s="28"/>
      <c r="C870" s="28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6"/>
      <c r="AC870" s="26"/>
      <c r="AD870" s="26"/>
      <c r="AE870" s="24"/>
    </row>
    <row r="871" spans="1:31" x14ac:dyDescent="0.25">
      <c r="A871" s="27"/>
      <c r="B871" s="28"/>
      <c r="C871" s="28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6"/>
      <c r="AC871" s="26"/>
      <c r="AD871" s="26"/>
      <c r="AE871" s="24"/>
    </row>
    <row r="872" spans="1:31" x14ac:dyDescent="0.25">
      <c r="A872" s="27"/>
      <c r="B872" s="28"/>
      <c r="C872" s="28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6"/>
      <c r="AC872" s="26"/>
      <c r="AD872" s="26"/>
      <c r="AE872" s="24"/>
    </row>
    <row r="873" spans="1:31" x14ac:dyDescent="0.25">
      <c r="A873" s="27"/>
      <c r="B873" s="28"/>
      <c r="C873" s="28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6"/>
      <c r="AC873" s="26"/>
      <c r="AD873" s="26"/>
      <c r="AE873" s="24"/>
    </row>
    <row r="874" spans="1:31" x14ac:dyDescent="0.25">
      <c r="A874" s="27"/>
      <c r="B874" s="28"/>
      <c r="C874" s="28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6"/>
      <c r="AC874" s="26"/>
      <c r="AD874" s="26"/>
      <c r="AE874" s="24"/>
    </row>
    <row r="875" spans="1:31" x14ac:dyDescent="0.25">
      <c r="A875" s="27"/>
      <c r="B875" s="28"/>
      <c r="C875" s="28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6"/>
      <c r="AC875" s="26"/>
      <c r="AD875" s="26"/>
      <c r="AE875" s="24"/>
    </row>
    <row r="876" spans="1:31" x14ac:dyDescent="0.25">
      <c r="A876" s="27"/>
      <c r="B876" s="28"/>
      <c r="C876" s="28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6"/>
      <c r="AC876" s="26"/>
      <c r="AD876" s="26"/>
      <c r="AE876" s="24"/>
    </row>
    <row r="877" spans="1:31" x14ac:dyDescent="0.25">
      <c r="A877" s="27"/>
      <c r="B877" s="28"/>
      <c r="C877" s="28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6"/>
      <c r="AC877" s="26"/>
      <c r="AD877" s="26"/>
      <c r="AE877" s="24"/>
    </row>
    <row r="878" spans="1:31" x14ac:dyDescent="0.25">
      <c r="A878" s="27"/>
      <c r="B878" s="28"/>
      <c r="C878" s="28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6"/>
      <c r="AC878" s="26"/>
      <c r="AD878" s="26"/>
      <c r="AE878" s="24"/>
    </row>
    <row r="879" spans="1:31" x14ac:dyDescent="0.25">
      <c r="A879" s="27"/>
      <c r="B879" s="28"/>
      <c r="C879" s="28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6"/>
      <c r="AC879" s="26"/>
      <c r="AD879" s="26"/>
      <c r="AE879" s="24"/>
    </row>
    <row r="880" spans="1:31" x14ac:dyDescent="0.25">
      <c r="A880" s="27"/>
      <c r="B880" s="28"/>
      <c r="C880" s="28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6"/>
      <c r="AC880" s="26"/>
      <c r="AD880" s="26"/>
      <c r="AE880" s="24"/>
    </row>
    <row r="881" spans="1:31" x14ac:dyDescent="0.25">
      <c r="A881" s="27"/>
      <c r="B881" s="28"/>
      <c r="C881" s="28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6"/>
      <c r="AC881" s="26"/>
      <c r="AD881" s="26"/>
      <c r="AE881" s="24"/>
    </row>
    <row r="882" spans="1:31" x14ac:dyDescent="0.25">
      <c r="A882" s="27"/>
      <c r="B882" s="28"/>
      <c r="C882" s="28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6"/>
      <c r="AC882" s="26"/>
      <c r="AD882" s="26"/>
      <c r="AE882" s="24"/>
    </row>
    <row r="883" spans="1:31" x14ac:dyDescent="0.25">
      <c r="A883" s="27"/>
      <c r="B883" s="28"/>
      <c r="C883" s="28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6"/>
      <c r="AC883" s="26"/>
      <c r="AD883" s="26"/>
      <c r="AE883" s="24"/>
    </row>
    <row r="884" spans="1:31" x14ac:dyDescent="0.25">
      <c r="A884" s="27"/>
      <c r="B884" s="28"/>
      <c r="C884" s="28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6"/>
      <c r="AC884" s="26"/>
      <c r="AD884" s="26"/>
      <c r="AE884" s="24"/>
    </row>
    <row r="885" spans="1:31" x14ac:dyDescent="0.25">
      <c r="A885" s="27"/>
      <c r="B885" s="28"/>
      <c r="C885" s="28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6"/>
      <c r="AC885" s="26"/>
      <c r="AD885" s="26"/>
      <c r="AE885" s="24"/>
    </row>
    <row r="886" spans="1:31" x14ac:dyDescent="0.25">
      <c r="A886" s="27"/>
      <c r="B886" s="28"/>
      <c r="C886" s="28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6"/>
      <c r="AC886" s="26"/>
      <c r="AD886" s="26"/>
      <c r="AE886" s="24"/>
    </row>
    <row r="887" spans="1:31" x14ac:dyDescent="0.25">
      <c r="A887" s="27"/>
      <c r="B887" s="28"/>
      <c r="C887" s="28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6"/>
      <c r="AC887" s="26"/>
      <c r="AD887" s="26"/>
      <c r="AE887" s="24"/>
    </row>
    <row r="888" spans="1:31" x14ac:dyDescent="0.25">
      <c r="A888" s="27"/>
      <c r="B888" s="28"/>
      <c r="C888" s="28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6"/>
      <c r="AC888" s="26"/>
      <c r="AD888" s="26"/>
      <c r="AE888" s="24"/>
    </row>
    <row r="889" spans="1:31" x14ac:dyDescent="0.25">
      <c r="A889" s="27"/>
      <c r="B889" s="28"/>
      <c r="C889" s="28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6"/>
      <c r="AC889" s="26"/>
      <c r="AD889" s="26"/>
      <c r="AE889" s="24"/>
    </row>
    <row r="890" spans="1:31" x14ac:dyDescent="0.25">
      <c r="A890" s="27"/>
      <c r="B890" s="28"/>
      <c r="C890" s="28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6"/>
      <c r="AC890" s="26"/>
      <c r="AD890" s="26"/>
      <c r="AE890" s="24"/>
    </row>
    <row r="891" spans="1:31" x14ac:dyDescent="0.25">
      <c r="A891" s="27"/>
      <c r="B891" s="28"/>
      <c r="C891" s="28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6"/>
      <c r="AC891" s="26"/>
      <c r="AD891" s="26"/>
      <c r="AE891" s="24"/>
    </row>
    <row r="892" spans="1:31" x14ac:dyDescent="0.25">
      <c r="A892" s="27"/>
      <c r="B892" s="28"/>
      <c r="C892" s="28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6"/>
      <c r="AC892" s="26"/>
      <c r="AD892" s="26"/>
      <c r="AE892" s="24"/>
    </row>
    <row r="893" spans="1:31" x14ac:dyDescent="0.25">
      <c r="A893" s="27"/>
      <c r="B893" s="28"/>
      <c r="C893" s="28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6"/>
      <c r="AC893" s="26"/>
      <c r="AD893" s="26"/>
      <c r="AE893" s="24"/>
    </row>
    <row r="894" spans="1:31" x14ac:dyDescent="0.25">
      <c r="A894" s="27"/>
      <c r="B894" s="28"/>
      <c r="C894" s="28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6"/>
      <c r="AC894" s="26"/>
      <c r="AD894" s="26"/>
      <c r="AE894" s="24"/>
    </row>
    <row r="895" spans="1:31" x14ac:dyDescent="0.25">
      <c r="A895" s="27"/>
      <c r="B895" s="28"/>
      <c r="C895" s="28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6"/>
      <c r="AC895" s="26"/>
      <c r="AD895" s="26"/>
      <c r="AE895" s="24"/>
    </row>
    <row r="896" spans="1:31" x14ac:dyDescent="0.25">
      <c r="A896" s="27"/>
      <c r="B896" s="28"/>
      <c r="C896" s="28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6"/>
      <c r="AC896" s="26"/>
      <c r="AD896" s="26"/>
      <c r="AE896" s="24"/>
    </row>
    <row r="897" spans="1:31" x14ac:dyDescent="0.25">
      <c r="A897" s="27"/>
      <c r="B897" s="28"/>
      <c r="C897" s="28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6"/>
      <c r="AC897" s="26"/>
      <c r="AD897" s="26"/>
      <c r="AE897" s="24"/>
    </row>
    <row r="898" spans="1:31" x14ac:dyDescent="0.25">
      <c r="A898" s="27"/>
      <c r="B898" s="28"/>
      <c r="C898" s="28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6"/>
      <c r="AC898" s="26"/>
      <c r="AD898" s="26"/>
      <c r="AE898" s="24"/>
    </row>
    <row r="899" spans="1:31" x14ac:dyDescent="0.25">
      <c r="A899" s="27"/>
      <c r="B899" s="28"/>
      <c r="C899" s="28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6"/>
      <c r="AC899" s="26"/>
      <c r="AD899" s="26"/>
      <c r="AE899" s="24"/>
    </row>
    <row r="900" spans="1:31" x14ac:dyDescent="0.25">
      <c r="A900" s="27"/>
      <c r="B900" s="28"/>
      <c r="C900" s="28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6"/>
      <c r="AC900" s="26"/>
      <c r="AD900" s="26"/>
      <c r="AE900" s="24"/>
    </row>
    <row r="901" spans="1:31" x14ac:dyDescent="0.25">
      <c r="A901" s="27"/>
      <c r="B901" s="28"/>
      <c r="C901" s="28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6"/>
      <c r="AC901" s="26"/>
      <c r="AD901" s="26"/>
      <c r="AE901" s="24"/>
    </row>
    <row r="902" spans="1:31" x14ac:dyDescent="0.25">
      <c r="A902" s="27"/>
      <c r="B902" s="28"/>
      <c r="C902" s="28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6"/>
      <c r="AC902" s="26"/>
      <c r="AD902" s="26"/>
      <c r="AE902" s="24"/>
    </row>
    <row r="903" spans="1:31" x14ac:dyDescent="0.25">
      <c r="A903" s="27"/>
      <c r="B903" s="28"/>
      <c r="C903" s="28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6"/>
      <c r="AC903" s="26"/>
      <c r="AD903" s="26"/>
      <c r="AE903" s="24"/>
    </row>
    <row r="904" spans="1:31" x14ac:dyDescent="0.25">
      <c r="A904" s="27"/>
      <c r="B904" s="28"/>
      <c r="C904" s="28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6"/>
      <c r="AC904" s="26"/>
      <c r="AD904" s="26"/>
      <c r="AE904" s="24"/>
    </row>
    <row r="905" spans="1:31" x14ac:dyDescent="0.25">
      <c r="A905" s="27"/>
      <c r="B905" s="28"/>
      <c r="C905" s="28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6"/>
      <c r="AC905" s="26"/>
      <c r="AD905" s="26"/>
      <c r="AE905" s="24"/>
    </row>
    <row r="906" spans="1:31" x14ac:dyDescent="0.25">
      <c r="A906" s="27"/>
      <c r="B906" s="28"/>
      <c r="C906" s="28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6"/>
      <c r="AC906" s="26"/>
      <c r="AD906" s="26"/>
      <c r="AE906" s="24"/>
    </row>
    <row r="907" spans="1:31" x14ac:dyDescent="0.25">
      <c r="A907" s="27"/>
      <c r="B907" s="28"/>
      <c r="C907" s="28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6"/>
      <c r="AC907" s="26"/>
      <c r="AD907" s="26"/>
      <c r="AE907" s="24"/>
    </row>
    <row r="908" spans="1:31" x14ac:dyDescent="0.25">
      <c r="A908" s="27"/>
      <c r="B908" s="28"/>
      <c r="C908" s="28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6"/>
      <c r="AC908" s="26"/>
      <c r="AD908" s="26"/>
      <c r="AE908" s="24"/>
    </row>
    <row r="909" spans="1:31" x14ac:dyDescent="0.25">
      <c r="A909" s="27"/>
      <c r="B909" s="28"/>
      <c r="C909" s="28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6"/>
      <c r="AC909" s="26"/>
      <c r="AD909" s="26"/>
      <c r="AE909" s="24"/>
    </row>
    <row r="910" spans="1:31" x14ac:dyDescent="0.25">
      <c r="A910" s="27"/>
      <c r="B910" s="28"/>
      <c r="C910" s="28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6"/>
      <c r="AC910" s="26"/>
      <c r="AD910" s="26"/>
      <c r="AE910" s="24"/>
    </row>
    <row r="911" spans="1:31" x14ac:dyDescent="0.25">
      <c r="A911" s="27"/>
      <c r="B911" s="28"/>
      <c r="C911" s="28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6"/>
      <c r="AC911" s="26"/>
      <c r="AD911" s="26"/>
      <c r="AE911" s="24"/>
    </row>
    <row r="912" spans="1:31" x14ac:dyDescent="0.25">
      <c r="A912" s="27"/>
      <c r="B912" s="28"/>
      <c r="C912" s="28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6"/>
      <c r="AC912" s="26"/>
      <c r="AD912" s="26"/>
      <c r="AE912" s="24"/>
    </row>
    <row r="913" spans="1:31" x14ac:dyDescent="0.25">
      <c r="A913" s="27"/>
      <c r="B913" s="28"/>
      <c r="C913" s="28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6"/>
      <c r="AC913" s="26"/>
      <c r="AD913" s="26"/>
      <c r="AE913" s="24"/>
    </row>
    <row r="914" spans="1:31" x14ac:dyDescent="0.25">
      <c r="A914" s="27"/>
      <c r="B914" s="28"/>
      <c r="C914" s="28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6"/>
      <c r="AC914" s="26"/>
      <c r="AD914" s="26"/>
      <c r="AE914" s="24"/>
    </row>
    <row r="915" spans="1:31" x14ac:dyDescent="0.25">
      <c r="A915" s="27"/>
      <c r="B915" s="28"/>
      <c r="C915" s="28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6"/>
      <c r="AC915" s="26"/>
      <c r="AD915" s="26"/>
      <c r="AE915" s="24"/>
    </row>
    <row r="916" spans="1:31" x14ac:dyDescent="0.25">
      <c r="A916" s="27"/>
      <c r="B916" s="28"/>
      <c r="C916" s="28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6"/>
      <c r="AC916" s="26"/>
      <c r="AD916" s="26"/>
      <c r="AE916" s="24"/>
    </row>
    <row r="917" spans="1:31" x14ac:dyDescent="0.25">
      <c r="A917" s="27"/>
      <c r="B917" s="28"/>
      <c r="C917" s="28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6"/>
      <c r="AC917" s="26"/>
      <c r="AD917" s="26"/>
      <c r="AE917" s="24"/>
    </row>
    <row r="918" spans="1:31" x14ac:dyDescent="0.25">
      <c r="A918" s="27"/>
      <c r="B918" s="28"/>
      <c r="C918" s="28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6"/>
      <c r="AC918" s="26"/>
      <c r="AD918" s="26"/>
      <c r="AE918" s="24"/>
    </row>
    <row r="919" spans="1:31" x14ac:dyDescent="0.25">
      <c r="A919" s="27"/>
      <c r="B919" s="28"/>
      <c r="C919" s="28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6"/>
      <c r="AC919" s="26"/>
      <c r="AD919" s="26"/>
      <c r="AE919" s="24"/>
    </row>
    <row r="920" spans="1:31" x14ac:dyDescent="0.25">
      <c r="A920" s="27"/>
      <c r="B920" s="28"/>
      <c r="C920" s="28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6"/>
      <c r="AC920" s="26"/>
      <c r="AD920" s="26"/>
      <c r="AE920" s="24"/>
    </row>
    <row r="921" spans="1:31" x14ac:dyDescent="0.25">
      <c r="A921" s="27"/>
      <c r="B921" s="28"/>
      <c r="C921" s="28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6"/>
      <c r="AC921" s="26"/>
      <c r="AD921" s="26"/>
      <c r="AE921" s="24"/>
    </row>
    <row r="922" spans="1:31" x14ac:dyDescent="0.25">
      <c r="A922" s="27"/>
      <c r="B922" s="28"/>
      <c r="C922" s="28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6"/>
      <c r="AC922" s="26"/>
      <c r="AD922" s="26"/>
      <c r="AE922" s="24"/>
    </row>
    <row r="923" spans="1:31" x14ac:dyDescent="0.25">
      <c r="A923" s="27"/>
      <c r="B923" s="28"/>
      <c r="C923" s="28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6"/>
      <c r="AC923" s="26"/>
      <c r="AD923" s="26"/>
      <c r="AE923" s="24"/>
    </row>
    <row r="924" spans="1:31" x14ac:dyDescent="0.25">
      <c r="A924" s="27"/>
      <c r="B924" s="28"/>
      <c r="C924" s="28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6"/>
      <c r="AC924" s="26"/>
      <c r="AD924" s="26"/>
      <c r="AE924" s="24"/>
    </row>
    <row r="925" spans="1:31" x14ac:dyDescent="0.25">
      <c r="A925" s="27"/>
      <c r="B925" s="28"/>
      <c r="C925" s="28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6"/>
      <c r="AC925" s="26"/>
      <c r="AD925" s="26"/>
      <c r="AE925" s="24"/>
    </row>
    <row r="926" spans="1:31" x14ac:dyDescent="0.25">
      <c r="A926" s="27"/>
      <c r="B926" s="28"/>
      <c r="C926" s="28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6"/>
      <c r="AC926" s="26"/>
      <c r="AD926" s="26"/>
      <c r="AE926" s="24"/>
    </row>
    <row r="927" spans="1:31" x14ac:dyDescent="0.25">
      <c r="A927" s="27"/>
      <c r="B927" s="28"/>
      <c r="C927" s="28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6"/>
      <c r="AC927" s="26"/>
      <c r="AD927" s="26"/>
      <c r="AE927" s="24"/>
    </row>
    <row r="928" spans="1:31" x14ac:dyDescent="0.25">
      <c r="A928" s="27"/>
      <c r="B928" s="28"/>
      <c r="C928" s="28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6"/>
      <c r="AC928" s="26"/>
      <c r="AD928" s="26"/>
      <c r="AE928" s="24"/>
    </row>
    <row r="929" spans="1:31" x14ac:dyDescent="0.25">
      <c r="A929" s="27"/>
      <c r="B929" s="28"/>
      <c r="C929" s="28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6"/>
      <c r="AC929" s="26"/>
      <c r="AD929" s="26"/>
      <c r="AE929" s="24"/>
    </row>
    <row r="930" spans="1:31" x14ac:dyDescent="0.25">
      <c r="A930" s="27"/>
      <c r="B930" s="28"/>
      <c r="C930" s="28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6"/>
      <c r="AC930" s="26"/>
      <c r="AD930" s="26"/>
      <c r="AE930" s="24"/>
    </row>
    <row r="931" spans="1:31" x14ac:dyDescent="0.25">
      <c r="A931" s="27"/>
      <c r="B931" s="28"/>
      <c r="C931" s="28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6"/>
      <c r="AC931" s="26"/>
      <c r="AD931" s="26"/>
      <c r="AE931" s="24"/>
    </row>
    <row r="932" spans="1:31" x14ac:dyDescent="0.25">
      <c r="A932" s="27"/>
      <c r="B932" s="28"/>
      <c r="C932" s="28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6"/>
      <c r="AC932" s="26"/>
      <c r="AD932" s="26"/>
      <c r="AE932" s="24"/>
    </row>
    <row r="933" spans="1:31" x14ac:dyDescent="0.25">
      <c r="A933" s="27"/>
      <c r="B933" s="28"/>
      <c r="C933" s="28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6"/>
      <c r="AC933" s="26"/>
      <c r="AD933" s="26"/>
      <c r="AE933" s="24"/>
    </row>
    <row r="934" spans="1:31" x14ac:dyDescent="0.25">
      <c r="A934" s="27"/>
      <c r="B934" s="28"/>
      <c r="C934" s="28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6"/>
      <c r="AC934" s="26"/>
      <c r="AD934" s="26"/>
      <c r="AE934" s="24"/>
    </row>
    <row r="935" spans="1:31" x14ac:dyDescent="0.25">
      <c r="A935" s="27"/>
      <c r="B935" s="28"/>
      <c r="C935" s="28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6"/>
      <c r="AC935" s="26"/>
      <c r="AD935" s="26"/>
      <c r="AE935" s="24"/>
    </row>
    <row r="936" spans="1:31" x14ac:dyDescent="0.25">
      <c r="A936" s="27"/>
      <c r="B936" s="28"/>
      <c r="C936" s="28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6"/>
      <c r="AC936" s="26"/>
      <c r="AD936" s="26"/>
      <c r="AE936" s="24"/>
    </row>
    <row r="937" spans="1:31" x14ac:dyDescent="0.25">
      <c r="A937" s="27"/>
      <c r="B937" s="28"/>
      <c r="C937" s="28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6"/>
      <c r="AC937" s="26"/>
      <c r="AD937" s="26"/>
      <c r="AE937" s="24"/>
    </row>
    <row r="938" spans="1:31" x14ac:dyDescent="0.25">
      <c r="A938" s="27"/>
      <c r="B938" s="28"/>
      <c r="C938" s="28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6"/>
      <c r="AC938" s="26"/>
      <c r="AD938" s="26"/>
      <c r="AE938" s="24"/>
    </row>
    <row r="939" spans="1:31" x14ac:dyDescent="0.25">
      <c r="A939" s="27"/>
      <c r="B939" s="28"/>
      <c r="C939" s="28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6"/>
      <c r="AC939" s="26"/>
      <c r="AD939" s="26"/>
      <c r="AE939" s="24"/>
    </row>
    <row r="940" spans="1:31" x14ac:dyDescent="0.25">
      <c r="A940" s="27"/>
      <c r="B940" s="28"/>
      <c r="C940" s="28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6"/>
      <c r="AC940" s="26"/>
      <c r="AD940" s="26"/>
      <c r="AE940" s="24"/>
    </row>
    <row r="941" spans="1:31" x14ac:dyDescent="0.25">
      <c r="A941" s="27"/>
      <c r="B941" s="28"/>
      <c r="C941" s="28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6"/>
      <c r="AC941" s="26"/>
      <c r="AD941" s="26"/>
      <c r="AE941" s="24"/>
    </row>
    <row r="942" spans="1:31" x14ac:dyDescent="0.25">
      <c r="A942" s="27"/>
      <c r="B942" s="28"/>
      <c r="C942" s="28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6"/>
      <c r="AC942" s="26"/>
      <c r="AD942" s="26"/>
      <c r="AE942" s="24"/>
    </row>
    <row r="943" spans="1:31" x14ac:dyDescent="0.25">
      <c r="A943" s="27"/>
      <c r="B943" s="28"/>
      <c r="C943" s="28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6"/>
      <c r="AC943" s="26"/>
      <c r="AD943" s="26"/>
      <c r="AE943" s="24"/>
    </row>
    <row r="944" spans="1:31" x14ac:dyDescent="0.25">
      <c r="A944" s="27"/>
      <c r="B944" s="28"/>
      <c r="C944" s="28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6"/>
      <c r="AC944" s="26"/>
      <c r="AD944" s="26"/>
      <c r="AE944" s="24"/>
    </row>
    <row r="945" spans="1:31" x14ac:dyDescent="0.25">
      <c r="A945" s="27"/>
      <c r="B945" s="28"/>
      <c r="C945" s="28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6"/>
      <c r="AC945" s="26"/>
      <c r="AD945" s="26"/>
      <c r="AE945" s="24"/>
    </row>
    <row r="946" spans="1:31" x14ac:dyDescent="0.25">
      <c r="A946" s="27"/>
      <c r="B946" s="28"/>
      <c r="C946" s="28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6"/>
      <c r="AC946" s="26"/>
      <c r="AD946" s="26"/>
      <c r="AE946" s="24"/>
    </row>
    <row r="947" spans="1:31" x14ac:dyDescent="0.25">
      <c r="A947" s="27"/>
      <c r="B947" s="28"/>
      <c r="C947" s="28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6"/>
      <c r="AC947" s="26"/>
      <c r="AD947" s="26"/>
      <c r="AE947" s="24"/>
    </row>
    <row r="948" spans="1:31" x14ac:dyDescent="0.25">
      <c r="A948" s="27"/>
      <c r="B948" s="28"/>
      <c r="C948" s="28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6"/>
      <c r="AC948" s="26"/>
      <c r="AD948" s="26"/>
      <c r="AE948" s="24"/>
    </row>
    <row r="949" spans="1:31" x14ac:dyDescent="0.25">
      <c r="A949" s="27"/>
      <c r="B949" s="28"/>
      <c r="C949" s="28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6"/>
      <c r="AC949" s="26"/>
      <c r="AD949" s="26"/>
      <c r="AE949" s="24"/>
    </row>
    <row r="950" spans="1:31" x14ac:dyDescent="0.25">
      <c r="A950" s="27"/>
      <c r="B950" s="28"/>
      <c r="C950" s="28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6"/>
      <c r="AC950" s="26"/>
      <c r="AD950" s="26"/>
      <c r="AE950" s="24"/>
    </row>
    <row r="951" spans="1:31" x14ac:dyDescent="0.25">
      <c r="A951" s="27"/>
      <c r="B951" s="28"/>
      <c r="C951" s="28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6"/>
      <c r="AC951" s="26"/>
      <c r="AD951" s="26"/>
      <c r="AE951" s="24"/>
    </row>
    <row r="952" spans="1:31" x14ac:dyDescent="0.25">
      <c r="A952" s="27"/>
      <c r="B952" s="28"/>
      <c r="C952" s="28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6"/>
      <c r="AC952" s="26"/>
      <c r="AD952" s="26"/>
      <c r="AE952" s="24"/>
    </row>
    <row r="953" spans="1:31" x14ac:dyDescent="0.25">
      <c r="A953" s="27"/>
      <c r="B953" s="28"/>
      <c r="C953" s="28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6"/>
      <c r="AC953" s="26"/>
      <c r="AD953" s="26"/>
      <c r="AE953" s="24"/>
    </row>
    <row r="954" spans="1:31" x14ac:dyDescent="0.25">
      <c r="A954" s="27"/>
      <c r="B954" s="28"/>
      <c r="C954" s="28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6"/>
      <c r="AC954" s="26"/>
      <c r="AD954" s="26"/>
      <c r="AE954" s="24"/>
    </row>
    <row r="955" spans="1:31" x14ac:dyDescent="0.25">
      <c r="A955" s="27"/>
      <c r="B955" s="28"/>
      <c r="C955" s="28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6"/>
      <c r="AC955" s="26"/>
      <c r="AD955" s="26"/>
      <c r="AE955" s="24"/>
    </row>
    <row r="956" spans="1:31" x14ac:dyDescent="0.25">
      <c r="A956" s="27"/>
      <c r="B956" s="28"/>
      <c r="C956" s="28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6"/>
      <c r="AC956" s="26"/>
      <c r="AD956" s="26"/>
      <c r="AE956" s="24"/>
    </row>
    <row r="957" spans="1:31" x14ac:dyDescent="0.25">
      <c r="A957" s="27"/>
      <c r="B957" s="28"/>
      <c r="C957" s="28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6"/>
      <c r="AC957" s="26"/>
      <c r="AD957" s="26"/>
      <c r="AE957" s="24"/>
    </row>
    <row r="958" spans="1:31" x14ac:dyDescent="0.25">
      <c r="A958" s="27"/>
      <c r="B958" s="28"/>
      <c r="C958" s="28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6"/>
      <c r="AC958" s="26"/>
      <c r="AD958" s="26"/>
      <c r="AE958" s="24"/>
    </row>
    <row r="959" spans="1:31" x14ac:dyDescent="0.25">
      <c r="A959" s="27"/>
      <c r="B959" s="28"/>
      <c r="C959" s="28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6"/>
      <c r="AC959" s="26"/>
      <c r="AD959" s="26"/>
      <c r="AE959" s="24"/>
    </row>
    <row r="960" spans="1:31" x14ac:dyDescent="0.25">
      <c r="A960" s="27"/>
      <c r="B960" s="28"/>
      <c r="C960" s="28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6"/>
      <c r="AC960" s="26"/>
      <c r="AD960" s="26"/>
      <c r="AE960" s="24"/>
    </row>
    <row r="961" spans="1:31" x14ac:dyDescent="0.25">
      <c r="A961" s="27"/>
      <c r="B961" s="28"/>
      <c r="C961" s="28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6"/>
      <c r="AC961" s="26"/>
      <c r="AD961" s="26"/>
      <c r="AE961" s="24"/>
    </row>
    <row r="962" spans="1:31" x14ac:dyDescent="0.25">
      <c r="A962" s="27"/>
      <c r="B962" s="28"/>
      <c r="C962" s="28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6"/>
      <c r="AC962" s="26"/>
      <c r="AD962" s="26"/>
      <c r="AE962" s="24"/>
    </row>
    <row r="963" spans="1:31" x14ac:dyDescent="0.25">
      <c r="A963" s="27"/>
      <c r="B963" s="28"/>
      <c r="C963" s="28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6"/>
      <c r="AC963" s="26"/>
      <c r="AD963" s="26"/>
      <c r="AE963" s="24"/>
    </row>
    <row r="964" spans="1:31" x14ac:dyDescent="0.25">
      <c r="A964" s="27"/>
      <c r="B964" s="28"/>
      <c r="C964" s="28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6"/>
      <c r="AC964" s="26"/>
      <c r="AD964" s="26"/>
      <c r="AE964" s="24"/>
    </row>
    <row r="965" spans="1:31" x14ac:dyDescent="0.25">
      <c r="A965" s="27"/>
      <c r="B965" s="28"/>
      <c r="C965" s="28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6"/>
      <c r="AC965" s="26"/>
      <c r="AD965" s="26"/>
      <c r="AE965" s="24"/>
    </row>
    <row r="966" spans="1:31" x14ac:dyDescent="0.25">
      <c r="A966" s="27"/>
      <c r="B966" s="28"/>
      <c r="C966" s="28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6"/>
      <c r="AC966" s="26"/>
      <c r="AD966" s="26"/>
      <c r="AE966" s="24"/>
    </row>
    <row r="967" spans="1:31" x14ac:dyDescent="0.25">
      <c r="A967" s="27"/>
      <c r="B967" s="28"/>
      <c r="C967" s="28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6"/>
      <c r="AC967" s="26"/>
      <c r="AD967" s="26"/>
      <c r="AE967" s="24"/>
    </row>
    <row r="968" spans="1:31" x14ac:dyDescent="0.25">
      <c r="A968" s="27"/>
      <c r="B968" s="28"/>
      <c r="C968" s="28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6"/>
      <c r="AC968" s="26"/>
      <c r="AD968" s="26"/>
      <c r="AE968" s="24"/>
    </row>
    <row r="969" spans="1:31" x14ac:dyDescent="0.25">
      <c r="A969" s="27"/>
      <c r="B969" s="28"/>
      <c r="C969" s="28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6"/>
      <c r="AC969" s="26"/>
      <c r="AD969" s="26"/>
      <c r="AE969" s="24"/>
    </row>
    <row r="970" spans="1:31" x14ac:dyDescent="0.25">
      <c r="A970" s="27"/>
      <c r="B970" s="28"/>
      <c r="C970" s="28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6"/>
      <c r="AC970" s="26"/>
      <c r="AD970" s="26"/>
      <c r="AE970" s="24"/>
    </row>
    <row r="971" spans="1:31" x14ac:dyDescent="0.25">
      <c r="A971" s="27"/>
      <c r="B971" s="28"/>
      <c r="C971" s="28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6"/>
      <c r="AC971" s="26"/>
      <c r="AD971" s="26"/>
      <c r="AE971" s="24"/>
    </row>
    <row r="972" spans="1:31" x14ac:dyDescent="0.25">
      <c r="A972" s="27"/>
      <c r="B972" s="28"/>
      <c r="C972" s="28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6"/>
      <c r="AC972" s="26"/>
      <c r="AD972" s="26"/>
      <c r="AE972" s="24"/>
    </row>
    <row r="973" spans="1:31" x14ac:dyDescent="0.25">
      <c r="A973" s="27"/>
      <c r="B973" s="28"/>
      <c r="C973" s="28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6"/>
      <c r="AC973" s="26"/>
      <c r="AD973" s="26"/>
      <c r="AE973" s="24"/>
    </row>
    <row r="974" spans="1:31" x14ac:dyDescent="0.25">
      <c r="A974" s="27"/>
      <c r="B974" s="28"/>
      <c r="C974" s="28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6"/>
      <c r="AC974" s="26"/>
      <c r="AD974" s="26"/>
      <c r="AE974" s="24"/>
    </row>
    <row r="975" spans="1:31" x14ac:dyDescent="0.25">
      <c r="A975" s="27"/>
      <c r="B975" s="28"/>
      <c r="C975" s="28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6"/>
      <c r="AC975" s="26"/>
      <c r="AD975" s="26"/>
      <c r="AE975" s="24"/>
    </row>
    <row r="976" spans="1:31" x14ac:dyDescent="0.25">
      <c r="A976" s="27"/>
      <c r="B976" s="28"/>
      <c r="C976" s="28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6"/>
      <c r="AC976" s="26"/>
      <c r="AD976" s="26"/>
      <c r="AE976" s="24"/>
    </row>
    <row r="977" spans="1:31" x14ac:dyDescent="0.25">
      <c r="A977" s="27"/>
      <c r="B977" s="28"/>
      <c r="C977" s="28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6"/>
      <c r="AC977" s="26"/>
      <c r="AD977" s="26"/>
      <c r="AE977" s="24"/>
    </row>
    <row r="978" spans="1:31" x14ac:dyDescent="0.25">
      <c r="A978" s="27"/>
      <c r="B978" s="28"/>
      <c r="C978" s="28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6"/>
      <c r="AC978" s="26"/>
      <c r="AD978" s="26"/>
      <c r="AE978" s="24"/>
    </row>
    <row r="979" spans="1:31" x14ac:dyDescent="0.25">
      <c r="A979" s="27"/>
      <c r="B979" s="28"/>
      <c r="C979" s="28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6"/>
      <c r="AC979" s="26"/>
      <c r="AD979" s="26"/>
      <c r="AE979" s="24"/>
    </row>
    <row r="980" spans="1:31" x14ac:dyDescent="0.25">
      <c r="A980" s="27"/>
      <c r="B980" s="28"/>
      <c r="C980" s="28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6"/>
      <c r="AC980" s="26"/>
      <c r="AD980" s="26"/>
      <c r="AE980" s="24"/>
    </row>
    <row r="981" spans="1:31" x14ac:dyDescent="0.25">
      <c r="A981" s="27"/>
      <c r="B981" s="28"/>
      <c r="C981" s="28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6"/>
      <c r="AC981" s="26"/>
      <c r="AD981" s="26"/>
      <c r="AE981" s="24"/>
    </row>
    <row r="982" spans="1:31" x14ac:dyDescent="0.25">
      <c r="A982" s="27"/>
      <c r="B982" s="28"/>
      <c r="C982" s="28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6"/>
      <c r="AC982" s="26"/>
      <c r="AD982" s="26"/>
      <c r="AE982" s="24"/>
    </row>
    <row r="983" spans="1:31" x14ac:dyDescent="0.25">
      <c r="A983" s="27"/>
      <c r="B983" s="28"/>
      <c r="C983" s="28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6"/>
      <c r="AC983" s="26"/>
      <c r="AD983" s="26"/>
      <c r="AE983" s="24"/>
    </row>
    <row r="984" spans="1:31" x14ac:dyDescent="0.25">
      <c r="A984" s="27"/>
      <c r="B984" s="28"/>
      <c r="C984" s="28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6"/>
      <c r="AC984" s="26"/>
      <c r="AD984" s="26"/>
      <c r="AE984" s="24"/>
    </row>
    <row r="985" spans="1:31" x14ac:dyDescent="0.25">
      <c r="A985" s="27"/>
      <c r="B985" s="28"/>
      <c r="C985" s="28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6"/>
      <c r="AC985" s="26"/>
      <c r="AD985" s="26"/>
      <c r="AE985" s="24"/>
    </row>
    <row r="986" spans="1:31" x14ac:dyDescent="0.25">
      <c r="A986" s="27"/>
      <c r="B986" s="28"/>
      <c r="C986" s="28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6"/>
      <c r="AC986" s="26"/>
      <c r="AD986" s="26"/>
      <c r="AE986" s="24"/>
    </row>
    <row r="987" spans="1:31" x14ac:dyDescent="0.25">
      <c r="A987" s="27"/>
      <c r="B987" s="28"/>
      <c r="C987" s="28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6"/>
      <c r="AC987" s="26"/>
      <c r="AD987" s="26"/>
      <c r="AE987" s="24"/>
    </row>
    <row r="988" spans="1:31" x14ac:dyDescent="0.25">
      <c r="A988" s="27"/>
      <c r="B988" s="28"/>
      <c r="C988" s="28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6"/>
      <c r="AC988" s="26"/>
      <c r="AD988" s="26"/>
      <c r="AE988" s="24"/>
    </row>
    <row r="989" spans="1:31" x14ac:dyDescent="0.25">
      <c r="A989" s="27"/>
      <c r="B989" s="28"/>
      <c r="C989" s="28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6"/>
      <c r="AC989" s="26"/>
      <c r="AD989" s="26"/>
      <c r="AE989" s="24"/>
    </row>
    <row r="990" spans="1:31" x14ac:dyDescent="0.25">
      <c r="A990" s="27"/>
      <c r="B990" s="28"/>
      <c r="C990" s="28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6"/>
      <c r="AC990" s="26"/>
      <c r="AD990" s="26"/>
      <c r="AE990" s="24"/>
    </row>
    <row r="991" spans="1:31" x14ac:dyDescent="0.25">
      <c r="A991" s="27"/>
      <c r="B991" s="28"/>
      <c r="C991" s="28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6"/>
      <c r="AC991" s="26"/>
      <c r="AD991" s="26"/>
      <c r="AE991" s="24"/>
    </row>
    <row r="992" spans="1:31" x14ac:dyDescent="0.25">
      <c r="A992" s="27"/>
      <c r="B992" s="28"/>
      <c r="C992" s="28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6"/>
      <c r="AC992" s="26"/>
      <c r="AD992" s="26"/>
      <c r="AE992" s="24"/>
    </row>
    <row r="993" spans="1:31" x14ac:dyDescent="0.25">
      <c r="A993" s="27"/>
      <c r="B993" s="28"/>
      <c r="C993" s="28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6"/>
      <c r="AC993" s="26"/>
      <c r="AD993" s="26"/>
      <c r="AE993" s="24"/>
    </row>
    <row r="994" spans="1:31" x14ac:dyDescent="0.25">
      <c r="A994" s="27"/>
      <c r="B994" s="28"/>
      <c r="C994" s="28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6"/>
      <c r="AC994" s="26"/>
      <c r="AD994" s="26"/>
      <c r="AE994" s="24"/>
    </row>
    <row r="995" spans="1:31" x14ac:dyDescent="0.25">
      <c r="A995" s="27"/>
      <c r="B995" s="28"/>
      <c r="C995" s="28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6"/>
      <c r="AC995" s="26"/>
      <c r="AD995" s="26"/>
      <c r="AE995" s="24"/>
    </row>
    <row r="996" spans="1:31" x14ac:dyDescent="0.25">
      <c r="A996" s="27"/>
      <c r="B996" s="28"/>
      <c r="C996" s="28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6"/>
      <c r="AC996" s="26"/>
      <c r="AD996" s="26"/>
      <c r="AE996" s="24"/>
    </row>
    <row r="997" spans="1:31" x14ac:dyDescent="0.25">
      <c r="A997" s="27"/>
      <c r="B997" s="28"/>
      <c r="C997" s="28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6"/>
      <c r="AC997" s="26"/>
      <c r="AD997" s="26"/>
      <c r="AE997" s="24"/>
    </row>
    <row r="998" spans="1:31" x14ac:dyDescent="0.25">
      <c r="A998" s="27"/>
      <c r="B998" s="28"/>
      <c r="C998" s="28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6"/>
      <c r="AC998" s="26"/>
      <c r="AD998" s="26"/>
      <c r="AE998" s="24"/>
    </row>
    <row r="999" spans="1:31" x14ac:dyDescent="0.25">
      <c r="A999" s="27"/>
      <c r="B999" s="28"/>
      <c r="C999" s="28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6"/>
      <c r="AC999" s="26"/>
      <c r="AD999" s="26"/>
      <c r="AE999" s="24"/>
    </row>
    <row r="1000" spans="1:31" x14ac:dyDescent="0.25">
      <c r="A1000" s="27"/>
      <c r="B1000" s="28"/>
      <c r="C1000" s="28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6"/>
      <c r="AC1000" s="26"/>
      <c r="AD1000" s="26"/>
      <c r="AE1000" s="24"/>
    </row>
    <row r="1001" spans="1:31" x14ac:dyDescent="0.25">
      <c r="A1001" s="27"/>
      <c r="B1001" s="28"/>
      <c r="C1001" s="28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6"/>
      <c r="AC1001" s="26"/>
      <c r="AD1001" s="26"/>
      <c r="AE1001" s="24"/>
    </row>
    <row r="1002" spans="1:31" x14ac:dyDescent="0.25">
      <c r="A1002" s="27"/>
      <c r="B1002" s="28"/>
      <c r="C1002" s="28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6"/>
      <c r="AC1002" s="26"/>
      <c r="AD1002" s="26"/>
      <c r="AE1002" s="24"/>
    </row>
    <row r="1003" spans="1:31" x14ac:dyDescent="0.25">
      <c r="A1003" s="27"/>
      <c r="B1003" s="28"/>
      <c r="C1003" s="28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6"/>
      <c r="AC1003" s="26"/>
      <c r="AD1003" s="26"/>
      <c r="AE1003" s="24"/>
    </row>
    <row r="1004" spans="1:31" x14ac:dyDescent="0.25">
      <c r="A1004" s="27"/>
      <c r="B1004" s="28"/>
      <c r="C1004" s="28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6"/>
      <c r="AC1004" s="26"/>
      <c r="AD1004" s="26"/>
      <c r="AE1004" s="24"/>
    </row>
    <row r="1005" spans="1:31" x14ac:dyDescent="0.25">
      <c r="A1005" s="27"/>
      <c r="B1005" s="28"/>
      <c r="C1005" s="28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6"/>
      <c r="AC1005" s="26"/>
      <c r="AD1005" s="26"/>
      <c r="AE1005" s="24"/>
    </row>
    <row r="1006" spans="1:31" x14ac:dyDescent="0.25">
      <c r="A1006" s="27"/>
      <c r="B1006" s="28"/>
      <c r="C1006" s="28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6"/>
      <c r="AC1006" s="26"/>
      <c r="AD1006" s="26"/>
      <c r="AE1006" s="24"/>
    </row>
    <row r="1007" spans="1:31" x14ac:dyDescent="0.25">
      <c r="A1007" s="27"/>
      <c r="B1007" s="28"/>
      <c r="C1007" s="28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6"/>
      <c r="AC1007" s="26"/>
      <c r="AD1007" s="26"/>
      <c r="AE1007" s="24"/>
    </row>
    <row r="1008" spans="1:31" x14ac:dyDescent="0.25">
      <c r="A1008" s="27"/>
      <c r="B1008" s="28"/>
      <c r="C1008" s="28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6"/>
      <c r="AC1008" s="26"/>
      <c r="AD1008" s="26"/>
      <c r="AE1008" s="24"/>
    </row>
    <row r="1009" spans="1:31" x14ac:dyDescent="0.25">
      <c r="A1009" s="27"/>
      <c r="B1009" s="28"/>
      <c r="C1009" s="28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6"/>
      <c r="AC1009" s="26"/>
      <c r="AD1009" s="26"/>
      <c r="AE1009" s="24"/>
    </row>
    <row r="1010" spans="1:31" x14ac:dyDescent="0.25">
      <c r="A1010" s="27"/>
      <c r="B1010" s="28"/>
      <c r="C1010" s="28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6"/>
      <c r="AC1010" s="26"/>
      <c r="AD1010" s="26"/>
      <c r="AE1010" s="24"/>
    </row>
    <row r="1011" spans="1:31" x14ac:dyDescent="0.25">
      <c r="A1011" s="27"/>
      <c r="B1011" s="28"/>
      <c r="C1011" s="28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6"/>
      <c r="AC1011" s="26"/>
      <c r="AD1011" s="26"/>
      <c r="AE1011" s="24"/>
    </row>
    <row r="1012" spans="1:31" x14ac:dyDescent="0.25">
      <c r="A1012" s="27"/>
      <c r="B1012" s="28"/>
      <c r="C1012" s="28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6"/>
      <c r="AC1012" s="26"/>
      <c r="AD1012" s="26"/>
      <c r="AE1012" s="24"/>
    </row>
    <row r="1013" spans="1:31" x14ac:dyDescent="0.25">
      <c r="A1013" s="27"/>
      <c r="B1013" s="28"/>
      <c r="C1013" s="28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6"/>
      <c r="AC1013" s="26"/>
      <c r="AD1013" s="26"/>
      <c r="AE1013" s="24"/>
    </row>
    <row r="1014" spans="1:31" x14ac:dyDescent="0.25">
      <c r="A1014" s="27"/>
      <c r="B1014" s="28"/>
      <c r="C1014" s="28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6"/>
      <c r="AC1014" s="26"/>
      <c r="AD1014" s="26"/>
      <c r="AE1014" s="24"/>
    </row>
    <row r="1015" spans="1:31" x14ac:dyDescent="0.25">
      <c r="A1015" s="27"/>
      <c r="B1015" s="28"/>
      <c r="C1015" s="28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6"/>
      <c r="AC1015" s="26"/>
      <c r="AD1015" s="26"/>
      <c r="AE1015" s="24"/>
    </row>
    <row r="1016" spans="1:31" x14ac:dyDescent="0.25">
      <c r="A1016" s="27"/>
      <c r="B1016" s="28"/>
      <c r="C1016" s="28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6"/>
      <c r="AC1016" s="26"/>
      <c r="AD1016" s="26"/>
      <c r="AE1016" s="24"/>
    </row>
    <row r="1017" spans="1:31" x14ac:dyDescent="0.25">
      <c r="A1017" s="27"/>
      <c r="B1017" s="28"/>
      <c r="C1017" s="28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6"/>
      <c r="AC1017" s="26"/>
      <c r="AD1017" s="26"/>
      <c r="AE1017" s="24"/>
    </row>
    <row r="1018" spans="1:31" x14ac:dyDescent="0.25">
      <c r="A1018" s="27"/>
      <c r="B1018" s="28"/>
      <c r="C1018" s="28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6"/>
      <c r="AC1018" s="26"/>
      <c r="AD1018" s="26"/>
      <c r="AE1018" s="24"/>
    </row>
    <row r="1019" spans="1:31" x14ac:dyDescent="0.25">
      <c r="A1019" s="27"/>
      <c r="B1019" s="28"/>
      <c r="C1019" s="28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6"/>
      <c r="AC1019" s="26"/>
      <c r="AD1019" s="26"/>
      <c r="AE1019" s="24"/>
    </row>
    <row r="1020" spans="1:31" x14ac:dyDescent="0.25">
      <c r="A1020" s="27"/>
      <c r="B1020" s="28"/>
      <c r="C1020" s="28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6"/>
      <c r="AC1020" s="26"/>
      <c r="AD1020" s="26"/>
      <c r="AE1020" s="24"/>
    </row>
    <row r="1021" spans="1:31" x14ac:dyDescent="0.25">
      <c r="A1021" s="27"/>
      <c r="B1021" s="28"/>
      <c r="C1021" s="28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6"/>
      <c r="AC1021" s="26"/>
      <c r="AD1021" s="26"/>
      <c r="AE1021" s="24"/>
    </row>
    <row r="1022" spans="1:31" x14ac:dyDescent="0.25">
      <c r="A1022" s="27"/>
      <c r="B1022" s="28"/>
      <c r="C1022" s="28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6"/>
      <c r="AC1022" s="26"/>
      <c r="AD1022" s="26"/>
      <c r="AE1022" s="24"/>
    </row>
    <row r="1023" spans="1:31" x14ac:dyDescent="0.25">
      <c r="A1023" s="27"/>
      <c r="B1023" s="28"/>
      <c r="C1023" s="28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6"/>
      <c r="AC1023" s="26"/>
      <c r="AD1023" s="26"/>
      <c r="AE1023" s="24"/>
    </row>
    <row r="1024" spans="1:31" x14ac:dyDescent="0.25">
      <c r="A1024" s="27"/>
      <c r="B1024" s="28"/>
      <c r="C1024" s="28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6"/>
      <c r="AC1024" s="26"/>
      <c r="AD1024" s="26"/>
      <c r="AE1024" s="24"/>
    </row>
    <row r="1025" spans="1:31" x14ac:dyDescent="0.25">
      <c r="A1025" s="27"/>
      <c r="B1025" s="28"/>
      <c r="C1025" s="28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6"/>
      <c r="AC1025" s="26"/>
      <c r="AD1025" s="26"/>
      <c r="AE1025" s="24"/>
    </row>
    <row r="1026" spans="1:31" x14ac:dyDescent="0.25">
      <c r="A1026" s="27"/>
      <c r="B1026" s="28"/>
      <c r="C1026" s="28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6"/>
      <c r="AC1026" s="26"/>
      <c r="AD1026" s="26"/>
      <c r="AE1026" s="24"/>
    </row>
    <row r="1027" spans="1:31" x14ac:dyDescent="0.25">
      <c r="A1027" s="27"/>
      <c r="B1027" s="28"/>
      <c r="C1027" s="28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6"/>
      <c r="AC1027" s="26"/>
      <c r="AD1027" s="26"/>
      <c r="AE1027" s="24"/>
    </row>
    <row r="1028" spans="1:31" x14ac:dyDescent="0.25">
      <c r="A1028" s="27"/>
      <c r="B1028" s="28"/>
      <c r="C1028" s="28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6"/>
      <c r="AC1028" s="26"/>
      <c r="AD1028" s="26"/>
      <c r="AE1028" s="24"/>
    </row>
    <row r="1029" spans="1:31" x14ac:dyDescent="0.25">
      <c r="A1029" s="27"/>
      <c r="B1029" s="28"/>
      <c r="C1029" s="28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6"/>
      <c r="AC1029" s="26"/>
      <c r="AD1029" s="26"/>
      <c r="AE1029" s="24"/>
    </row>
    <row r="1030" spans="1:31" x14ac:dyDescent="0.25">
      <c r="A1030" s="27"/>
      <c r="B1030" s="28"/>
      <c r="C1030" s="28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6"/>
      <c r="AC1030" s="26"/>
      <c r="AD1030" s="26"/>
      <c r="AE1030" s="24"/>
    </row>
    <row r="1031" spans="1:31" x14ac:dyDescent="0.25">
      <c r="A1031" s="27"/>
      <c r="B1031" s="28"/>
      <c r="C1031" s="28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6"/>
      <c r="AC1031" s="26"/>
      <c r="AD1031" s="26"/>
      <c r="AE1031" s="24"/>
    </row>
    <row r="1032" spans="1:31" x14ac:dyDescent="0.25">
      <c r="A1032" s="27"/>
      <c r="B1032" s="28"/>
      <c r="C1032" s="28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6"/>
      <c r="AC1032" s="26"/>
      <c r="AD1032" s="26"/>
      <c r="AE1032" s="24"/>
    </row>
    <row r="1033" spans="1:31" x14ac:dyDescent="0.25">
      <c r="A1033" s="27"/>
      <c r="B1033" s="28"/>
      <c r="C1033" s="28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6"/>
      <c r="AC1033" s="26"/>
      <c r="AD1033" s="26"/>
      <c r="AE1033" s="24"/>
    </row>
    <row r="1034" spans="1:31" x14ac:dyDescent="0.25">
      <c r="A1034" s="27"/>
      <c r="B1034" s="28"/>
      <c r="C1034" s="28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6"/>
      <c r="AC1034" s="26"/>
      <c r="AD1034" s="26"/>
      <c r="AE1034" s="24"/>
    </row>
    <row r="1035" spans="1:31" x14ac:dyDescent="0.25">
      <c r="A1035" s="27"/>
      <c r="B1035" s="28"/>
      <c r="C1035" s="28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6"/>
      <c r="AC1035" s="26"/>
      <c r="AD1035" s="26"/>
      <c r="AE1035" s="24"/>
    </row>
    <row r="1036" spans="1:31" x14ac:dyDescent="0.25">
      <c r="A1036" s="27"/>
      <c r="B1036" s="28"/>
      <c r="C1036" s="28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6"/>
      <c r="AC1036" s="26"/>
      <c r="AD1036" s="26"/>
      <c r="AE1036" s="24"/>
    </row>
    <row r="1037" spans="1:31" x14ac:dyDescent="0.25">
      <c r="A1037" s="27"/>
      <c r="B1037" s="28"/>
      <c r="C1037" s="28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6"/>
      <c r="AC1037" s="26"/>
      <c r="AD1037" s="26"/>
      <c r="AE1037" s="24"/>
    </row>
    <row r="1038" spans="1:31" x14ac:dyDescent="0.25">
      <c r="A1038" s="27"/>
      <c r="B1038" s="28"/>
      <c r="C1038" s="28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6"/>
      <c r="AC1038" s="26"/>
      <c r="AD1038" s="26"/>
      <c r="AE1038" s="24"/>
    </row>
    <row r="1039" spans="1:31" x14ac:dyDescent="0.25">
      <c r="A1039" s="27"/>
      <c r="B1039" s="28"/>
      <c r="C1039" s="28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6"/>
      <c r="AC1039" s="26"/>
      <c r="AD1039" s="26"/>
      <c r="AE1039" s="24"/>
    </row>
    <row r="1040" spans="1:31" x14ac:dyDescent="0.25">
      <c r="A1040" s="27"/>
      <c r="B1040" s="28"/>
      <c r="C1040" s="28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6"/>
      <c r="AC1040" s="26"/>
      <c r="AD1040" s="26"/>
      <c r="AE1040" s="24"/>
    </row>
    <row r="1041" spans="1:31" x14ac:dyDescent="0.25">
      <c r="A1041" s="27"/>
      <c r="B1041" s="28"/>
      <c r="C1041" s="28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6"/>
      <c r="AC1041" s="26"/>
      <c r="AD1041" s="26"/>
      <c r="AE1041" s="24"/>
    </row>
    <row r="1042" spans="1:31" x14ac:dyDescent="0.25">
      <c r="A1042" s="27"/>
      <c r="B1042" s="28"/>
      <c r="C1042" s="28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6"/>
      <c r="AC1042" s="26"/>
      <c r="AD1042" s="26"/>
      <c r="AE1042" s="24"/>
    </row>
    <row r="1043" spans="1:31" x14ac:dyDescent="0.25">
      <c r="A1043" s="27"/>
      <c r="B1043" s="28"/>
      <c r="C1043" s="28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6"/>
      <c r="AC1043" s="26"/>
      <c r="AD1043" s="26"/>
      <c r="AE1043" s="24"/>
    </row>
    <row r="1044" spans="1:31" x14ac:dyDescent="0.25">
      <c r="A1044" s="27"/>
      <c r="B1044" s="28"/>
      <c r="C1044" s="28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6"/>
      <c r="AC1044" s="26"/>
      <c r="AD1044" s="26"/>
      <c r="AE1044" s="24"/>
    </row>
    <row r="1045" spans="1:31" x14ac:dyDescent="0.25">
      <c r="A1045" s="27"/>
      <c r="B1045" s="28"/>
      <c r="C1045" s="28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6"/>
      <c r="AC1045" s="26"/>
      <c r="AD1045" s="26"/>
      <c r="AE1045" s="24"/>
    </row>
    <row r="1046" spans="1:31" x14ac:dyDescent="0.25">
      <c r="A1046" s="27"/>
      <c r="B1046" s="28"/>
      <c r="C1046" s="28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6"/>
      <c r="AC1046" s="26"/>
      <c r="AD1046" s="26"/>
      <c r="AE1046" s="24"/>
    </row>
    <row r="1047" spans="1:31" x14ac:dyDescent="0.25">
      <c r="A1047" s="27"/>
      <c r="B1047" s="28"/>
      <c r="C1047" s="28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6"/>
      <c r="AC1047" s="26"/>
      <c r="AD1047" s="26"/>
      <c r="AE1047" s="24"/>
    </row>
    <row r="1048" spans="1:31" x14ac:dyDescent="0.25">
      <c r="A1048" s="27"/>
      <c r="B1048" s="28"/>
      <c r="C1048" s="28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6"/>
      <c r="AC1048" s="26"/>
      <c r="AD1048" s="26"/>
      <c r="AE1048" s="24"/>
    </row>
    <row r="1049" spans="1:31" x14ac:dyDescent="0.25">
      <c r="A1049" s="27"/>
      <c r="B1049" s="28"/>
      <c r="C1049" s="28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6"/>
      <c r="AC1049" s="26"/>
      <c r="AD1049" s="26"/>
      <c r="AE1049" s="24"/>
    </row>
    <row r="1050" spans="1:31" x14ac:dyDescent="0.25">
      <c r="A1050" s="27"/>
      <c r="B1050" s="28"/>
      <c r="C1050" s="28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6"/>
      <c r="AC1050" s="26"/>
      <c r="AD1050" s="26"/>
      <c r="AE1050" s="24"/>
    </row>
    <row r="1051" spans="1:31" x14ac:dyDescent="0.25">
      <c r="A1051" s="27"/>
      <c r="B1051" s="28"/>
      <c r="C1051" s="28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6"/>
      <c r="AC1051" s="26"/>
      <c r="AD1051" s="26"/>
      <c r="AE1051" s="24"/>
    </row>
    <row r="1052" spans="1:31" x14ac:dyDescent="0.25">
      <c r="A1052" s="27"/>
      <c r="B1052" s="28"/>
      <c r="C1052" s="28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6"/>
      <c r="AC1052" s="26"/>
      <c r="AD1052" s="26"/>
      <c r="AE1052" s="24"/>
    </row>
    <row r="1053" spans="1:31" x14ac:dyDescent="0.25">
      <c r="A1053" s="27"/>
      <c r="B1053" s="28"/>
      <c r="C1053" s="28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6"/>
      <c r="AC1053" s="26"/>
      <c r="AD1053" s="26"/>
      <c r="AE1053" s="24"/>
    </row>
    <row r="1054" spans="1:31" x14ac:dyDescent="0.25">
      <c r="A1054" s="27"/>
      <c r="B1054" s="28"/>
      <c r="C1054" s="28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6"/>
      <c r="AC1054" s="26"/>
      <c r="AD1054" s="26"/>
      <c r="AE1054" s="24"/>
    </row>
    <row r="1055" spans="1:31" x14ac:dyDescent="0.25">
      <c r="A1055" s="27"/>
      <c r="B1055" s="28"/>
      <c r="C1055" s="28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6"/>
      <c r="AC1055" s="26"/>
      <c r="AD1055" s="26"/>
      <c r="AE1055" s="24"/>
    </row>
    <row r="1056" spans="1:31" x14ac:dyDescent="0.25">
      <c r="A1056" s="27"/>
      <c r="B1056" s="28"/>
      <c r="C1056" s="28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6"/>
      <c r="AC1056" s="26"/>
      <c r="AD1056" s="26"/>
      <c r="AE1056" s="24"/>
    </row>
    <row r="1057" spans="1:31" x14ac:dyDescent="0.25">
      <c r="A1057" s="27"/>
      <c r="B1057" s="28"/>
      <c r="C1057" s="28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6"/>
      <c r="AC1057" s="26"/>
      <c r="AD1057" s="26"/>
      <c r="AE1057" s="24"/>
    </row>
    <row r="1058" spans="1:31" x14ac:dyDescent="0.25">
      <c r="A1058" s="27"/>
      <c r="B1058" s="28"/>
      <c r="C1058" s="28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6"/>
      <c r="AC1058" s="26"/>
      <c r="AD1058" s="26"/>
      <c r="AE1058" s="24"/>
    </row>
    <row r="1059" spans="1:31" x14ac:dyDescent="0.25">
      <c r="A1059" s="27"/>
      <c r="B1059" s="28"/>
      <c r="C1059" s="28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6"/>
      <c r="AC1059" s="26"/>
      <c r="AD1059" s="26"/>
      <c r="AE1059" s="24"/>
    </row>
    <row r="1060" spans="1:31" x14ac:dyDescent="0.25">
      <c r="A1060" s="27"/>
      <c r="B1060" s="28"/>
      <c r="C1060" s="28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6"/>
      <c r="AC1060" s="26"/>
      <c r="AD1060" s="26"/>
      <c r="AE1060" s="24"/>
    </row>
    <row r="1061" spans="1:31" x14ac:dyDescent="0.25">
      <c r="A1061" s="27"/>
      <c r="B1061" s="28"/>
      <c r="C1061" s="28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6"/>
      <c r="AC1061" s="26"/>
      <c r="AD1061" s="26"/>
      <c r="AE1061" s="24"/>
    </row>
    <row r="1062" spans="1:31" x14ac:dyDescent="0.25">
      <c r="A1062" s="27"/>
      <c r="B1062" s="28"/>
      <c r="C1062" s="28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6"/>
      <c r="AC1062" s="26"/>
      <c r="AD1062" s="26"/>
      <c r="AE1062" s="24"/>
    </row>
    <row r="1063" spans="1:31" x14ac:dyDescent="0.25">
      <c r="A1063" s="27"/>
      <c r="B1063" s="28"/>
      <c r="C1063" s="28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6"/>
      <c r="AC1063" s="26"/>
      <c r="AD1063" s="26"/>
      <c r="AE1063" s="24"/>
    </row>
    <row r="1064" spans="1:31" x14ac:dyDescent="0.25">
      <c r="A1064" s="27"/>
      <c r="B1064" s="28"/>
      <c r="C1064" s="28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6"/>
      <c r="AC1064" s="26"/>
      <c r="AD1064" s="26"/>
      <c r="AE1064" s="24"/>
    </row>
    <row r="1065" spans="1:31" x14ac:dyDescent="0.25">
      <c r="A1065" s="27"/>
      <c r="B1065" s="28"/>
      <c r="C1065" s="28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6"/>
      <c r="AC1065" s="26"/>
      <c r="AD1065" s="26"/>
      <c r="AE1065" s="24"/>
    </row>
    <row r="1066" spans="1:31" x14ac:dyDescent="0.25">
      <c r="A1066" s="27"/>
      <c r="B1066" s="28"/>
      <c r="C1066" s="28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6"/>
      <c r="AC1066" s="26"/>
      <c r="AD1066" s="26"/>
      <c r="AE1066" s="24"/>
    </row>
    <row r="1067" spans="1:31" x14ac:dyDescent="0.25">
      <c r="A1067" s="27"/>
      <c r="B1067" s="28"/>
      <c r="C1067" s="28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6"/>
      <c r="AC1067" s="26"/>
      <c r="AD1067" s="26"/>
      <c r="AE1067" s="24"/>
    </row>
    <row r="1068" spans="1:31" x14ac:dyDescent="0.25">
      <c r="A1068" s="27"/>
      <c r="B1068" s="28"/>
      <c r="C1068" s="28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6"/>
      <c r="AC1068" s="26"/>
      <c r="AD1068" s="26"/>
      <c r="AE1068" s="24"/>
    </row>
    <row r="1069" spans="1:31" x14ac:dyDescent="0.25">
      <c r="A1069" s="27"/>
      <c r="B1069" s="28"/>
      <c r="C1069" s="28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6"/>
      <c r="AC1069" s="26"/>
      <c r="AD1069" s="26"/>
      <c r="AE1069" s="24"/>
    </row>
    <row r="1070" spans="1:31" x14ac:dyDescent="0.25">
      <c r="A1070" s="27"/>
      <c r="B1070" s="28"/>
      <c r="C1070" s="28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6"/>
      <c r="AC1070" s="26"/>
      <c r="AD1070" s="26"/>
      <c r="AE1070" s="24"/>
    </row>
    <row r="1071" spans="1:31" x14ac:dyDescent="0.25">
      <c r="A1071" s="27"/>
      <c r="B1071" s="28"/>
      <c r="C1071" s="28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6"/>
      <c r="AC1071" s="26"/>
      <c r="AD1071" s="26"/>
      <c r="AE1071" s="24"/>
    </row>
    <row r="1072" spans="1:31" x14ac:dyDescent="0.25">
      <c r="A1072" s="27"/>
      <c r="B1072" s="28"/>
      <c r="C1072" s="28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6"/>
      <c r="AC1072" s="26"/>
      <c r="AD1072" s="26"/>
      <c r="AE1072" s="24"/>
    </row>
    <row r="1073" spans="1:31" x14ac:dyDescent="0.25">
      <c r="A1073" s="27"/>
      <c r="B1073" s="28"/>
      <c r="C1073" s="28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6"/>
      <c r="AC1073" s="26"/>
      <c r="AD1073" s="26"/>
      <c r="AE1073" s="24"/>
    </row>
    <row r="1074" spans="1:31" x14ac:dyDescent="0.25">
      <c r="A1074" s="27"/>
      <c r="B1074" s="28"/>
      <c r="C1074" s="28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6"/>
      <c r="AC1074" s="26"/>
      <c r="AD1074" s="26"/>
      <c r="AE1074" s="24"/>
    </row>
    <row r="1075" spans="1:31" x14ac:dyDescent="0.25">
      <c r="A1075" s="27"/>
      <c r="B1075" s="28"/>
      <c r="C1075" s="28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6"/>
      <c r="AC1075" s="26"/>
      <c r="AD1075" s="26"/>
      <c r="AE1075" s="24"/>
    </row>
    <row r="1076" spans="1:31" x14ac:dyDescent="0.25">
      <c r="A1076" s="27"/>
      <c r="B1076" s="28"/>
      <c r="C1076" s="28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6"/>
      <c r="AC1076" s="26"/>
      <c r="AD1076" s="26"/>
      <c r="AE1076" s="24"/>
    </row>
    <row r="1077" spans="1:31" x14ac:dyDescent="0.25">
      <c r="A1077" s="27"/>
      <c r="B1077" s="28"/>
      <c r="C1077" s="28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6"/>
      <c r="AC1077" s="26"/>
      <c r="AD1077" s="26"/>
      <c r="AE1077" s="24"/>
    </row>
    <row r="1078" spans="1:31" x14ac:dyDescent="0.25">
      <c r="A1078" s="27"/>
      <c r="B1078" s="28"/>
      <c r="C1078" s="28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6"/>
      <c r="AC1078" s="26"/>
      <c r="AD1078" s="26"/>
      <c r="AE1078" s="24"/>
    </row>
    <row r="1079" spans="1:31" x14ac:dyDescent="0.25">
      <c r="A1079" s="27"/>
      <c r="B1079" s="28"/>
      <c r="C1079" s="28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6"/>
      <c r="AC1079" s="26"/>
      <c r="AD1079" s="26"/>
      <c r="AE1079" s="24"/>
    </row>
    <row r="1080" spans="1:31" x14ac:dyDescent="0.25">
      <c r="A1080" s="27"/>
      <c r="B1080" s="28"/>
      <c r="C1080" s="28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6"/>
      <c r="AC1080" s="26"/>
      <c r="AD1080" s="26"/>
      <c r="AE1080" s="24"/>
    </row>
    <row r="1081" spans="1:31" x14ac:dyDescent="0.25">
      <c r="A1081" s="27"/>
      <c r="B1081" s="28"/>
      <c r="C1081" s="28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6"/>
      <c r="AC1081" s="26"/>
      <c r="AD1081" s="26"/>
      <c r="AE1081" s="24"/>
    </row>
    <row r="1082" spans="1:31" x14ac:dyDescent="0.25">
      <c r="A1082" s="27"/>
      <c r="B1082" s="28"/>
      <c r="C1082" s="28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6"/>
      <c r="AC1082" s="26"/>
      <c r="AD1082" s="26"/>
      <c r="AE1082" s="24"/>
    </row>
    <row r="1083" spans="1:31" x14ac:dyDescent="0.25">
      <c r="A1083" s="27"/>
      <c r="B1083" s="28"/>
      <c r="C1083" s="28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6"/>
      <c r="AC1083" s="26"/>
      <c r="AD1083" s="26"/>
      <c r="AE1083" s="24"/>
    </row>
    <row r="1084" spans="1:31" x14ac:dyDescent="0.25">
      <c r="A1084" s="27"/>
      <c r="B1084" s="28"/>
      <c r="C1084" s="28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6"/>
      <c r="AC1084" s="26"/>
      <c r="AD1084" s="26"/>
      <c r="AE1084" s="24"/>
    </row>
    <row r="1085" spans="1:31" x14ac:dyDescent="0.25">
      <c r="A1085" s="27"/>
      <c r="B1085" s="28"/>
      <c r="C1085" s="28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6"/>
      <c r="AC1085" s="26"/>
      <c r="AD1085" s="26"/>
      <c r="AE1085" s="24"/>
    </row>
    <row r="1086" spans="1:31" x14ac:dyDescent="0.25">
      <c r="A1086" s="27"/>
      <c r="B1086" s="28"/>
      <c r="C1086" s="28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6"/>
      <c r="AC1086" s="26"/>
      <c r="AD1086" s="26"/>
      <c r="AE1086" s="24"/>
    </row>
    <row r="1087" spans="1:31" x14ac:dyDescent="0.25">
      <c r="A1087" s="27"/>
      <c r="B1087" s="28"/>
      <c r="C1087" s="28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6"/>
      <c r="AC1087" s="26"/>
      <c r="AD1087" s="26"/>
      <c r="AE1087" s="24"/>
    </row>
    <row r="1088" spans="1:31" x14ac:dyDescent="0.25">
      <c r="A1088" s="27"/>
      <c r="B1088" s="28"/>
      <c r="C1088" s="28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6"/>
      <c r="AC1088" s="26"/>
      <c r="AD1088" s="26"/>
      <c r="AE1088" s="24"/>
    </row>
    <row r="1089" spans="1:31" x14ac:dyDescent="0.25">
      <c r="A1089" s="27"/>
      <c r="B1089" s="28"/>
      <c r="C1089" s="28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6"/>
      <c r="AC1089" s="26"/>
      <c r="AD1089" s="26"/>
      <c r="AE1089" s="24"/>
    </row>
    <row r="1090" spans="1:31" x14ac:dyDescent="0.25">
      <c r="A1090" s="27"/>
      <c r="B1090" s="28"/>
      <c r="C1090" s="28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6"/>
      <c r="AC1090" s="26"/>
      <c r="AD1090" s="26"/>
      <c r="AE1090" s="24"/>
    </row>
    <row r="1091" spans="1:31" x14ac:dyDescent="0.25">
      <c r="A1091" s="27"/>
      <c r="B1091" s="28"/>
      <c r="C1091" s="28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6"/>
      <c r="AC1091" s="26"/>
      <c r="AD1091" s="26"/>
      <c r="AE1091" s="24"/>
    </row>
    <row r="1092" spans="1:31" x14ac:dyDescent="0.25">
      <c r="A1092" s="27"/>
      <c r="B1092" s="28"/>
      <c r="C1092" s="28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6"/>
      <c r="AC1092" s="26"/>
      <c r="AD1092" s="26"/>
      <c r="AE1092" s="24"/>
    </row>
    <row r="1093" spans="1:31" x14ac:dyDescent="0.25">
      <c r="A1093" s="27"/>
      <c r="B1093" s="28"/>
      <c r="C1093" s="28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6"/>
      <c r="AC1093" s="26"/>
      <c r="AD1093" s="26"/>
      <c r="AE1093" s="24"/>
    </row>
    <row r="1094" spans="1:31" x14ac:dyDescent="0.25">
      <c r="A1094" s="27"/>
      <c r="B1094" s="28"/>
      <c r="C1094" s="28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6"/>
      <c r="AC1094" s="26"/>
      <c r="AD1094" s="26"/>
      <c r="AE1094" s="24"/>
    </row>
    <row r="1095" spans="1:31" x14ac:dyDescent="0.25">
      <c r="A1095" s="27"/>
      <c r="B1095" s="28"/>
      <c r="C1095" s="28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6"/>
      <c r="AC1095" s="26"/>
      <c r="AD1095" s="26"/>
      <c r="AE1095" s="24"/>
    </row>
    <row r="1096" spans="1:31" x14ac:dyDescent="0.25">
      <c r="A1096" s="27"/>
      <c r="B1096" s="28"/>
      <c r="C1096" s="28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6"/>
      <c r="AC1096" s="26"/>
      <c r="AD1096" s="26"/>
      <c r="AE1096" s="24"/>
    </row>
    <row r="1097" spans="1:31" x14ac:dyDescent="0.25">
      <c r="A1097" s="27"/>
      <c r="B1097" s="28"/>
      <c r="C1097" s="28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6"/>
      <c r="AC1097" s="26"/>
      <c r="AD1097" s="26"/>
      <c r="AE1097" s="24"/>
    </row>
    <row r="1098" spans="1:31" x14ac:dyDescent="0.25">
      <c r="A1098" s="27"/>
      <c r="B1098" s="28"/>
      <c r="C1098" s="28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6"/>
      <c r="AC1098" s="26"/>
      <c r="AD1098" s="26"/>
      <c r="AE1098" s="24"/>
    </row>
    <row r="1099" spans="1:31" x14ac:dyDescent="0.25">
      <c r="A1099" s="27"/>
      <c r="B1099" s="28"/>
      <c r="C1099" s="28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6"/>
      <c r="AC1099" s="26"/>
      <c r="AD1099" s="26"/>
      <c r="AE1099" s="24"/>
    </row>
    <row r="1100" spans="1:31" x14ac:dyDescent="0.25">
      <c r="A1100" s="27"/>
      <c r="B1100" s="28"/>
      <c r="C1100" s="28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6"/>
      <c r="AC1100" s="26"/>
      <c r="AD1100" s="26"/>
      <c r="AE1100" s="24"/>
    </row>
    <row r="1101" spans="1:31" x14ac:dyDescent="0.25">
      <c r="A1101" s="27"/>
      <c r="B1101" s="28"/>
      <c r="C1101" s="28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6"/>
      <c r="AC1101" s="26"/>
      <c r="AD1101" s="26"/>
      <c r="AE1101" s="24"/>
    </row>
    <row r="1102" spans="1:31" x14ac:dyDescent="0.25">
      <c r="A1102" s="27"/>
      <c r="B1102" s="28"/>
      <c r="C1102" s="28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6"/>
      <c r="AC1102" s="26"/>
      <c r="AD1102" s="26"/>
      <c r="AE1102" s="24"/>
    </row>
    <row r="1103" spans="1:31" x14ac:dyDescent="0.25">
      <c r="A1103" s="27"/>
      <c r="B1103" s="28"/>
      <c r="C1103" s="28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6"/>
      <c r="AC1103" s="26"/>
      <c r="AD1103" s="26"/>
      <c r="AE1103" s="24"/>
    </row>
    <row r="1104" spans="1:31" x14ac:dyDescent="0.25">
      <c r="A1104" s="27"/>
      <c r="B1104" s="28"/>
      <c r="C1104" s="28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6"/>
      <c r="AC1104" s="26"/>
      <c r="AD1104" s="26"/>
      <c r="AE1104" s="24"/>
    </row>
    <row r="1105" spans="1:31" x14ac:dyDescent="0.25">
      <c r="A1105" s="27"/>
      <c r="B1105" s="28"/>
      <c r="C1105" s="28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6"/>
      <c r="AC1105" s="26"/>
      <c r="AD1105" s="26"/>
      <c r="AE1105" s="24"/>
    </row>
    <row r="1106" spans="1:31" x14ac:dyDescent="0.25">
      <c r="A1106" s="27"/>
      <c r="B1106" s="28"/>
      <c r="C1106" s="28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6"/>
      <c r="AC1106" s="26"/>
      <c r="AD1106" s="26"/>
      <c r="AE1106" s="24"/>
    </row>
    <row r="1107" spans="1:31" x14ac:dyDescent="0.25">
      <c r="A1107" s="27"/>
      <c r="B1107" s="28"/>
      <c r="C1107" s="28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6"/>
      <c r="AC1107" s="26"/>
      <c r="AD1107" s="26"/>
      <c r="AE1107" s="24"/>
    </row>
    <row r="1108" spans="1:31" x14ac:dyDescent="0.25">
      <c r="A1108" s="27"/>
      <c r="B1108" s="28"/>
      <c r="C1108" s="28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6"/>
      <c r="AC1108" s="26"/>
      <c r="AD1108" s="26"/>
      <c r="AE1108" s="24"/>
    </row>
    <row r="1109" spans="1:31" x14ac:dyDescent="0.25">
      <c r="A1109" s="27"/>
      <c r="B1109" s="28"/>
      <c r="C1109" s="28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6"/>
      <c r="AC1109" s="26"/>
      <c r="AD1109" s="26"/>
      <c r="AE1109" s="24"/>
    </row>
    <row r="1110" spans="1:31" x14ac:dyDescent="0.25">
      <c r="A1110" s="27"/>
      <c r="B1110" s="28"/>
      <c r="C1110" s="28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6"/>
      <c r="AC1110" s="26"/>
      <c r="AD1110" s="26"/>
      <c r="AE1110" s="24"/>
    </row>
    <row r="1111" spans="1:31" x14ac:dyDescent="0.25">
      <c r="A1111" s="27"/>
      <c r="B1111" s="28"/>
      <c r="C1111" s="28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6"/>
      <c r="AC1111" s="26"/>
      <c r="AD1111" s="26"/>
      <c r="AE1111" s="24"/>
    </row>
    <row r="1112" spans="1:31" x14ac:dyDescent="0.25">
      <c r="A1112" s="27"/>
      <c r="B1112" s="28"/>
      <c r="C1112" s="28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6"/>
      <c r="AC1112" s="26"/>
      <c r="AD1112" s="26"/>
      <c r="AE1112" s="24"/>
    </row>
    <row r="1113" spans="1:31" x14ac:dyDescent="0.25">
      <c r="A1113" s="27"/>
      <c r="B1113" s="28"/>
      <c r="C1113" s="28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6"/>
      <c r="AC1113" s="26"/>
      <c r="AD1113" s="26"/>
      <c r="AE1113" s="24"/>
    </row>
    <row r="1114" spans="1:31" x14ac:dyDescent="0.25">
      <c r="A1114" s="27"/>
      <c r="B1114" s="28"/>
      <c r="C1114" s="28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6"/>
      <c r="AC1114" s="26"/>
      <c r="AD1114" s="26"/>
      <c r="AE1114" s="24"/>
    </row>
    <row r="1115" spans="1:31" x14ac:dyDescent="0.25">
      <c r="A1115" s="27"/>
      <c r="B1115" s="28"/>
      <c r="C1115" s="28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6"/>
      <c r="AC1115" s="26"/>
      <c r="AD1115" s="26"/>
      <c r="AE1115" s="24"/>
    </row>
    <row r="1116" spans="1:31" x14ac:dyDescent="0.25">
      <c r="A1116" s="27"/>
      <c r="B1116" s="28"/>
      <c r="C1116" s="28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6"/>
      <c r="AC1116" s="26"/>
      <c r="AD1116" s="26"/>
      <c r="AE1116" s="24"/>
    </row>
    <row r="1117" spans="1:31" x14ac:dyDescent="0.25">
      <c r="A1117" s="27"/>
      <c r="B1117" s="28"/>
      <c r="C1117" s="28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6"/>
      <c r="AC1117" s="26"/>
      <c r="AD1117" s="26"/>
      <c r="AE1117" s="24"/>
    </row>
    <row r="1118" spans="1:31" x14ac:dyDescent="0.25">
      <c r="A1118" s="27"/>
      <c r="B1118" s="28"/>
      <c r="C1118" s="28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6"/>
      <c r="AC1118" s="26"/>
      <c r="AD1118" s="26"/>
      <c r="AE1118" s="24"/>
    </row>
    <row r="1119" spans="1:31" x14ac:dyDescent="0.25">
      <c r="A1119" s="27"/>
      <c r="B1119" s="28"/>
      <c r="C1119" s="28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6"/>
      <c r="AC1119" s="26"/>
      <c r="AD1119" s="26"/>
      <c r="AE1119" s="24"/>
    </row>
    <row r="1120" spans="1:31" x14ac:dyDescent="0.25">
      <c r="A1120" s="27"/>
      <c r="B1120" s="28"/>
      <c r="C1120" s="28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6"/>
      <c r="AC1120" s="26"/>
      <c r="AD1120" s="26"/>
      <c r="AE1120" s="24"/>
    </row>
    <row r="1121" spans="1:31" x14ac:dyDescent="0.25">
      <c r="A1121" s="27"/>
      <c r="B1121" s="28"/>
      <c r="C1121" s="28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6"/>
      <c r="AC1121" s="26"/>
      <c r="AD1121" s="26"/>
      <c r="AE1121" s="24"/>
    </row>
    <row r="1122" spans="1:31" x14ac:dyDescent="0.25">
      <c r="A1122" s="27"/>
      <c r="B1122" s="28"/>
      <c r="C1122" s="28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6"/>
      <c r="AC1122" s="26"/>
      <c r="AD1122" s="26"/>
      <c r="AE1122" s="24"/>
    </row>
    <row r="1123" spans="1:31" x14ac:dyDescent="0.25">
      <c r="A1123" s="27"/>
      <c r="B1123" s="28"/>
      <c r="C1123" s="28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  <c r="AA1123" s="25"/>
      <c r="AB1123" s="26"/>
      <c r="AC1123" s="26"/>
      <c r="AD1123" s="26"/>
      <c r="AE1123" s="24"/>
    </row>
    <row r="1124" spans="1:31" x14ac:dyDescent="0.25">
      <c r="A1124" s="27"/>
      <c r="B1124" s="28"/>
      <c r="C1124" s="28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  <c r="AA1124" s="25"/>
      <c r="AB1124" s="26"/>
      <c r="AC1124" s="26"/>
      <c r="AD1124" s="26"/>
      <c r="AE1124" s="24"/>
    </row>
    <row r="1125" spans="1:31" x14ac:dyDescent="0.25">
      <c r="A1125" s="27"/>
      <c r="B1125" s="28"/>
      <c r="C1125" s="28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  <c r="AA1125" s="25"/>
      <c r="AB1125" s="26"/>
      <c r="AC1125" s="26"/>
      <c r="AD1125" s="26"/>
      <c r="AE1125" s="24"/>
    </row>
    <row r="1126" spans="1:31" x14ac:dyDescent="0.25">
      <c r="A1126" s="27"/>
      <c r="B1126" s="28"/>
      <c r="C1126" s="28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  <c r="AA1126" s="25"/>
      <c r="AB1126" s="26"/>
      <c r="AC1126" s="26"/>
      <c r="AD1126" s="26"/>
      <c r="AE1126" s="24"/>
    </row>
    <row r="1127" spans="1:31" x14ac:dyDescent="0.25">
      <c r="A1127" s="27"/>
      <c r="B1127" s="28"/>
      <c r="C1127" s="28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  <c r="AA1127" s="25"/>
      <c r="AB1127" s="26"/>
      <c r="AC1127" s="26"/>
      <c r="AD1127" s="26"/>
      <c r="AE1127" s="24"/>
    </row>
    <row r="1128" spans="1:31" x14ac:dyDescent="0.25">
      <c r="A1128" s="27"/>
      <c r="B1128" s="28"/>
      <c r="C1128" s="28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  <c r="AA1128" s="25"/>
      <c r="AB1128" s="26"/>
      <c r="AC1128" s="26"/>
      <c r="AD1128" s="26"/>
      <c r="AE1128" s="24"/>
    </row>
    <row r="1129" spans="1:31" x14ac:dyDescent="0.25">
      <c r="A1129" s="27"/>
      <c r="B1129" s="28"/>
      <c r="C1129" s="28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  <c r="AA1129" s="25"/>
      <c r="AB1129" s="26"/>
      <c r="AC1129" s="26"/>
      <c r="AD1129" s="26"/>
      <c r="AE1129" s="24"/>
    </row>
    <row r="1130" spans="1:31" x14ac:dyDescent="0.25">
      <c r="A1130" s="27"/>
      <c r="B1130" s="28"/>
      <c r="C1130" s="28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  <c r="AA1130" s="25"/>
      <c r="AB1130" s="26"/>
      <c r="AC1130" s="26"/>
      <c r="AD1130" s="26"/>
      <c r="AE1130" s="24"/>
    </row>
    <row r="1131" spans="1:31" x14ac:dyDescent="0.25">
      <c r="A1131" s="27"/>
      <c r="B1131" s="28"/>
      <c r="C1131" s="28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  <c r="AA1131" s="25"/>
      <c r="AB1131" s="26"/>
      <c r="AC1131" s="26"/>
      <c r="AD1131" s="26"/>
      <c r="AE1131" s="24"/>
    </row>
    <row r="1132" spans="1:31" x14ac:dyDescent="0.25">
      <c r="A1132" s="27"/>
      <c r="B1132" s="28"/>
      <c r="C1132" s="28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  <c r="AA1132" s="25"/>
      <c r="AB1132" s="26"/>
      <c r="AC1132" s="26"/>
      <c r="AD1132" s="26"/>
      <c r="AE1132" s="24"/>
    </row>
    <row r="1133" spans="1:31" x14ac:dyDescent="0.25">
      <c r="A1133" s="27"/>
      <c r="B1133" s="28"/>
      <c r="C1133" s="28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  <c r="AA1133" s="25"/>
      <c r="AB1133" s="26"/>
      <c r="AC1133" s="26"/>
      <c r="AD1133" s="26"/>
      <c r="AE1133" s="24"/>
    </row>
    <row r="1134" spans="1:31" x14ac:dyDescent="0.25">
      <c r="A1134" s="27"/>
      <c r="B1134" s="28"/>
      <c r="C1134" s="28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  <c r="AA1134" s="25"/>
      <c r="AB1134" s="26"/>
      <c r="AC1134" s="26"/>
      <c r="AD1134" s="26"/>
      <c r="AE1134" s="24"/>
    </row>
    <row r="1135" spans="1:31" x14ac:dyDescent="0.25">
      <c r="A1135" s="27"/>
      <c r="B1135" s="28"/>
      <c r="C1135" s="28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6"/>
      <c r="AC1135" s="26"/>
      <c r="AD1135" s="26"/>
      <c r="AE1135" s="24"/>
    </row>
    <row r="1136" spans="1:31" x14ac:dyDescent="0.25">
      <c r="A1136" s="27"/>
      <c r="B1136" s="28"/>
      <c r="C1136" s="28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  <c r="AA1136" s="25"/>
      <c r="AB1136" s="26"/>
      <c r="AC1136" s="26"/>
      <c r="AD1136" s="26"/>
      <c r="AE1136" s="24"/>
    </row>
    <row r="1137" spans="1:31" x14ac:dyDescent="0.25">
      <c r="A1137" s="27"/>
      <c r="B1137" s="28"/>
      <c r="C1137" s="28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6"/>
      <c r="AC1137" s="26"/>
      <c r="AD1137" s="26"/>
      <c r="AE1137" s="24"/>
    </row>
    <row r="1138" spans="1:31" x14ac:dyDescent="0.25">
      <c r="A1138" s="27"/>
      <c r="B1138" s="28"/>
      <c r="C1138" s="28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  <c r="AA1138" s="25"/>
      <c r="AB1138" s="26"/>
      <c r="AC1138" s="26"/>
      <c r="AD1138" s="26"/>
      <c r="AE1138" s="24"/>
    </row>
    <row r="1139" spans="1:31" x14ac:dyDescent="0.25">
      <c r="A1139" s="27"/>
      <c r="B1139" s="28"/>
      <c r="C1139" s="28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  <c r="AA1139" s="25"/>
      <c r="AB1139" s="26"/>
      <c r="AC1139" s="26"/>
      <c r="AD1139" s="26"/>
      <c r="AE1139" s="24"/>
    </row>
    <row r="1140" spans="1:31" x14ac:dyDescent="0.25">
      <c r="A1140" s="27"/>
      <c r="B1140" s="28"/>
      <c r="C1140" s="28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  <c r="AA1140" s="25"/>
      <c r="AB1140" s="26"/>
      <c r="AC1140" s="26"/>
      <c r="AD1140" s="26"/>
      <c r="AE1140" s="24"/>
    </row>
    <row r="1141" spans="1:31" x14ac:dyDescent="0.25">
      <c r="A1141" s="27"/>
      <c r="B1141" s="28"/>
      <c r="C1141" s="28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  <c r="AA1141" s="25"/>
      <c r="AB1141" s="26"/>
      <c r="AC1141" s="26"/>
      <c r="AD1141" s="26"/>
      <c r="AE1141" s="24"/>
    </row>
    <row r="1142" spans="1:31" x14ac:dyDescent="0.25">
      <c r="A1142" s="27"/>
      <c r="B1142" s="28"/>
      <c r="C1142" s="28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  <c r="AA1142" s="25"/>
      <c r="AB1142" s="26"/>
      <c r="AC1142" s="26"/>
      <c r="AD1142" s="26"/>
      <c r="AE1142" s="24"/>
    </row>
    <row r="1143" spans="1:31" x14ac:dyDescent="0.25">
      <c r="A1143" s="27"/>
      <c r="B1143" s="28"/>
      <c r="C1143" s="28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  <c r="AA1143" s="25"/>
      <c r="AB1143" s="26"/>
      <c r="AC1143" s="26"/>
      <c r="AD1143" s="26"/>
      <c r="AE1143" s="24"/>
    </row>
    <row r="1144" spans="1:31" x14ac:dyDescent="0.25">
      <c r="A1144" s="27"/>
      <c r="B1144" s="28"/>
      <c r="C1144" s="28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  <c r="AA1144" s="25"/>
      <c r="AB1144" s="26"/>
      <c r="AC1144" s="26"/>
      <c r="AD1144" s="26"/>
      <c r="AE1144" s="24"/>
    </row>
    <row r="1145" spans="1:31" x14ac:dyDescent="0.25">
      <c r="A1145" s="27"/>
      <c r="B1145" s="28"/>
      <c r="C1145" s="28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  <c r="AA1145" s="25"/>
      <c r="AB1145" s="26"/>
      <c r="AC1145" s="26"/>
      <c r="AD1145" s="26"/>
      <c r="AE1145" s="24"/>
    </row>
    <row r="1146" spans="1:31" x14ac:dyDescent="0.25">
      <c r="A1146" s="27"/>
      <c r="B1146" s="28"/>
      <c r="C1146" s="28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  <c r="AA1146" s="25"/>
      <c r="AB1146" s="26"/>
      <c r="AC1146" s="26"/>
      <c r="AD1146" s="26"/>
      <c r="AE1146" s="24"/>
    </row>
    <row r="1147" spans="1:31" x14ac:dyDescent="0.25">
      <c r="A1147" s="27"/>
      <c r="B1147" s="28"/>
      <c r="C1147" s="28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  <c r="AA1147" s="25"/>
      <c r="AB1147" s="26"/>
      <c r="AC1147" s="26"/>
      <c r="AD1147" s="26"/>
      <c r="AE1147" s="24"/>
    </row>
    <row r="1148" spans="1:31" x14ac:dyDescent="0.25">
      <c r="A1148" s="27"/>
      <c r="B1148" s="28"/>
      <c r="C1148" s="28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  <c r="AA1148" s="25"/>
      <c r="AB1148" s="26"/>
      <c r="AC1148" s="26"/>
      <c r="AD1148" s="26"/>
      <c r="AE1148" s="24"/>
    </row>
    <row r="1149" spans="1:31" x14ac:dyDescent="0.25">
      <c r="A1149" s="27"/>
      <c r="B1149" s="28"/>
      <c r="C1149" s="28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  <c r="AA1149" s="25"/>
      <c r="AB1149" s="26"/>
      <c r="AC1149" s="26"/>
      <c r="AD1149" s="26"/>
      <c r="AE1149" s="24"/>
    </row>
    <row r="1150" spans="1:31" x14ac:dyDescent="0.25">
      <c r="A1150" s="27"/>
      <c r="B1150" s="28"/>
      <c r="C1150" s="28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  <c r="AA1150" s="25"/>
      <c r="AB1150" s="26"/>
      <c r="AC1150" s="26"/>
      <c r="AD1150" s="26"/>
      <c r="AE1150" s="24"/>
    </row>
    <row r="1151" spans="1:31" x14ac:dyDescent="0.25">
      <c r="A1151" s="27"/>
      <c r="B1151" s="28"/>
      <c r="C1151" s="28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  <c r="AA1151" s="25"/>
      <c r="AB1151" s="26"/>
      <c r="AC1151" s="26"/>
      <c r="AD1151" s="26"/>
      <c r="AE1151" s="24"/>
    </row>
    <row r="1152" spans="1:31" x14ac:dyDescent="0.25">
      <c r="A1152" s="27"/>
      <c r="B1152" s="28"/>
      <c r="C1152" s="28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  <c r="AA1152" s="25"/>
      <c r="AB1152" s="26"/>
      <c r="AC1152" s="26"/>
      <c r="AD1152" s="26"/>
      <c r="AE1152" s="24"/>
    </row>
    <row r="1153" spans="1:31" x14ac:dyDescent="0.25">
      <c r="A1153" s="27"/>
      <c r="B1153" s="28"/>
      <c r="C1153" s="28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  <c r="AA1153" s="25"/>
      <c r="AB1153" s="26"/>
      <c r="AC1153" s="26"/>
      <c r="AD1153" s="26"/>
      <c r="AE1153" s="24"/>
    </row>
    <row r="1154" spans="1:31" x14ac:dyDescent="0.25">
      <c r="A1154" s="27"/>
      <c r="B1154" s="28"/>
      <c r="C1154" s="28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  <c r="AA1154" s="25"/>
      <c r="AB1154" s="26"/>
      <c r="AC1154" s="26"/>
      <c r="AD1154" s="26"/>
      <c r="AE1154" s="24"/>
    </row>
    <row r="1155" spans="1:31" x14ac:dyDescent="0.25">
      <c r="A1155" s="27"/>
      <c r="B1155" s="28"/>
      <c r="C1155" s="28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  <c r="AA1155" s="25"/>
      <c r="AB1155" s="26"/>
      <c r="AC1155" s="26"/>
      <c r="AD1155" s="26"/>
      <c r="AE1155" s="24"/>
    </row>
    <row r="1156" spans="1:31" x14ac:dyDescent="0.25">
      <c r="A1156" s="27"/>
      <c r="B1156" s="28"/>
      <c r="C1156" s="28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  <c r="AA1156" s="25"/>
      <c r="AB1156" s="26"/>
      <c r="AC1156" s="26"/>
      <c r="AD1156" s="26"/>
      <c r="AE1156" s="24"/>
    </row>
    <row r="1157" spans="1:31" x14ac:dyDescent="0.25">
      <c r="A1157" s="27"/>
      <c r="B1157" s="28"/>
      <c r="C1157" s="28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  <c r="AA1157" s="25"/>
      <c r="AB1157" s="26"/>
      <c r="AC1157" s="26"/>
      <c r="AD1157" s="26"/>
      <c r="AE1157" s="24"/>
    </row>
    <row r="1158" spans="1:31" x14ac:dyDescent="0.25">
      <c r="A1158" s="27"/>
      <c r="B1158" s="28"/>
      <c r="C1158" s="28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  <c r="AA1158" s="25"/>
      <c r="AB1158" s="26"/>
      <c r="AC1158" s="26"/>
      <c r="AD1158" s="26"/>
      <c r="AE1158" s="24"/>
    </row>
    <row r="1159" spans="1:31" x14ac:dyDescent="0.25">
      <c r="A1159" s="27"/>
      <c r="B1159" s="28"/>
      <c r="C1159" s="28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  <c r="AA1159" s="25"/>
      <c r="AB1159" s="26"/>
      <c r="AC1159" s="26"/>
      <c r="AD1159" s="26"/>
      <c r="AE1159" s="24"/>
    </row>
    <row r="1160" spans="1:31" x14ac:dyDescent="0.25">
      <c r="A1160" s="27"/>
      <c r="B1160" s="28"/>
      <c r="C1160" s="28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  <c r="AA1160" s="25"/>
      <c r="AB1160" s="26"/>
      <c r="AC1160" s="26"/>
      <c r="AD1160" s="26"/>
      <c r="AE1160" s="24"/>
    </row>
    <row r="1161" spans="1:31" x14ac:dyDescent="0.25">
      <c r="A1161" s="27"/>
      <c r="B1161" s="28"/>
      <c r="C1161" s="28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  <c r="AA1161" s="25"/>
      <c r="AB1161" s="26"/>
      <c r="AC1161" s="26"/>
      <c r="AD1161" s="26"/>
      <c r="AE1161" s="24"/>
    </row>
    <row r="1162" spans="1:31" x14ac:dyDescent="0.25">
      <c r="A1162" s="27"/>
      <c r="B1162" s="28"/>
      <c r="C1162" s="28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  <c r="AA1162" s="25"/>
      <c r="AB1162" s="26"/>
      <c r="AC1162" s="26"/>
      <c r="AD1162" s="26"/>
      <c r="AE1162" s="24"/>
    </row>
    <row r="1163" spans="1:31" x14ac:dyDescent="0.25">
      <c r="A1163" s="27"/>
      <c r="B1163" s="28"/>
      <c r="C1163" s="28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  <c r="AA1163" s="25"/>
      <c r="AB1163" s="26"/>
      <c r="AC1163" s="26"/>
      <c r="AD1163" s="26"/>
      <c r="AE1163" s="24"/>
    </row>
    <row r="1164" spans="1:31" x14ac:dyDescent="0.25">
      <c r="A1164" s="27"/>
      <c r="B1164" s="28"/>
      <c r="C1164" s="28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  <c r="AA1164" s="25"/>
      <c r="AB1164" s="26"/>
      <c r="AC1164" s="26"/>
      <c r="AD1164" s="26"/>
      <c r="AE1164" s="24"/>
    </row>
    <row r="1165" spans="1:31" x14ac:dyDescent="0.25">
      <c r="A1165" s="27"/>
      <c r="B1165" s="28"/>
      <c r="C1165" s="28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  <c r="AA1165" s="25"/>
      <c r="AB1165" s="26"/>
      <c r="AC1165" s="26"/>
      <c r="AD1165" s="26"/>
      <c r="AE1165" s="24"/>
    </row>
    <row r="1166" spans="1:31" x14ac:dyDescent="0.25">
      <c r="A1166" s="27"/>
      <c r="B1166" s="28"/>
      <c r="C1166" s="28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  <c r="AA1166" s="25"/>
      <c r="AB1166" s="26"/>
      <c r="AC1166" s="26"/>
      <c r="AD1166" s="26"/>
      <c r="AE1166" s="24"/>
    </row>
    <row r="1167" spans="1:31" x14ac:dyDescent="0.25">
      <c r="A1167" s="27"/>
      <c r="B1167" s="28"/>
      <c r="C1167" s="28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  <c r="AA1167" s="25"/>
      <c r="AB1167" s="26"/>
      <c r="AC1167" s="26"/>
      <c r="AD1167" s="26"/>
      <c r="AE1167" s="24"/>
    </row>
    <row r="1168" spans="1:31" x14ac:dyDescent="0.25">
      <c r="A1168" s="27"/>
      <c r="B1168" s="28"/>
      <c r="C1168" s="28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  <c r="AA1168" s="25"/>
      <c r="AB1168" s="26"/>
      <c r="AC1168" s="26"/>
      <c r="AD1168" s="26"/>
      <c r="AE1168" s="24"/>
    </row>
    <row r="1169" spans="1:31" x14ac:dyDescent="0.25">
      <c r="A1169" s="27"/>
      <c r="B1169" s="28"/>
      <c r="C1169" s="28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  <c r="AA1169" s="25"/>
      <c r="AB1169" s="26"/>
      <c r="AC1169" s="26"/>
      <c r="AD1169" s="26"/>
      <c r="AE1169" s="24"/>
    </row>
    <row r="1170" spans="1:31" x14ac:dyDescent="0.25">
      <c r="A1170" s="27"/>
      <c r="B1170" s="28"/>
      <c r="C1170" s="28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  <c r="AA1170" s="25"/>
      <c r="AB1170" s="26"/>
      <c r="AC1170" s="26"/>
      <c r="AD1170" s="26"/>
      <c r="AE1170" s="24"/>
    </row>
    <row r="1171" spans="1:31" x14ac:dyDescent="0.25">
      <c r="A1171" s="27"/>
      <c r="B1171" s="28"/>
      <c r="C1171" s="28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  <c r="AA1171" s="25"/>
      <c r="AB1171" s="26"/>
      <c r="AC1171" s="26"/>
      <c r="AD1171" s="26"/>
      <c r="AE1171" s="24"/>
    </row>
    <row r="1172" spans="1:31" x14ac:dyDescent="0.25">
      <c r="A1172" s="27"/>
      <c r="B1172" s="28"/>
      <c r="C1172" s="28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  <c r="AA1172" s="25"/>
      <c r="AB1172" s="26"/>
      <c r="AC1172" s="26"/>
      <c r="AD1172" s="26"/>
      <c r="AE1172" s="24"/>
    </row>
    <row r="1173" spans="1:31" x14ac:dyDescent="0.25">
      <c r="A1173" s="27"/>
      <c r="B1173" s="28"/>
      <c r="C1173" s="28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  <c r="AA1173" s="25"/>
      <c r="AB1173" s="26"/>
      <c r="AC1173" s="26"/>
      <c r="AD1173" s="26"/>
      <c r="AE1173" s="24"/>
    </row>
    <row r="1174" spans="1:31" x14ac:dyDescent="0.25">
      <c r="A1174" s="27"/>
      <c r="B1174" s="28"/>
      <c r="C1174" s="28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  <c r="AA1174" s="25"/>
      <c r="AB1174" s="26"/>
      <c r="AC1174" s="26"/>
      <c r="AD1174" s="26"/>
      <c r="AE1174" s="24"/>
    </row>
    <row r="1175" spans="1:31" x14ac:dyDescent="0.25">
      <c r="A1175" s="27"/>
      <c r="B1175" s="28"/>
      <c r="C1175" s="28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  <c r="AA1175" s="25"/>
      <c r="AB1175" s="26"/>
      <c r="AC1175" s="26"/>
      <c r="AD1175" s="26"/>
      <c r="AE1175" s="24"/>
    </row>
    <row r="1176" spans="1:31" x14ac:dyDescent="0.25">
      <c r="A1176" s="27"/>
      <c r="B1176" s="28"/>
      <c r="C1176" s="28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  <c r="AA1176" s="25"/>
      <c r="AB1176" s="26"/>
      <c r="AC1176" s="26"/>
      <c r="AD1176" s="26"/>
      <c r="AE1176" s="24"/>
    </row>
    <row r="1177" spans="1:31" x14ac:dyDescent="0.25">
      <c r="A1177" s="27"/>
      <c r="B1177" s="28"/>
      <c r="C1177" s="28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  <c r="AA1177" s="25"/>
      <c r="AB1177" s="26"/>
      <c r="AC1177" s="26"/>
      <c r="AD1177" s="26"/>
      <c r="AE1177" s="24"/>
    </row>
    <row r="1178" spans="1:31" x14ac:dyDescent="0.25">
      <c r="A1178" s="27"/>
      <c r="B1178" s="28"/>
      <c r="C1178" s="28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  <c r="AA1178" s="25"/>
      <c r="AB1178" s="26"/>
      <c r="AC1178" s="26"/>
      <c r="AD1178" s="26"/>
      <c r="AE1178" s="24"/>
    </row>
    <row r="1179" spans="1:31" x14ac:dyDescent="0.25">
      <c r="A1179" s="27"/>
      <c r="B1179" s="28"/>
      <c r="C1179" s="28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  <c r="AA1179" s="25"/>
      <c r="AB1179" s="26"/>
      <c r="AC1179" s="26"/>
      <c r="AD1179" s="26"/>
      <c r="AE1179" s="24"/>
    </row>
    <row r="1180" spans="1:31" x14ac:dyDescent="0.25">
      <c r="A1180" s="27"/>
      <c r="B1180" s="28"/>
      <c r="C1180" s="28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  <c r="AA1180" s="25"/>
      <c r="AB1180" s="26"/>
      <c r="AC1180" s="26"/>
      <c r="AD1180" s="26"/>
      <c r="AE1180" s="24"/>
    </row>
    <row r="1181" spans="1:31" x14ac:dyDescent="0.25">
      <c r="A1181" s="27"/>
      <c r="B1181" s="28"/>
      <c r="C1181" s="28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  <c r="AA1181" s="25"/>
      <c r="AB1181" s="26"/>
      <c r="AC1181" s="26"/>
      <c r="AD1181" s="26"/>
      <c r="AE1181" s="24"/>
    </row>
    <row r="1182" spans="1:31" x14ac:dyDescent="0.25">
      <c r="A1182" s="27"/>
      <c r="B1182" s="28"/>
      <c r="C1182" s="28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  <c r="AA1182" s="25"/>
      <c r="AB1182" s="26"/>
      <c r="AC1182" s="26"/>
      <c r="AD1182" s="26"/>
      <c r="AE1182" s="24"/>
    </row>
    <row r="1183" spans="1:31" x14ac:dyDescent="0.25">
      <c r="A1183" s="27"/>
      <c r="B1183" s="28"/>
      <c r="C1183" s="28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  <c r="AA1183" s="25"/>
      <c r="AB1183" s="26"/>
      <c r="AC1183" s="26"/>
      <c r="AD1183" s="26"/>
      <c r="AE1183" s="24"/>
    </row>
    <row r="1184" spans="1:31" x14ac:dyDescent="0.25">
      <c r="A1184" s="27"/>
      <c r="B1184" s="28"/>
      <c r="C1184" s="28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  <c r="AA1184" s="25"/>
      <c r="AB1184" s="26"/>
      <c r="AC1184" s="26"/>
      <c r="AD1184" s="26"/>
      <c r="AE1184" s="24"/>
    </row>
    <row r="1185" spans="1:31" x14ac:dyDescent="0.25">
      <c r="A1185" s="27"/>
      <c r="B1185" s="28"/>
      <c r="C1185" s="28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  <c r="AA1185" s="25"/>
      <c r="AB1185" s="26"/>
      <c r="AC1185" s="26"/>
      <c r="AD1185" s="26"/>
      <c r="AE1185" s="24"/>
    </row>
    <row r="1186" spans="1:31" x14ac:dyDescent="0.25">
      <c r="A1186" s="27"/>
      <c r="B1186" s="28"/>
      <c r="C1186" s="28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  <c r="AA1186" s="25"/>
      <c r="AB1186" s="26"/>
      <c r="AC1186" s="26"/>
      <c r="AD1186" s="26"/>
      <c r="AE1186" s="24"/>
    </row>
    <row r="1187" spans="1:31" x14ac:dyDescent="0.25">
      <c r="A1187" s="27"/>
      <c r="B1187" s="28"/>
      <c r="C1187" s="28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  <c r="AA1187" s="25"/>
      <c r="AB1187" s="26"/>
      <c r="AC1187" s="26"/>
      <c r="AD1187" s="26"/>
      <c r="AE1187" s="24"/>
    </row>
    <row r="1188" spans="1:31" x14ac:dyDescent="0.25">
      <c r="A1188" s="27"/>
      <c r="B1188" s="28"/>
      <c r="C1188" s="28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  <c r="AA1188" s="25"/>
      <c r="AB1188" s="26"/>
      <c r="AC1188" s="26"/>
      <c r="AD1188" s="26"/>
      <c r="AE1188" s="24"/>
    </row>
    <row r="1189" spans="1:31" x14ac:dyDescent="0.25">
      <c r="A1189" s="27"/>
      <c r="B1189" s="28"/>
      <c r="C1189" s="28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  <c r="AA1189" s="25"/>
      <c r="AB1189" s="26"/>
      <c r="AC1189" s="26"/>
      <c r="AD1189" s="26"/>
      <c r="AE1189" s="24"/>
    </row>
    <row r="1190" spans="1:31" x14ac:dyDescent="0.25">
      <c r="A1190" s="27"/>
      <c r="B1190" s="28"/>
      <c r="C1190" s="28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  <c r="AA1190" s="25"/>
      <c r="AB1190" s="26"/>
      <c r="AC1190" s="26"/>
      <c r="AD1190" s="26"/>
      <c r="AE1190" s="24"/>
    </row>
    <row r="1191" spans="1:31" x14ac:dyDescent="0.25">
      <c r="A1191" s="27"/>
      <c r="B1191" s="28"/>
      <c r="C1191" s="28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  <c r="AA1191" s="25"/>
      <c r="AB1191" s="26"/>
      <c r="AC1191" s="26"/>
      <c r="AD1191" s="26"/>
      <c r="AE1191" s="24"/>
    </row>
    <row r="1192" spans="1:31" x14ac:dyDescent="0.25">
      <c r="A1192" s="27"/>
      <c r="B1192" s="28"/>
      <c r="C1192" s="28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  <c r="AA1192" s="25"/>
      <c r="AB1192" s="26"/>
      <c r="AC1192" s="26"/>
      <c r="AD1192" s="26"/>
      <c r="AE1192" s="24"/>
    </row>
    <row r="1193" spans="1:31" x14ac:dyDescent="0.25">
      <c r="A1193" s="27"/>
      <c r="B1193" s="28"/>
      <c r="C1193" s="28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  <c r="AA1193" s="25"/>
      <c r="AB1193" s="26"/>
      <c r="AC1193" s="26"/>
      <c r="AD1193" s="26"/>
      <c r="AE1193" s="24"/>
    </row>
    <row r="1194" spans="1:31" x14ac:dyDescent="0.25">
      <c r="A1194" s="27"/>
      <c r="B1194" s="28"/>
      <c r="C1194" s="28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  <c r="AA1194" s="25"/>
      <c r="AB1194" s="26"/>
      <c r="AC1194" s="26"/>
      <c r="AD1194" s="26"/>
      <c r="AE1194" s="24"/>
    </row>
    <row r="1195" spans="1:31" x14ac:dyDescent="0.25">
      <c r="A1195" s="27"/>
      <c r="B1195" s="28"/>
      <c r="C1195" s="28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  <c r="AA1195" s="25"/>
      <c r="AB1195" s="26"/>
      <c r="AC1195" s="26"/>
      <c r="AD1195" s="26"/>
      <c r="AE1195" s="24"/>
    </row>
    <row r="1196" spans="1:31" x14ac:dyDescent="0.25">
      <c r="A1196" s="27"/>
      <c r="B1196" s="28"/>
      <c r="C1196" s="28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  <c r="AA1196" s="25"/>
      <c r="AB1196" s="26"/>
      <c r="AC1196" s="26"/>
      <c r="AD1196" s="26"/>
      <c r="AE1196" s="24"/>
    </row>
    <row r="1197" spans="1:31" x14ac:dyDescent="0.25">
      <c r="A1197" s="27"/>
      <c r="B1197" s="28"/>
      <c r="C1197" s="28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  <c r="AA1197" s="25"/>
      <c r="AB1197" s="26"/>
      <c r="AC1197" s="26"/>
      <c r="AD1197" s="26"/>
      <c r="AE1197" s="24"/>
    </row>
    <row r="1198" spans="1:31" x14ac:dyDescent="0.25">
      <c r="A1198" s="27"/>
      <c r="B1198" s="28"/>
      <c r="C1198" s="28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  <c r="AA1198" s="25"/>
      <c r="AB1198" s="26"/>
      <c r="AC1198" s="26"/>
      <c r="AD1198" s="26"/>
      <c r="AE1198" s="24"/>
    </row>
    <row r="1199" spans="1:31" x14ac:dyDescent="0.25">
      <c r="A1199" s="27"/>
      <c r="B1199" s="28"/>
      <c r="C1199" s="28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  <c r="AA1199" s="25"/>
      <c r="AB1199" s="26"/>
      <c r="AC1199" s="26"/>
      <c r="AD1199" s="26"/>
      <c r="AE1199" s="24"/>
    </row>
    <row r="1200" spans="1:31" x14ac:dyDescent="0.25">
      <c r="A1200" s="27"/>
      <c r="B1200" s="28"/>
      <c r="C1200" s="28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  <c r="AA1200" s="25"/>
      <c r="AB1200" s="26"/>
      <c r="AC1200" s="26"/>
      <c r="AD1200" s="26"/>
      <c r="AE1200" s="24"/>
    </row>
    <row r="1201" spans="1:31" x14ac:dyDescent="0.25">
      <c r="A1201" s="27"/>
      <c r="B1201" s="28"/>
      <c r="C1201" s="28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  <c r="AA1201" s="25"/>
      <c r="AB1201" s="26"/>
      <c r="AC1201" s="26"/>
      <c r="AD1201" s="26"/>
      <c r="AE1201" s="24"/>
    </row>
    <row r="1202" spans="1:31" x14ac:dyDescent="0.25">
      <c r="A1202" s="27"/>
      <c r="B1202" s="28"/>
      <c r="C1202" s="28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  <c r="AA1202" s="25"/>
      <c r="AB1202" s="26"/>
      <c r="AC1202" s="26"/>
      <c r="AD1202" s="26"/>
      <c r="AE1202" s="24"/>
    </row>
    <row r="1203" spans="1:31" x14ac:dyDescent="0.25">
      <c r="A1203" s="27"/>
      <c r="B1203" s="28"/>
      <c r="C1203" s="28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  <c r="AA1203" s="25"/>
      <c r="AB1203" s="26"/>
      <c r="AC1203" s="26"/>
      <c r="AD1203" s="26"/>
      <c r="AE1203" s="24"/>
    </row>
    <row r="1204" spans="1:31" x14ac:dyDescent="0.25">
      <c r="A1204" s="27"/>
      <c r="B1204" s="28"/>
      <c r="C1204" s="28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  <c r="AA1204" s="25"/>
      <c r="AB1204" s="26"/>
      <c r="AC1204" s="26"/>
      <c r="AD1204" s="26"/>
      <c r="AE1204" s="24"/>
    </row>
    <row r="1205" spans="1:31" x14ac:dyDescent="0.25">
      <c r="A1205" s="27"/>
      <c r="B1205" s="28"/>
      <c r="C1205" s="28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  <c r="AA1205" s="25"/>
      <c r="AB1205" s="26"/>
      <c r="AC1205" s="26"/>
      <c r="AD1205" s="26"/>
      <c r="AE1205" s="24"/>
    </row>
    <row r="1206" spans="1:31" x14ac:dyDescent="0.25">
      <c r="A1206" s="27"/>
      <c r="B1206" s="28"/>
      <c r="C1206" s="28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  <c r="AA1206" s="25"/>
      <c r="AB1206" s="26"/>
      <c r="AC1206" s="26"/>
      <c r="AD1206" s="26"/>
      <c r="AE1206" s="24"/>
    </row>
    <row r="1207" spans="1:31" x14ac:dyDescent="0.25">
      <c r="A1207" s="27"/>
      <c r="B1207" s="28"/>
      <c r="C1207" s="28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  <c r="AA1207" s="25"/>
      <c r="AB1207" s="26"/>
      <c r="AC1207" s="26"/>
      <c r="AD1207" s="26"/>
      <c r="AE1207" s="24"/>
    </row>
    <row r="1208" spans="1:31" x14ac:dyDescent="0.25">
      <c r="A1208" s="27"/>
      <c r="B1208" s="28"/>
      <c r="C1208" s="28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  <c r="AA1208" s="25"/>
      <c r="AB1208" s="26"/>
      <c r="AC1208" s="26"/>
      <c r="AD1208" s="26"/>
      <c r="AE1208" s="24"/>
    </row>
    <row r="1209" spans="1:31" x14ac:dyDescent="0.25">
      <c r="A1209" s="27"/>
      <c r="B1209" s="28"/>
      <c r="C1209" s="28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  <c r="AA1209" s="25"/>
      <c r="AB1209" s="26"/>
      <c r="AC1209" s="26"/>
      <c r="AD1209" s="26"/>
      <c r="AE1209" s="24"/>
    </row>
    <row r="1210" spans="1:31" x14ac:dyDescent="0.25">
      <c r="A1210" s="27"/>
      <c r="B1210" s="28"/>
      <c r="C1210" s="28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  <c r="AA1210" s="25"/>
      <c r="AB1210" s="26"/>
      <c r="AC1210" s="26"/>
      <c r="AD1210" s="26"/>
      <c r="AE1210" s="24"/>
    </row>
    <row r="1211" spans="1:31" x14ac:dyDescent="0.25">
      <c r="A1211" s="27"/>
      <c r="B1211" s="28"/>
      <c r="C1211" s="28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  <c r="AA1211" s="25"/>
      <c r="AB1211" s="26"/>
      <c r="AC1211" s="26"/>
      <c r="AD1211" s="26"/>
      <c r="AE1211" s="24"/>
    </row>
    <row r="1212" spans="1:31" x14ac:dyDescent="0.25">
      <c r="A1212" s="27"/>
      <c r="B1212" s="28"/>
      <c r="C1212" s="28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  <c r="AA1212" s="25"/>
      <c r="AB1212" s="26"/>
      <c r="AC1212" s="26"/>
      <c r="AD1212" s="26"/>
      <c r="AE1212" s="24"/>
    </row>
    <row r="1213" spans="1:31" x14ac:dyDescent="0.25">
      <c r="A1213" s="27"/>
      <c r="B1213" s="28"/>
      <c r="C1213" s="28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  <c r="AA1213" s="25"/>
      <c r="AB1213" s="26"/>
      <c r="AC1213" s="26"/>
      <c r="AD1213" s="26"/>
      <c r="AE1213" s="24"/>
    </row>
    <row r="1214" spans="1:31" x14ac:dyDescent="0.25">
      <c r="A1214" s="27"/>
      <c r="B1214" s="28"/>
      <c r="C1214" s="28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  <c r="AA1214" s="25"/>
      <c r="AB1214" s="26"/>
      <c r="AC1214" s="26"/>
      <c r="AD1214" s="26"/>
      <c r="AE1214" s="24"/>
    </row>
    <row r="1215" spans="1:31" x14ac:dyDescent="0.25">
      <c r="A1215" s="27"/>
      <c r="B1215" s="28"/>
      <c r="C1215" s="28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  <c r="AA1215" s="25"/>
      <c r="AB1215" s="26"/>
      <c r="AC1215" s="26"/>
      <c r="AD1215" s="26"/>
      <c r="AE1215" s="24"/>
    </row>
    <row r="1216" spans="1:31" x14ac:dyDescent="0.25">
      <c r="A1216" s="27"/>
      <c r="B1216" s="28"/>
      <c r="C1216" s="28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  <c r="AA1216" s="25"/>
      <c r="AB1216" s="26"/>
      <c r="AC1216" s="26"/>
      <c r="AD1216" s="26"/>
      <c r="AE1216" s="24"/>
    </row>
    <row r="1217" spans="1:31" x14ac:dyDescent="0.25">
      <c r="A1217" s="27"/>
      <c r="B1217" s="28"/>
      <c r="C1217" s="28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  <c r="AA1217" s="25"/>
      <c r="AB1217" s="26"/>
      <c r="AC1217" s="26"/>
      <c r="AD1217" s="26"/>
      <c r="AE1217" s="24"/>
    </row>
    <row r="1218" spans="1:31" x14ac:dyDescent="0.25">
      <c r="A1218" s="27"/>
      <c r="B1218" s="28"/>
      <c r="C1218" s="28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  <c r="AA1218" s="25"/>
      <c r="AB1218" s="26"/>
      <c r="AC1218" s="26"/>
      <c r="AD1218" s="26"/>
      <c r="AE1218" s="24"/>
    </row>
    <row r="1219" spans="1:31" x14ac:dyDescent="0.25">
      <c r="A1219" s="27"/>
      <c r="B1219" s="28"/>
      <c r="C1219" s="28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  <c r="AA1219" s="25"/>
      <c r="AB1219" s="26"/>
      <c r="AC1219" s="26"/>
      <c r="AD1219" s="26"/>
      <c r="AE1219" s="24"/>
    </row>
    <row r="1220" spans="1:31" x14ac:dyDescent="0.25">
      <c r="A1220" s="27"/>
      <c r="B1220" s="28"/>
      <c r="C1220" s="28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  <c r="AA1220" s="25"/>
      <c r="AB1220" s="26"/>
      <c r="AC1220" s="26"/>
      <c r="AD1220" s="26"/>
      <c r="AE1220" s="24"/>
    </row>
    <row r="1221" spans="1:31" x14ac:dyDescent="0.25">
      <c r="A1221" s="27"/>
      <c r="B1221" s="28"/>
      <c r="C1221" s="28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  <c r="AA1221" s="25"/>
      <c r="AB1221" s="26"/>
      <c r="AC1221" s="26"/>
      <c r="AD1221" s="26"/>
      <c r="AE1221" s="24"/>
    </row>
    <row r="1222" spans="1:31" x14ac:dyDescent="0.25">
      <c r="A1222" s="27"/>
      <c r="B1222" s="28"/>
      <c r="C1222" s="28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  <c r="AA1222" s="25"/>
      <c r="AB1222" s="26"/>
      <c r="AC1222" s="26"/>
      <c r="AD1222" s="26"/>
      <c r="AE1222" s="24"/>
    </row>
    <row r="1223" spans="1:31" x14ac:dyDescent="0.25">
      <c r="A1223" s="27"/>
      <c r="B1223" s="28"/>
      <c r="C1223" s="28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  <c r="AA1223" s="25"/>
      <c r="AB1223" s="26"/>
      <c r="AC1223" s="26"/>
      <c r="AD1223" s="26"/>
      <c r="AE1223" s="24"/>
    </row>
    <row r="1224" spans="1:31" x14ac:dyDescent="0.25">
      <c r="A1224" s="27"/>
      <c r="B1224" s="28"/>
      <c r="C1224" s="28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  <c r="AA1224" s="25"/>
      <c r="AB1224" s="26"/>
      <c r="AC1224" s="26"/>
      <c r="AD1224" s="26"/>
      <c r="AE1224" s="24"/>
    </row>
    <row r="1225" spans="1:31" x14ac:dyDescent="0.25">
      <c r="A1225" s="27"/>
      <c r="B1225" s="28"/>
      <c r="C1225" s="28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  <c r="AA1225" s="25"/>
      <c r="AB1225" s="26"/>
      <c r="AC1225" s="26"/>
      <c r="AD1225" s="26"/>
      <c r="AE1225" s="24"/>
    </row>
    <row r="1226" spans="1:31" x14ac:dyDescent="0.25">
      <c r="A1226" s="27"/>
      <c r="B1226" s="28"/>
      <c r="C1226" s="28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  <c r="AA1226" s="25"/>
      <c r="AB1226" s="26"/>
      <c r="AC1226" s="26"/>
      <c r="AD1226" s="26"/>
      <c r="AE1226" s="24"/>
    </row>
    <row r="1227" spans="1:31" x14ac:dyDescent="0.25">
      <c r="A1227" s="27"/>
      <c r="B1227" s="28"/>
      <c r="C1227" s="28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  <c r="AA1227" s="25"/>
      <c r="AB1227" s="26"/>
      <c r="AC1227" s="26"/>
      <c r="AD1227" s="26"/>
      <c r="AE1227" s="24"/>
    </row>
    <row r="1228" spans="1:31" x14ac:dyDescent="0.25">
      <c r="A1228" s="27"/>
      <c r="B1228" s="28"/>
      <c r="C1228" s="28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  <c r="AA1228" s="25"/>
      <c r="AB1228" s="26"/>
      <c r="AC1228" s="26"/>
      <c r="AD1228" s="26"/>
      <c r="AE1228" s="24"/>
    </row>
    <row r="1229" spans="1:31" x14ac:dyDescent="0.25">
      <c r="A1229" s="27"/>
      <c r="B1229" s="28"/>
      <c r="C1229" s="28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  <c r="AA1229" s="25"/>
      <c r="AB1229" s="26"/>
      <c r="AC1229" s="26"/>
      <c r="AD1229" s="26"/>
      <c r="AE1229" s="24"/>
    </row>
    <row r="1230" spans="1:31" x14ac:dyDescent="0.25">
      <c r="A1230" s="27"/>
      <c r="B1230" s="28"/>
      <c r="C1230" s="28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  <c r="AA1230" s="25"/>
      <c r="AB1230" s="26"/>
      <c r="AC1230" s="26"/>
      <c r="AD1230" s="26"/>
      <c r="AE1230" s="24"/>
    </row>
    <row r="1231" spans="1:31" x14ac:dyDescent="0.25">
      <c r="A1231" s="27"/>
      <c r="B1231" s="28"/>
      <c r="C1231" s="28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  <c r="AA1231" s="25"/>
      <c r="AB1231" s="26"/>
      <c r="AC1231" s="26"/>
      <c r="AD1231" s="26"/>
      <c r="AE1231" s="24"/>
    </row>
    <row r="1232" spans="1:31" x14ac:dyDescent="0.25">
      <c r="A1232" s="27"/>
      <c r="B1232" s="28"/>
      <c r="C1232" s="28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  <c r="AA1232" s="25"/>
      <c r="AB1232" s="26"/>
      <c r="AC1232" s="26"/>
      <c r="AD1232" s="26"/>
      <c r="AE1232" s="24"/>
    </row>
    <row r="1233" spans="1:31" x14ac:dyDescent="0.25">
      <c r="A1233" s="27"/>
      <c r="B1233" s="28"/>
      <c r="C1233" s="28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  <c r="AA1233" s="25"/>
      <c r="AB1233" s="26"/>
      <c r="AC1233" s="26"/>
      <c r="AD1233" s="26"/>
      <c r="AE1233" s="24"/>
    </row>
    <row r="1234" spans="1:31" x14ac:dyDescent="0.25">
      <c r="A1234" s="27"/>
      <c r="B1234" s="28"/>
      <c r="C1234" s="28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  <c r="AA1234" s="25"/>
      <c r="AB1234" s="26"/>
      <c r="AC1234" s="26"/>
      <c r="AD1234" s="26"/>
      <c r="AE1234" s="24"/>
    </row>
    <row r="1235" spans="1:31" x14ac:dyDescent="0.25">
      <c r="A1235" s="27"/>
      <c r="B1235" s="28"/>
      <c r="C1235" s="28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  <c r="AA1235" s="25"/>
      <c r="AB1235" s="26"/>
      <c r="AC1235" s="26"/>
      <c r="AD1235" s="26"/>
      <c r="AE1235" s="24"/>
    </row>
    <row r="1236" spans="1:31" x14ac:dyDescent="0.25">
      <c r="A1236" s="27"/>
      <c r="B1236" s="28"/>
      <c r="C1236" s="28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  <c r="AA1236" s="25"/>
      <c r="AB1236" s="26"/>
      <c r="AC1236" s="26"/>
      <c r="AD1236" s="26"/>
      <c r="AE1236" s="24"/>
    </row>
    <row r="1237" spans="1:31" x14ac:dyDescent="0.25">
      <c r="A1237" s="27"/>
      <c r="B1237" s="28"/>
      <c r="C1237" s="28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  <c r="AA1237" s="25"/>
      <c r="AB1237" s="26"/>
      <c r="AC1237" s="26"/>
      <c r="AD1237" s="26"/>
      <c r="AE1237" s="24"/>
    </row>
    <row r="1238" spans="1:31" x14ac:dyDescent="0.25">
      <c r="A1238" s="27"/>
      <c r="B1238" s="28"/>
      <c r="C1238" s="28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  <c r="AA1238" s="25"/>
      <c r="AB1238" s="26"/>
      <c r="AC1238" s="26"/>
      <c r="AD1238" s="26"/>
      <c r="AE1238" s="24"/>
    </row>
    <row r="1239" spans="1:31" x14ac:dyDescent="0.25">
      <c r="A1239" s="27"/>
      <c r="B1239" s="28"/>
      <c r="C1239" s="28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  <c r="AA1239" s="25"/>
      <c r="AB1239" s="26"/>
      <c r="AC1239" s="26"/>
      <c r="AD1239" s="26"/>
      <c r="AE1239" s="24"/>
    </row>
    <row r="1240" spans="1:31" x14ac:dyDescent="0.25">
      <c r="A1240" s="27"/>
      <c r="B1240" s="28"/>
      <c r="C1240" s="28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  <c r="AA1240" s="25"/>
      <c r="AB1240" s="26"/>
      <c r="AC1240" s="26"/>
      <c r="AD1240" s="26"/>
      <c r="AE1240" s="24"/>
    </row>
    <row r="1241" spans="1:31" x14ac:dyDescent="0.25">
      <c r="A1241" s="27"/>
      <c r="B1241" s="28"/>
      <c r="C1241" s="28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  <c r="AA1241" s="25"/>
      <c r="AB1241" s="26"/>
      <c r="AC1241" s="26"/>
      <c r="AD1241" s="26"/>
      <c r="AE1241" s="24"/>
    </row>
    <row r="1242" spans="1:31" x14ac:dyDescent="0.25">
      <c r="A1242" s="27"/>
      <c r="B1242" s="28"/>
      <c r="C1242" s="28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  <c r="AA1242" s="25"/>
      <c r="AB1242" s="26"/>
      <c r="AC1242" s="26"/>
      <c r="AD1242" s="26"/>
      <c r="AE1242" s="24"/>
    </row>
    <row r="1243" spans="1:31" x14ac:dyDescent="0.25">
      <c r="A1243" s="27"/>
      <c r="B1243" s="28"/>
      <c r="C1243" s="28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  <c r="AA1243" s="25"/>
      <c r="AB1243" s="26"/>
      <c r="AC1243" s="26"/>
      <c r="AD1243" s="26"/>
      <c r="AE1243" s="24"/>
    </row>
    <row r="1244" spans="1:31" x14ac:dyDescent="0.25">
      <c r="A1244" s="27"/>
      <c r="B1244" s="28"/>
      <c r="C1244" s="28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  <c r="AA1244" s="25"/>
      <c r="AB1244" s="26"/>
      <c r="AC1244" s="26"/>
      <c r="AD1244" s="26"/>
      <c r="AE1244" s="24"/>
    </row>
    <row r="1245" spans="1:31" x14ac:dyDescent="0.25">
      <c r="A1245" s="27"/>
      <c r="B1245" s="28"/>
      <c r="C1245" s="28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  <c r="AA1245" s="25"/>
      <c r="AB1245" s="26"/>
      <c r="AC1245" s="26"/>
      <c r="AD1245" s="26"/>
      <c r="AE1245" s="24"/>
    </row>
    <row r="1246" spans="1:31" x14ac:dyDescent="0.25">
      <c r="A1246" s="27"/>
      <c r="B1246" s="28"/>
      <c r="C1246" s="28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  <c r="AA1246" s="25"/>
      <c r="AB1246" s="26"/>
      <c r="AC1246" s="26"/>
      <c r="AD1246" s="26"/>
      <c r="AE1246" s="24"/>
    </row>
    <row r="1247" spans="1:31" x14ac:dyDescent="0.25">
      <c r="A1247" s="27"/>
      <c r="B1247" s="28"/>
      <c r="C1247" s="28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  <c r="AA1247" s="25"/>
      <c r="AB1247" s="26"/>
      <c r="AC1247" s="26"/>
      <c r="AD1247" s="26"/>
      <c r="AE1247" s="24"/>
    </row>
    <row r="1248" spans="1:31" x14ac:dyDescent="0.25">
      <c r="A1248" s="27"/>
      <c r="B1248" s="28"/>
      <c r="C1248" s="28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  <c r="AA1248" s="25"/>
      <c r="AB1248" s="26"/>
      <c r="AC1248" s="26"/>
      <c r="AD1248" s="26"/>
      <c r="AE1248" s="24"/>
    </row>
    <row r="1249" spans="1:31" x14ac:dyDescent="0.25">
      <c r="A1249" s="27"/>
      <c r="B1249" s="28"/>
      <c r="C1249" s="28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  <c r="AA1249" s="25"/>
      <c r="AB1249" s="26"/>
      <c r="AC1249" s="26"/>
      <c r="AD1249" s="26"/>
      <c r="AE1249" s="24"/>
    </row>
    <row r="1250" spans="1:31" x14ac:dyDescent="0.25">
      <c r="A1250" s="27"/>
      <c r="B1250" s="28"/>
      <c r="C1250" s="28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  <c r="AA1250" s="25"/>
      <c r="AB1250" s="26"/>
      <c r="AC1250" s="26"/>
      <c r="AD1250" s="26"/>
      <c r="AE1250" s="24"/>
    </row>
    <row r="1251" spans="1:31" x14ac:dyDescent="0.25">
      <c r="A1251" s="27"/>
      <c r="B1251" s="28"/>
      <c r="C1251" s="28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  <c r="AA1251" s="25"/>
      <c r="AB1251" s="26"/>
      <c r="AC1251" s="26"/>
      <c r="AD1251" s="26"/>
      <c r="AE1251" s="24"/>
    </row>
    <row r="1252" spans="1:31" x14ac:dyDescent="0.25">
      <c r="A1252" s="27"/>
      <c r="B1252" s="28"/>
      <c r="C1252" s="28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  <c r="AA1252" s="25"/>
      <c r="AB1252" s="26"/>
      <c r="AC1252" s="26"/>
      <c r="AD1252" s="26"/>
      <c r="AE1252" s="24"/>
    </row>
    <row r="1253" spans="1:31" x14ac:dyDescent="0.25">
      <c r="A1253" s="27"/>
      <c r="B1253" s="28"/>
      <c r="C1253" s="28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  <c r="AA1253" s="25"/>
      <c r="AB1253" s="26"/>
      <c r="AC1253" s="26"/>
      <c r="AD1253" s="26"/>
      <c r="AE1253" s="24"/>
    </row>
    <row r="1254" spans="1:31" x14ac:dyDescent="0.25">
      <c r="A1254" s="27"/>
      <c r="B1254" s="28"/>
      <c r="C1254" s="28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  <c r="AA1254" s="25"/>
      <c r="AB1254" s="26"/>
      <c r="AC1254" s="26"/>
      <c r="AD1254" s="26"/>
      <c r="AE1254" s="24"/>
    </row>
    <row r="1255" spans="1:31" x14ac:dyDescent="0.25">
      <c r="A1255" s="27"/>
      <c r="B1255" s="28"/>
      <c r="C1255" s="28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  <c r="AA1255" s="25"/>
      <c r="AB1255" s="26"/>
      <c r="AC1255" s="26"/>
      <c r="AD1255" s="26"/>
      <c r="AE1255" s="24"/>
    </row>
    <row r="1256" spans="1:31" x14ac:dyDescent="0.25">
      <c r="A1256" s="27"/>
      <c r="B1256" s="28"/>
      <c r="C1256" s="28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  <c r="AA1256" s="25"/>
      <c r="AB1256" s="26"/>
      <c r="AC1256" s="26"/>
      <c r="AD1256" s="26"/>
      <c r="AE1256" s="24"/>
    </row>
    <row r="1257" spans="1:31" x14ac:dyDescent="0.25">
      <c r="A1257" s="27"/>
      <c r="B1257" s="28"/>
      <c r="C1257" s="28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  <c r="AA1257" s="25"/>
      <c r="AB1257" s="26"/>
      <c r="AC1257" s="26"/>
      <c r="AD1257" s="26"/>
      <c r="AE1257" s="24"/>
    </row>
    <row r="1258" spans="1:31" x14ac:dyDescent="0.25">
      <c r="A1258" s="27"/>
      <c r="B1258" s="28"/>
      <c r="C1258" s="28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  <c r="AA1258" s="25"/>
      <c r="AB1258" s="26"/>
      <c r="AC1258" s="26"/>
      <c r="AD1258" s="26"/>
      <c r="AE1258" s="24"/>
    </row>
    <row r="1259" spans="1:31" x14ac:dyDescent="0.25">
      <c r="A1259" s="27"/>
      <c r="B1259" s="28"/>
      <c r="C1259" s="28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  <c r="AA1259" s="25"/>
      <c r="AB1259" s="26"/>
      <c r="AC1259" s="26"/>
      <c r="AD1259" s="26"/>
      <c r="AE1259" s="24"/>
    </row>
    <row r="1260" spans="1:31" x14ac:dyDescent="0.25">
      <c r="A1260" s="27"/>
      <c r="B1260" s="28"/>
      <c r="C1260" s="28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  <c r="AA1260" s="25"/>
      <c r="AB1260" s="26"/>
      <c r="AC1260" s="26"/>
      <c r="AD1260" s="26"/>
      <c r="AE1260" s="24"/>
    </row>
    <row r="1261" spans="1:31" x14ac:dyDescent="0.25">
      <c r="A1261" s="27"/>
      <c r="B1261" s="28"/>
      <c r="C1261" s="28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  <c r="AA1261" s="25"/>
      <c r="AB1261" s="26"/>
      <c r="AC1261" s="26"/>
      <c r="AD1261" s="26"/>
      <c r="AE1261" s="24"/>
    </row>
    <row r="1262" spans="1:31" x14ac:dyDescent="0.25">
      <c r="A1262" s="27"/>
      <c r="B1262" s="28"/>
      <c r="C1262" s="28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  <c r="AA1262" s="25"/>
      <c r="AB1262" s="26"/>
      <c r="AC1262" s="26"/>
      <c r="AD1262" s="26"/>
      <c r="AE1262" s="24"/>
    </row>
    <row r="1263" spans="1:31" x14ac:dyDescent="0.25">
      <c r="A1263" s="27"/>
      <c r="B1263" s="28"/>
      <c r="C1263" s="28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  <c r="AA1263" s="25"/>
      <c r="AB1263" s="26"/>
      <c r="AC1263" s="26"/>
      <c r="AD1263" s="26"/>
      <c r="AE1263" s="24"/>
    </row>
    <row r="1264" spans="1:31" x14ac:dyDescent="0.25">
      <c r="A1264" s="27"/>
      <c r="B1264" s="28"/>
      <c r="C1264" s="28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  <c r="AA1264" s="25"/>
      <c r="AB1264" s="26"/>
      <c r="AC1264" s="26"/>
      <c r="AD1264" s="26"/>
      <c r="AE1264" s="24"/>
    </row>
    <row r="1265" spans="1:31" x14ac:dyDescent="0.25">
      <c r="A1265" s="27"/>
      <c r="B1265" s="28"/>
      <c r="C1265" s="28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  <c r="AA1265" s="25"/>
      <c r="AB1265" s="26"/>
      <c r="AC1265" s="26"/>
      <c r="AD1265" s="26"/>
      <c r="AE1265" s="24"/>
    </row>
    <row r="1266" spans="1:31" x14ac:dyDescent="0.25">
      <c r="A1266" s="27"/>
      <c r="B1266" s="28"/>
      <c r="C1266" s="28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  <c r="AA1266" s="25"/>
      <c r="AB1266" s="26"/>
      <c r="AC1266" s="26"/>
      <c r="AD1266" s="26"/>
      <c r="AE1266" s="24"/>
    </row>
    <row r="1267" spans="1:31" x14ac:dyDescent="0.25">
      <c r="A1267" s="27"/>
      <c r="B1267" s="28"/>
      <c r="C1267" s="28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  <c r="AA1267" s="25"/>
      <c r="AB1267" s="26"/>
      <c r="AC1267" s="26"/>
      <c r="AD1267" s="26"/>
      <c r="AE1267" s="24"/>
    </row>
    <row r="1268" spans="1:31" x14ac:dyDescent="0.25">
      <c r="A1268" s="27"/>
      <c r="B1268" s="28"/>
      <c r="C1268" s="28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  <c r="AA1268" s="25"/>
      <c r="AB1268" s="26"/>
      <c r="AC1268" s="26"/>
      <c r="AD1268" s="26"/>
      <c r="AE1268" s="24"/>
    </row>
    <row r="1269" spans="1:31" x14ac:dyDescent="0.25">
      <c r="A1269" s="27"/>
      <c r="B1269" s="28"/>
      <c r="C1269" s="28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  <c r="AA1269" s="25"/>
      <c r="AB1269" s="26"/>
      <c r="AC1269" s="26"/>
      <c r="AD1269" s="26"/>
      <c r="AE1269" s="24"/>
    </row>
    <row r="1270" spans="1:31" x14ac:dyDescent="0.25">
      <c r="A1270" s="27"/>
      <c r="B1270" s="28"/>
      <c r="C1270" s="28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  <c r="AA1270" s="25"/>
      <c r="AB1270" s="26"/>
      <c r="AC1270" s="26"/>
      <c r="AD1270" s="26"/>
      <c r="AE1270" s="24"/>
    </row>
    <row r="1271" spans="1:31" x14ac:dyDescent="0.25">
      <c r="A1271" s="27"/>
      <c r="B1271" s="28"/>
      <c r="C1271" s="28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  <c r="AA1271" s="25"/>
      <c r="AB1271" s="26"/>
      <c r="AC1271" s="26"/>
      <c r="AD1271" s="26"/>
      <c r="AE1271" s="24"/>
    </row>
    <row r="1272" spans="1:31" x14ac:dyDescent="0.25">
      <c r="A1272" s="27"/>
      <c r="B1272" s="28"/>
      <c r="C1272" s="28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  <c r="AA1272" s="25"/>
      <c r="AB1272" s="26"/>
      <c r="AC1272" s="26"/>
      <c r="AD1272" s="26"/>
      <c r="AE1272" s="24"/>
    </row>
    <row r="1273" spans="1:31" x14ac:dyDescent="0.25">
      <c r="A1273" s="27"/>
      <c r="B1273" s="28"/>
      <c r="C1273" s="28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  <c r="AA1273" s="25"/>
      <c r="AB1273" s="26"/>
      <c r="AC1273" s="26"/>
      <c r="AD1273" s="26"/>
      <c r="AE1273" s="24"/>
    </row>
    <row r="1274" spans="1:31" x14ac:dyDescent="0.25">
      <c r="A1274" s="27"/>
      <c r="B1274" s="28"/>
      <c r="C1274" s="28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  <c r="AA1274" s="25"/>
      <c r="AB1274" s="26"/>
      <c r="AC1274" s="26"/>
      <c r="AD1274" s="26"/>
      <c r="AE1274" s="24"/>
    </row>
    <row r="1275" spans="1:31" x14ac:dyDescent="0.25">
      <c r="A1275" s="27"/>
      <c r="B1275" s="28"/>
      <c r="C1275" s="28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  <c r="AA1275" s="25"/>
      <c r="AB1275" s="26"/>
      <c r="AC1275" s="26"/>
      <c r="AD1275" s="26"/>
      <c r="AE1275" s="24"/>
    </row>
    <row r="1276" spans="1:31" x14ac:dyDescent="0.25">
      <c r="A1276" s="27"/>
      <c r="B1276" s="28"/>
      <c r="C1276" s="28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  <c r="AA1276" s="25"/>
      <c r="AB1276" s="26"/>
      <c r="AC1276" s="26"/>
      <c r="AD1276" s="26"/>
      <c r="AE1276" s="24"/>
    </row>
    <row r="1277" spans="1:31" x14ac:dyDescent="0.25">
      <c r="A1277" s="27"/>
      <c r="B1277" s="28"/>
      <c r="C1277" s="28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  <c r="AA1277" s="25"/>
      <c r="AB1277" s="26"/>
      <c r="AC1277" s="26"/>
      <c r="AD1277" s="26"/>
      <c r="AE1277" s="24"/>
    </row>
    <row r="1278" spans="1:31" x14ac:dyDescent="0.25">
      <c r="A1278" s="27"/>
      <c r="B1278" s="28"/>
      <c r="C1278" s="28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  <c r="AA1278" s="25"/>
      <c r="AB1278" s="26"/>
      <c r="AC1278" s="26"/>
      <c r="AD1278" s="26"/>
      <c r="AE1278" s="24"/>
    </row>
    <row r="1279" spans="1:31" x14ac:dyDescent="0.25">
      <c r="A1279" s="27"/>
      <c r="B1279" s="28"/>
      <c r="C1279" s="28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  <c r="AA1279" s="25"/>
      <c r="AB1279" s="26"/>
      <c r="AC1279" s="26"/>
      <c r="AD1279" s="26"/>
      <c r="AE1279" s="24"/>
    </row>
    <row r="1280" spans="1:31" x14ac:dyDescent="0.25">
      <c r="A1280" s="27"/>
      <c r="B1280" s="28"/>
      <c r="C1280" s="28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6"/>
      <c r="AC1280" s="26"/>
      <c r="AD1280" s="26"/>
      <c r="AE1280" s="24"/>
    </row>
    <row r="1281" spans="1:31" x14ac:dyDescent="0.25">
      <c r="A1281" s="27"/>
      <c r="B1281" s="28"/>
      <c r="C1281" s="28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6"/>
      <c r="AC1281" s="26"/>
      <c r="AD1281" s="26"/>
      <c r="AE1281" s="24"/>
    </row>
    <row r="1282" spans="1:31" x14ac:dyDescent="0.25">
      <c r="A1282" s="27"/>
      <c r="B1282" s="28"/>
      <c r="C1282" s="28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6"/>
      <c r="AC1282" s="26"/>
      <c r="AD1282" s="26"/>
      <c r="AE1282" s="24"/>
    </row>
    <row r="1283" spans="1:31" x14ac:dyDescent="0.25">
      <c r="A1283" s="27"/>
      <c r="B1283" s="28"/>
      <c r="C1283" s="28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6"/>
      <c r="AC1283" s="26"/>
      <c r="AD1283" s="26"/>
      <c r="AE1283" s="24"/>
    </row>
    <row r="1284" spans="1:31" x14ac:dyDescent="0.25">
      <c r="A1284" s="27"/>
      <c r="B1284" s="28"/>
      <c r="C1284" s="28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  <c r="AA1284" s="25"/>
      <c r="AB1284" s="26"/>
      <c r="AC1284" s="26"/>
      <c r="AD1284" s="26"/>
      <c r="AE1284" s="24"/>
    </row>
    <row r="1285" spans="1:31" x14ac:dyDescent="0.25">
      <c r="A1285" s="27"/>
      <c r="B1285" s="28"/>
      <c r="C1285" s="28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  <c r="AA1285" s="25"/>
      <c r="AB1285" s="26"/>
      <c r="AC1285" s="26"/>
      <c r="AD1285" s="26"/>
      <c r="AE1285" s="24"/>
    </row>
    <row r="1286" spans="1:31" x14ac:dyDescent="0.25">
      <c r="A1286" s="27"/>
      <c r="B1286" s="28"/>
      <c r="C1286" s="28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  <c r="AA1286" s="25"/>
      <c r="AB1286" s="26"/>
      <c r="AC1286" s="26"/>
      <c r="AD1286" s="26"/>
      <c r="AE1286" s="24"/>
    </row>
    <row r="1287" spans="1:31" x14ac:dyDescent="0.25">
      <c r="A1287" s="27"/>
      <c r="B1287" s="28"/>
      <c r="C1287" s="28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  <c r="AA1287" s="25"/>
      <c r="AB1287" s="26"/>
      <c r="AC1287" s="26"/>
      <c r="AD1287" s="26"/>
      <c r="AE1287" s="24"/>
    </row>
    <row r="1288" spans="1:31" x14ac:dyDescent="0.25">
      <c r="A1288" s="27"/>
      <c r="B1288" s="28"/>
      <c r="C1288" s="28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  <c r="AA1288" s="25"/>
      <c r="AB1288" s="26"/>
      <c r="AC1288" s="26"/>
      <c r="AD1288" s="26"/>
      <c r="AE1288" s="24"/>
    </row>
    <row r="1289" spans="1:31" x14ac:dyDescent="0.25">
      <c r="A1289" s="27"/>
      <c r="B1289" s="28"/>
      <c r="C1289" s="28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  <c r="AA1289" s="25"/>
      <c r="AB1289" s="26"/>
      <c r="AC1289" s="26"/>
      <c r="AD1289" s="26"/>
      <c r="AE1289" s="24"/>
    </row>
    <row r="1290" spans="1:31" x14ac:dyDescent="0.25">
      <c r="A1290" s="27"/>
      <c r="B1290" s="28"/>
      <c r="C1290" s="28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  <c r="AA1290" s="25"/>
      <c r="AB1290" s="26"/>
      <c r="AC1290" s="26"/>
      <c r="AD1290" s="26"/>
      <c r="AE1290" s="24"/>
    </row>
    <row r="1291" spans="1:31" x14ac:dyDescent="0.25">
      <c r="A1291" s="27"/>
      <c r="B1291" s="28"/>
      <c r="C1291" s="28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  <c r="AA1291" s="25"/>
      <c r="AB1291" s="26"/>
      <c r="AC1291" s="26"/>
      <c r="AD1291" s="26"/>
      <c r="AE1291" s="24"/>
    </row>
    <row r="1292" spans="1:31" x14ac:dyDescent="0.25">
      <c r="A1292" s="27"/>
      <c r="B1292" s="28"/>
      <c r="C1292" s="28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  <c r="AA1292" s="25"/>
      <c r="AB1292" s="26"/>
      <c r="AC1292" s="26"/>
      <c r="AD1292" s="26"/>
      <c r="AE1292" s="24"/>
    </row>
    <row r="1293" spans="1:31" x14ac:dyDescent="0.25">
      <c r="A1293" s="27"/>
      <c r="B1293" s="28"/>
      <c r="C1293" s="28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  <c r="AA1293" s="25"/>
      <c r="AB1293" s="26"/>
      <c r="AC1293" s="26"/>
      <c r="AD1293" s="26"/>
      <c r="AE1293" s="24"/>
    </row>
    <row r="1294" spans="1:31" x14ac:dyDescent="0.25">
      <c r="A1294" s="27"/>
      <c r="B1294" s="28"/>
      <c r="C1294" s="28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  <c r="AA1294" s="25"/>
      <c r="AB1294" s="26"/>
      <c r="AC1294" s="26"/>
      <c r="AD1294" s="26"/>
      <c r="AE1294" s="24"/>
    </row>
    <row r="1295" spans="1:31" x14ac:dyDescent="0.25">
      <c r="A1295" s="27"/>
      <c r="B1295" s="28"/>
      <c r="C1295" s="28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  <c r="AA1295" s="25"/>
      <c r="AB1295" s="26"/>
      <c r="AC1295" s="26"/>
      <c r="AD1295" s="26"/>
      <c r="AE1295" s="24"/>
    </row>
    <row r="1296" spans="1:31" x14ac:dyDescent="0.25">
      <c r="A1296" s="27"/>
      <c r="B1296" s="28"/>
      <c r="C1296" s="28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  <c r="AA1296" s="25"/>
      <c r="AB1296" s="26"/>
      <c r="AC1296" s="26"/>
      <c r="AD1296" s="26"/>
      <c r="AE1296" s="24"/>
    </row>
    <row r="1297" spans="1:31" x14ac:dyDescent="0.25">
      <c r="A1297" s="27"/>
      <c r="B1297" s="28"/>
      <c r="C1297" s="28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  <c r="AA1297" s="25"/>
      <c r="AB1297" s="26"/>
      <c r="AC1297" s="26"/>
      <c r="AD1297" s="26"/>
      <c r="AE1297" s="24"/>
    </row>
    <row r="1298" spans="1:31" x14ac:dyDescent="0.25">
      <c r="A1298" s="27"/>
      <c r="B1298" s="28"/>
      <c r="C1298" s="28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  <c r="AA1298" s="25"/>
      <c r="AB1298" s="26"/>
      <c r="AC1298" s="26"/>
      <c r="AD1298" s="26"/>
      <c r="AE1298" s="24"/>
    </row>
    <row r="1299" spans="1:31" x14ac:dyDescent="0.25">
      <c r="A1299" s="27"/>
      <c r="B1299" s="28"/>
      <c r="C1299" s="28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  <c r="AA1299" s="25"/>
      <c r="AB1299" s="26"/>
      <c r="AC1299" s="26"/>
      <c r="AD1299" s="26"/>
      <c r="AE1299" s="24"/>
    </row>
    <row r="1300" spans="1:31" x14ac:dyDescent="0.25">
      <c r="A1300" s="27"/>
      <c r="B1300" s="28"/>
      <c r="C1300" s="28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  <c r="AA1300" s="25"/>
      <c r="AB1300" s="26"/>
      <c r="AC1300" s="26"/>
      <c r="AD1300" s="26"/>
      <c r="AE1300" s="24"/>
    </row>
    <row r="1301" spans="1:31" x14ac:dyDescent="0.25">
      <c r="A1301" s="27"/>
      <c r="B1301" s="28"/>
      <c r="C1301" s="28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  <c r="AA1301" s="25"/>
      <c r="AB1301" s="26"/>
      <c r="AC1301" s="26"/>
      <c r="AD1301" s="26"/>
      <c r="AE1301" s="24"/>
    </row>
    <row r="1302" spans="1:31" x14ac:dyDescent="0.25">
      <c r="A1302" s="27"/>
      <c r="B1302" s="28"/>
      <c r="C1302" s="28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  <c r="AA1302" s="25"/>
      <c r="AB1302" s="26"/>
      <c r="AC1302" s="26"/>
      <c r="AD1302" s="26"/>
      <c r="AE1302" s="24"/>
    </row>
    <row r="1303" spans="1:31" x14ac:dyDescent="0.25">
      <c r="A1303" s="27"/>
      <c r="B1303" s="28"/>
      <c r="C1303" s="28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  <c r="AA1303" s="25"/>
      <c r="AB1303" s="26"/>
      <c r="AC1303" s="26"/>
      <c r="AD1303" s="26"/>
      <c r="AE1303" s="24"/>
    </row>
    <row r="1304" spans="1:31" x14ac:dyDescent="0.25">
      <c r="A1304" s="27"/>
      <c r="B1304" s="28"/>
      <c r="C1304" s="28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  <c r="AA1304" s="25"/>
      <c r="AB1304" s="26"/>
      <c r="AC1304" s="26"/>
      <c r="AD1304" s="26"/>
      <c r="AE1304" s="24"/>
    </row>
    <row r="1305" spans="1:31" x14ac:dyDescent="0.25">
      <c r="A1305" s="27"/>
      <c r="B1305" s="28"/>
      <c r="C1305" s="28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  <c r="AA1305" s="25"/>
      <c r="AB1305" s="26"/>
      <c r="AC1305" s="26"/>
      <c r="AD1305" s="26"/>
      <c r="AE1305" s="24"/>
    </row>
    <row r="1306" spans="1:31" x14ac:dyDescent="0.25">
      <c r="A1306" s="27"/>
      <c r="B1306" s="28"/>
      <c r="C1306" s="28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  <c r="AA1306" s="25"/>
      <c r="AB1306" s="26"/>
      <c r="AC1306" s="26"/>
      <c r="AD1306" s="26"/>
      <c r="AE1306" s="24"/>
    </row>
    <row r="1307" spans="1:31" x14ac:dyDescent="0.25">
      <c r="A1307" s="27"/>
      <c r="B1307" s="28"/>
      <c r="C1307" s="28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  <c r="AA1307" s="25"/>
      <c r="AB1307" s="26"/>
      <c r="AC1307" s="26"/>
      <c r="AD1307" s="26"/>
      <c r="AE1307" s="24"/>
    </row>
    <row r="1308" spans="1:31" x14ac:dyDescent="0.25">
      <c r="A1308" s="27"/>
      <c r="B1308" s="28"/>
      <c r="C1308" s="28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  <c r="AA1308" s="25"/>
      <c r="AB1308" s="26"/>
      <c r="AC1308" s="26"/>
      <c r="AD1308" s="26"/>
      <c r="AE1308" s="24"/>
    </row>
    <row r="1309" spans="1:31" x14ac:dyDescent="0.25">
      <c r="A1309" s="27"/>
      <c r="B1309" s="28"/>
      <c r="C1309" s="28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  <c r="AA1309" s="25"/>
      <c r="AB1309" s="26"/>
      <c r="AC1309" s="26"/>
      <c r="AD1309" s="26"/>
      <c r="AE1309" s="24"/>
    </row>
    <row r="1310" spans="1:31" x14ac:dyDescent="0.25">
      <c r="A1310" s="27"/>
      <c r="B1310" s="28"/>
      <c r="C1310" s="28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  <c r="AA1310" s="25"/>
      <c r="AB1310" s="26"/>
      <c r="AC1310" s="26"/>
      <c r="AD1310" s="26"/>
      <c r="AE1310" s="24"/>
    </row>
    <row r="1311" spans="1:31" x14ac:dyDescent="0.25">
      <c r="A1311" s="27"/>
      <c r="B1311" s="28"/>
      <c r="C1311" s="28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  <c r="AA1311" s="25"/>
      <c r="AB1311" s="26"/>
      <c r="AC1311" s="26"/>
      <c r="AD1311" s="26"/>
      <c r="AE1311" s="24"/>
    </row>
    <row r="1312" spans="1:31" x14ac:dyDescent="0.25">
      <c r="A1312" s="27"/>
      <c r="B1312" s="28"/>
      <c r="C1312" s="28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  <c r="AA1312" s="25"/>
      <c r="AB1312" s="26"/>
      <c r="AC1312" s="26"/>
      <c r="AD1312" s="26"/>
      <c r="AE1312" s="24"/>
    </row>
    <row r="1313" spans="1:31" x14ac:dyDescent="0.25">
      <c r="A1313" s="27"/>
      <c r="B1313" s="28"/>
      <c r="C1313" s="28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  <c r="AA1313" s="25"/>
      <c r="AB1313" s="26"/>
      <c r="AC1313" s="26"/>
      <c r="AD1313" s="26"/>
      <c r="AE1313" s="24"/>
    </row>
    <row r="1314" spans="1:31" x14ac:dyDescent="0.25">
      <c r="A1314" s="27"/>
      <c r="B1314" s="28"/>
      <c r="C1314" s="28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  <c r="AA1314" s="25"/>
      <c r="AB1314" s="26"/>
      <c r="AC1314" s="26"/>
      <c r="AD1314" s="26"/>
      <c r="AE1314" s="24"/>
    </row>
    <row r="1315" spans="1:31" x14ac:dyDescent="0.25">
      <c r="A1315" s="27"/>
      <c r="B1315" s="28"/>
      <c r="C1315" s="28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  <c r="AA1315" s="25"/>
      <c r="AB1315" s="26"/>
      <c r="AC1315" s="26"/>
      <c r="AD1315" s="26"/>
      <c r="AE1315" s="24"/>
    </row>
    <row r="1316" spans="1:31" x14ac:dyDescent="0.25">
      <c r="A1316" s="27"/>
      <c r="B1316" s="28"/>
      <c r="C1316" s="28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  <c r="AA1316" s="25"/>
      <c r="AB1316" s="26"/>
      <c r="AC1316" s="26"/>
      <c r="AD1316" s="26"/>
      <c r="AE1316" s="24"/>
    </row>
    <row r="1317" spans="1:31" x14ac:dyDescent="0.25">
      <c r="A1317" s="27"/>
      <c r="B1317" s="28"/>
      <c r="C1317" s="28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  <c r="AA1317" s="25"/>
      <c r="AB1317" s="26"/>
      <c r="AC1317" s="26"/>
      <c r="AD1317" s="26"/>
      <c r="AE1317" s="24"/>
    </row>
    <row r="1318" spans="1:31" x14ac:dyDescent="0.25">
      <c r="A1318" s="27"/>
      <c r="B1318" s="28"/>
      <c r="C1318" s="28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  <c r="AA1318" s="25"/>
      <c r="AB1318" s="26"/>
      <c r="AC1318" s="26"/>
      <c r="AD1318" s="26"/>
      <c r="AE1318" s="24"/>
    </row>
    <row r="1319" spans="1:31" x14ac:dyDescent="0.25">
      <c r="A1319" s="27"/>
      <c r="B1319" s="28"/>
      <c r="C1319" s="28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  <c r="AA1319" s="25"/>
      <c r="AB1319" s="26"/>
      <c r="AC1319" s="26"/>
      <c r="AD1319" s="26"/>
      <c r="AE1319" s="24"/>
    </row>
    <row r="1320" spans="1:31" x14ac:dyDescent="0.25">
      <c r="A1320" s="27"/>
      <c r="B1320" s="28"/>
      <c r="C1320" s="28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  <c r="AA1320" s="25"/>
      <c r="AB1320" s="26"/>
      <c r="AC1320" s="26"/>
      <c r="AD1320" s="26"/>
      <c r="AE1320" s="24"/>
    </row>
    <row r="1321" spans="1:31" x14ac:dyDescent="0.25">
      <c r="A1321" s="27"/>
      <c r="B1321" s="28"/>
      <c r="C1321" s="28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  <c r="AA1321" s="25"/>
      <c r="AB1321" s="26"/>
      <c r="AC1321" s="26"/>
      <c r="AD1321" s="26"/>
      <c r="AE1321" s="24"/>
    </row>
    <row r="1322" spans="1:31" x14ac:dyDescent="0.25">
      <c r="A1322" s="27"/>
      <c r="B1322" s="28"/>
      <c r="C1322" s="28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  <c r="AA1322" s="25"/>
      <c r="AB1322" s="26"/>
      <c r="AC1322" s="26"/>
      <c r="AD1322" s="26"/>
      <c r="AE1322" s="24"/>
    </row>
    <row r="1323" spans="1:31" x14ac:dyDescent="0.25">
      <c r="A1323" s="27"/>
      <c r="B1323" s="28"/>
      <c r="C1323" s="28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  <c r="AA1323" s="25"/>
      <c r="AB1323" s="26"/>
      <c r="AC1323" s="26"/>
      <c r="AD1323" s="26"/>
      <c r="AE1323" s="24"/>
    </row>
    <row r="1324" spans="1:31" x14ac:dyDescent="0.25">
      <c r="A1324" s="27"/>
      <c r="B1324" s="28"/>
      <c r="C1324" s="28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  <c r="AA1324" s="25"/>
      <c r="AB1324" s="26"/>
      <c r="AC1324" s="26"/>
      <c r="AD1324" s="26"/>
      <c r="AE1324" s="24"/>
    </row>
    <row r="1325" spans="1:31" x14ac:dyDescent="0.25">
      <c r="A1325" s="27"/>
      <c r="B1325" s="28"/>
      <c r="C1325" s="28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  <c r="AA1325" s="25"/>
      <c r="AB1325" s="26"/>
      <c r="AC1325" s="26"/>
      <c r="AD1325" s="26"/>
      <c r="AE1325" s="24"/>
    </row>
    <row r="1326" spans="1:31" x14ac:dyDescent="0.25">
      <c r="A1326" s="27"/>
      <c r="B1326" s="28"/>
      <c r="C1326" s="28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  <c r="AA1326" s="25"/>
      <c r="AB1326" s="26"/>
      <c r="AC1326" s="26"/>
      <c r="AD1326" s="26"/>
      <c r="AE1326" s="24"/>
    </row>
    <row r="1327" spans="1:31" x14ac:dyDescent="0.25">
      <c r="A1327" s="27"/>
      <c r="B1327" s="28"/>
      <c r="C1327" s="28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  <c r="AA1327" s="25"/>
      <c r="AB1327" s="26"/>
      <c r="AC1327" s="26"/>
      <c r="AD1327" s="26"/>
      <c r="AE1327" s="24"/>
    </row>
    <row r="1328" spans="1:31" x14ac:dyDescent="0.25">
      <c r="A1328" s="27"/>
      <c r="B1328" s="28"/>
      <c r="C1328" s="28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  <c r="AA1328" s="25"/>
      <c r="AB1328" s="26"/>
      <c r="AC1328" s="26"/>
      <c r="AD1328" s="26"/>
      <c r="AE1328" s="24"/>
    </row>
    <row r="1329" spans="1:31" x14ac:dyDescent="0.25">
      <c r="A1329" s="27"/>
      <c r="B1329" s="28"/>
      <c r="C1329" s="28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  <c r="AA1329" s="25"/>
      <c r="AB1329" s="26"/>
      <c r="AC1329" s="26"/>
      <c r="AD1329" s="26"/>
      <c r="AE1329" s="24"/>
    </row>
    <row r="1330" spans="1:31" x14ac:dyDescent="0.25">
      <c r="A1330" s="27"/>
      <c r="B1330" s="28"/>
      <c r="C1330" s="28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  <c r="AA1330" s="25"/>
      <c r="AB1330" s="26"/>
      <c r="AC1330" s="26"/>
      <c r="AD1330" s="26"/>
      <c r="AE1330" s="24"/>
    </row>
    <row r="1331" spans="1:31" x14ac:dyDescent="0.25">
      <c r="A1331" s="27"/>
      <c r="B1331" s="28"/>
      <c r="C1331" s="28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  <c r="AA1331" s="25"/>
      <c r="AB1331" s="26"/>
      <c r="AC1331" s="26"/>
      <c r="AD1331" s="26"/>
      <c r="AE1331" s="24"/>
    </row>
    <row r="1332" spans="1:31" x14ac:dyDescent="0.25">
      <c r="A1332" s="27"/>
      <c r="B1332" s="28"/>
      <c r="C1332" s="28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  <c r="AA1332" s="25"/>
      <c r="AB1332" s="26"/>
      <c r="AC1332" s="26"/>
      <c r="AD1332" s="26"/>
      <c r="AE1332" s="24"/>
    </row>
    <row r="1333" spans="1:31" x14ac:dyDescent="0.25">
      <c r="A1333" s="27"/>
      <c r="B1333" s="28"/>
      <c r="C1333" s="28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  <c r="AA1333" s="25"/>
      <c r="AB1333" s="26"/>
      <c r="AC1333" s="26"/>
      <c r="AD1333" s="26"/>
      <c r="AE1333" s="24"/>
    </row>
    <row r="1334" spans="1:31" x14ac:dyDescent="0.25">
      <c r="A1334" s="27"/>
      <c r="B1334" s="28"/>
      <c r="C1334" s="28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  <c r="AA1334" s="25"/>
      <c r="AB1334" s="26"/>
      <c r="AC1334" s="26"/>
      <c r="AD1334" s="26"/>
      <c r="AE1334" s="24"/>
    </row>
    <row r="1335" spans="1:31" x14ac:dyDescent="0.25">
      <c r="A1335" s="27"/>
      <c r="B1335" s="28"/>
      <c r="C1335" s="28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  <c r="AA1335" s="25"/>
      <c r="AB1335" s="26"/>
      <c r="AC1335" s="26"/>
      <c r="AD1335" s="26"/>
      <c r="AE1335" s="24"/>
    </row>
    <row r="1336" spans="1:31" x14ac:dyDescent="0.25">
      <c r="A1336" s="27"/>
      <c r="B1336" s="28"/>
      <c r="C1336" s="28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  <c r="AA1336" s="25"/>
      <c r="AB1336" s="26"/>
      <c r="AC1336" s="26"/>
      <c r="AD1336" s="26"/>
      <c r="AE1336" s="24"/>
    </row>
    <row r="1337" spans="1:31" x14ac:dyDescent="0.25">
      <c r="A1337" s="27"/>
      <c r="B1337" s="28"/>
      <c r="C1337" s="28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  <c r="AA1337" s="25"/>
      <c r="AB1337" s="26"/>
      <c r="AC1337" s="26"/>
      <c r="AD1337" s="26"/>
      <c r="AE1337" s="24"/>
    </row>
    <row r="1338" spans="1:31" x14ac:dyDescent="0.25">
      <c r="A1338" s="27"/>
      <c r="B1338" s="28"/>
      <c r="C1338" s="28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  <c r="AA1338" s="25"/>
      <c r="AB1338" s="26"/>
      <c r="AC1338" s="26"/>
      <c r="AD1338" s="26"/>
      <c r="AE1338" s="24"/>
    </row>
    <row r="1339" spans="1:31" x14ac:dyDescent="0.25">
      <c r="A1339" s="27"/>
      <c r="B1339" s="28"/>
      <c r="C1339" s="28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  <c r="AA1339" s="25"/>
      <c r="AB1339" s="26"/>
      <c r="AC1339" s="26"/>
      <c r="AD1339" s="26"/>
      <c r="AE1339" s="24"/>
    </row>
    <row r="1340" spans="1:31" x14ac:dyDescent="0.25">
      <c r="A1340" s="27"/>
      <c r="B1340" s="28"/>
      <c r="C1340" s="28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  <c r="AA1340" s="25"/>
      <c r="AB1340" s="26"/>
      <c r="AC1340" s="26"/>
      <c r="AD1340" s="26"/>
      <c r="AE1340" s="24"/>
    </row>
    <row r="1341" spans="1:31" x14ac:dyDescent="0.25">
      <c r="A1341" s="27"/>
      <c r="B1341" s="28"/>
      <c r="C1341" s="28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  <c r="AA1341" s="25"/>
      <c r="AB1341" s="26"/>
      <c r="AC1341" s="26"/>
      <c r="AD1341" s="26"/>
      <c r="AE1341" s="24"/>
    </row>
    <row r="1342" spans="1:31" x14ac:dyDescent="0.25">
      <c r="A1342" s="27"/>
      <c r="B1342" s="28"/>
      <c r="C1342" s="28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  <c r="AA1342" s="25"/>
      <c r="AB1342" s="26"/>
      <c r="AC1342" s="26"/>
      <c r="AD1342" s="26"/>
      <c r="AE1342" s="24"/>
    </row>
    <row r="1343" spans="1:31" x14ac:dyDescent="0.25">
      <c r="A1343" s="27"/>
      <c r="B1343" s="28"/>
      <c r="C1343" s="28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  <c r="AA1343" s="25"/>
      <c r="AB1343" s="26"/>
      <c r="AC1343" s="26"/>
      <c r="AD1343" s="26"/>
      <c r="AE1343" s="24"/>
    </row>
    <row r="1344" spans="1:31" x14ac:dyDescent="0.25">
      <c r="A1344" s="27"/>
      <c r="B1344" s="28"/>
      <c r="C1344" s="28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6"/>
      <c r="AC1344" s="26"/>
      <c r="AD1344" s="26"/>
      <c r="AE1344" s="24"/>
    </row>
    <row r="1345" spans="1:31" x14ac:dyDescent="0.25">
      <c r="A1345" s="27"/>
      <c r="B1345" s="28"/>
      <c r="C1345" s="28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6"/>
      <c r="AC1345" s="26"/>
      <c r="AD1345" s="26"/>
      <c r="AE1345" s="24"/>
    </row>
    <row r="1346" spans="1:31" x14ac:dyDescent="0.25">
      <c r="A1346" s="27"/>
      <c r="B1346" s="28"/>
      <c r="C1346" s="28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6"/>
      <c r="AC1346" s="26"/>
      <c r="AD1346" s="26"/>
      <c r="AE1346" s="24"/>
    </row>
    <row r="1347" spans="1:31" x14ac:dyDescent="0.25">
      <c r="A1347" s="27"/>
      <c r="B1347" s="28"/>
      <c r="C1347" s="28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6"/>
      <c r="AC1347" s="26"/>
      <c r="AD1347" s="26"/>
      <c r="AE1347" s="24"/>
    </row>
    <row r="1348" spans="1:31" x14ac:dyDescent="0.25">
      <c r="A1348" s="27"/>
      <c r="B1348" s="28"/>
      <c r="C1348" s="28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6"/>
      <c r="AC1348" s="26"/>
      <c r="AD1348" s="26"/>
      <c r="AE1348" s="24"/>
    </row>
    <row r="1349" spans="1:31" x14ac:dyDescent="0.25">
      <c r="A1349" s="27"/>
      <c r="B1349" s="28"/>
      <c r="C1349" s="28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6"/>
      <c r="AC1349" s="26"/>
      <c r="AD1349" s="26"/>
      <c r="AE1349" s="24"/>
    </row>
    <row r="1350" spans="1:31" x14ac:dyDescent="0.25">
      <c r="A1350" s="27"/>
      <c r="B1350" s="28"/>
      <c r="C1350" s="28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6"/>
      <c r="AC1350" s="26"/>
      <c r="AD1350" s="26"/>
      <c r="AE1350" s="24"/>
    </row>
    <row r="1351" spans="1:31" x14ac:dyDescent="0.25">
      <c r="A1351" s="27"/>
      <c r="B1351" s="28"/>
      <c r="C1351" s="28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6"/>
      <c r="AC1351" s="26"/>
      <c r="AD1351" s="26"/>
      <c r="AE1351" s="24"/>
    </row>
    <row r="1352" spans="1:31" x14ac:dyDescent="0.25">
      <c r="A1352" s="27"/>
      <c r="B1352" s="28"/>
      <c r="C1352" s="28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6"/>
      <c r="AC1352" s="26"/>
      <c r="AD1352" s="26"/>
      <c r="AE1352" s="24"/>
    </row>
    <row r="1353" spans="1:31" x14ac:dyDescent="0.25">
      <c r="A1353" s="27"/>
      <c r="B1353" s="28"/>
      <c r="C1353" s="28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6"/>
      <c r="AC1353" s="26"/>
      <c r="AD1353" s="26"/>
      <c r="AE1353" s="24"/>
    </row>
    <row r="1354" spans="1:31" x14ac:dyDescent="0.25">
      <c r="A1354" s="27"/>
      <c r="B1354" s="28"/>
      <c r="C1354" s="28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6"/>
      <c r="AC1354" s="26"/>
      <c r="AD1354" s="26"/>
      <c r="AE1354" s="24"/>
    </row>
    <row r="1355" spans="1:31" x14ac:dyDescent="0.25">
      <c r="A1355" s="27"/>
      <c r="B1355" s="28"/>
      <c r="C1355" s="28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  <c r="AA1355" s="25"/>
      <c r="AB1355" s="26"/>
      <c r="AC1355" s="26"/>
      <c r="AD1355" s="26"/>
      <c r="AE1355" s="24"/>
    </row>
    <row r="1356" spans="1:31" x14ac:dyDescent="0.25">
      <c r="A1356" s="27"/>
      <c r="B1356" s="28"/>
      <c r="C1356" s="28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6"/>
      <c r="AC1356" s="26"/>
      <c r="AD1356" s="26"/>
      <c r="AE1356" s="24"/>
    </row>
    <row r="1357" spans="1:31" x14ac:dyDescent="0.25">
      <c r="A1357" s="27"/>
      <c r="B1357" s="28"/>
      <c r="C1357" s="28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6"/>
      <c r="AC1357" s="26"/>
      <c r="AD1357" s="26"/>
      <c r="AE1357" s="24"/>
    </row>
    <row r="1358" spans="1:31" x14ac:dyDescent="0.25">
      <c r="A1358" s="27"/>
      <c r="B1358" s="28"/>
      <c r="C1358" s="28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6"/>
      <c r="AC1358" s="26"/>
      <c r="AD1358" s="26"/>
      <c r="AE1358" s="24"/>
    </row>
    <row r="1359" spans="1:31" x14ac:dyDescent="0.25">
      <c r="A1359" s="27"/>
      <c r="B1359" s="28"/>
      <c r="C1359" s="28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6"/>
      <c r="AC1359" s="26"/>
      <c r="AD1359" s="26"/>
      <c r="AE1359" s="24"/>
    </row>
    <row r="1360" spans="1:31" x14ac:dyDescent="0.25">
      <c r="A1360" s="27"/>
      <c r="B1360" s="28"/>
      <c r="C1360" s="28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6"/>
      <c r="AC1360" s="26"/>
      <c r="AD1360" s="26"/>
      <c r="AE1360" s="24"/>
    </row>
    <row r="1361" spans="1:31" x14ac:dyDescent="0.25">
      <c r="A1361" s="27"/>
      <c r="B1361" s="28"/>
      <c r="C1361" s="28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6"/>
      <c r="AC1361" s="26"/>
      <c r="AD1361" s="26"/>
      <c r="AE1361" s="24"/>
    </row>
    <row r="1362" spans="1:31" x14ac:dyDescent="0.25">
      <c r="A1362" s="27"/>
      <c r="B1362" s="28"/>
      <c r="C1362" s="28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6"/>
      <c r="AC1362" s="26"/>
      <c r="AD1362" s="26"/>
      <c r="AE1362" s="24"/>
    </row>
    <row r="1363" spans="1:31" x14ac:dyDescent="0.25">
      <c r="A1363" s="27"/>
      <c r="B1363" s="28"/>
      <c r="C1363" s="28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6"/>
      <c r="AC1363" s="26"/>
      <c r="AD1363" s="26"/>
      <c r="AE1363" s="24"/>
    </row>
    <row r="1364" spans="1:31" x14ac:dyDescent="0.25">
      <c r="A1364" s="27"/>
      <c r="B1364" s="28"/>
      <c r="C1364" s="28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6"/>
      <c r="AC1364" s="26"/>
      <c r="AD1364" s="26"/>
      <c r="AE1364" s="24"/>
    </row>
    <row r="1365" spans="1:31" x14ac:dyDescent="0.25">
      <c r="A1365" s="27"/>
      <c r="B1365" s="28"/>
      <c r="C1365" s="28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6"/>
      <c r="AC1365" s="26"/>
      <c r="AD1365" s="26"/>
      <c r="AE1365" s="24"/>
    </row>
    <row r="1366" spans="1:31" x14ac:dyDescent="0.25">
      <c r="A1366" s="27"/>
      <c r="B1366" s="28"/>
      <c r="C1366" s="28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6"/>
      <c r="AC1366" s="26"/>
      <c r="AD1366" s="26"/>
      <c r="AE1366" s="24"/>
    </row>
    <row r="1367" spans="1:31" x14ac:dyDescent="0.25">
      <c r="A1367" s="27"/>
      <c r="B1367" s="28"/>
      <c r="C1367" s="28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6"/>
      <c r="AC1367" s="26"/>
      <c r="AD1367" s="26"/>
      <c r="AE1367" s="24"/>
    </row>
    <row r="1368" spans="1:31" x14ac:dyDescent="0.25">
      <c r="A1368" s="27"/>
      <c r="B1368" s="28"/>
      <c r="C1368" s="28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6"/>
      <c r="AC1368" s="26"/>
      <c r="AD1368" s="26"/>
      <c r="AE1368" s="24"/>
    </row>
    <row r="1369" spans="1:31" x14ac:dyDescent="0.25">
      <c r="A1369" s="27"/>
      <c r="B1369" s="28"/>
      <c r="C1369" s="28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6"/>
      <c r="AC1369" s="26"/>
      <c r="AD1369" s="26"/>
      <c r="AE1369" s="24"/>
    </row>
    <row r="1370" spans="1:31" x14ac:dyDescent="0.25">
      <c r="A1370" s="27"/>
      <c r="B1370" s="28"/>
      <c r="C1370" s="28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6"/>
      <c r="AC1370" s="26"/>
      <c r="AD1370" s="26"/>
      <c r="AE1370" s="24"/>
    </row>
    <row r="1371" spans="1:31" x14ac:dyDescent="0.25">
      <c r="A1371" s="27"/>
      <c r="B1371" s="28"/>
      <c r="C1371" s="28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  <c r="AA1371" s="25"/>
      <c r="AB1371" s="26"/>
      <c r="AC1371" s="26"/>
      <c r="AD1371" s="26"/>
      <c r="AE1371" s="24"/>
    </row>
    <row r="1372" spans="1:31" x14ac:dyDescent="0.25">
      <c r="A1372" s="27"/>
      <c r="B1372" s="28"/>
      <c r="C1372" s="28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  <c r="AA1372" s="25"/>
      <c r="AB1372" s="26"/>
      <c r="AC1372" s="26"/>
      <c r="AD1372" s="26"/>
      <c r="AE1372" s="24"/>
    </row>
    <row r="1373" spans="1:31" x14ac:dyDescent="0.25">
      <c r="A1373" s="27"/>
      <c r="B1373" s="28"/>
      <c r="C1373" s="28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  <c r="AA1373" s="25"/>
      <c r="AB1373" s="26"/>
      <c r="AC1373" s="26"/>
      <c r="AD1373" s="26"/>
      <c r="AE1373" s="24"/>
    </row>
    <row r="1374" spans="1:31" x14ac:dyDescent="0.25">
      <c r="A1374" s="27"/>
      <c r="B1374" s="28"/>
      <c r="C1374" s="28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6"/>
      <c r="AC1374" s="26"/>
      <c r="AD1374" s="26"/>
      <c r="AE1374" s="24"/>
    </row>
    <row r="1375" spans="1:31" x14ac:dyDescent="0.25">
      <c r="A1375" s="27"/>
      <c r="B1375" s="28"/>
      <c r="C1375" s="28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  <c r="AA1375" s="25"/>
      <c r="AB1375" s="26"/>
      <c r="AC1375" s="26"/>
      <c r="AD1375" s="26"/>
      <c r="AE1375" s="24"/>
    </row>
    <row r="1376" spans="1:31" x14ac:dyDescent="0.25">
      <c r="A1376" s="27"/>
      <c r="B1376" s="28"/>
      <c r="C1376" s="28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  <c r="AA1376" s="25"/>
      <c r="AB1376" s="26"/>
      <c r="AC1376" s="26"/>
      <c r="AD1376" s="26"/>
      <c r="AE1376" s="24"/>
    </row>
    <row r="1377" spans="1:31" x14ac:dyDescent="0.25">
      <c r="A1377" s="27"/>
      <c r="B1377" s="28"/>
      <c r="C1377" s="28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  <c r="AA1377" s="25"/>
      <c r="AB1377" s="26"/>
      <c r="AC1377" s="26"/>
      <c r="AD1377" s="26"/>
      <c r="AE1377" s="24"/>
    </row>
    <row r="1378" spans="1:31" x14ac:dyDescent="0.25">
      <c r="A1378" s="27"/>
      <c r="B1378" s="28"/>
      <c r="C1378" s="28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  <c r="AA1378" s="25"/>
      <c r="AB1378" s="26"/>
      <c r="AC1378" s="26"/>
      <c r="AD1378" s="26"/>
      <c r="AE1378" s="24"/>
    </row>
    <row r="1379" spans="1:31" x14ac:dyDescent="0.25">
      <c r="A1379" s="27"/>
      <c r="B1379" s="28"/>
      <c r="C1379" s="28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6"/>
      <c r="AC1379" s="26"/>
      <c r="AD1379" s="26"/>
      <c r="AE1379" s="24"/>
    </row>
    <row r="1380" spans="1:31" x14ac:dyDescent="0.25">
      <c r="A1380" s="27"/>
      <c r="B1380" s="28"/>
      <c r="C1380" s="28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  <c r="AA1380" s="25"/>
      <c r="AB1380" s="26"/>
      <c r="AC1380" s="26"/>
      <c r="AD1380" s="26"/>
      <c r="AE1380" s="24"/>
    </row>
    <row r="1381" spans="1:31" x14ac:dyDescent="0.25">
      <c r="A1381" s="27"/>
      <c r="B1381" s="28"/>
      <c r="C1381" s="28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  <c r="AA1381" s="25"/>
      <c r="AB1381" s="26"/>
      <c r="AC1381" s="26"/>
      <c r="AD1381" s="26"/>
      <c r="AE1381" s="24"/>
    </row>
    <row r="1382" spans="1:31" x14ac:dyDescent="0.25">
      <c r="A1382" s="27"/>
      <c r="B1382" s="28"/>
      <c r="C1382" s="28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  <c r="AA1382" s="25"/>
      <c r="AB1382" s="26"/>
      <c r="AC1382" s="26"/>
      <c r="AD1382" s="26"/>
      <c r="AE1382" s="24"/>
    </row>
    <row r="1383" spans="1:31" x14ac:dyDescent="0.25">
      <c r="A1383" s="27"/>
      <c r="B1383" s="28"/>
      <c r="C1383" s="28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  <c r="AA1383" s="25"/>
      <c r="AB1383" s="26"/>
      <c r="AC1383" s="26"/>
      <c r="AD1383" s="26"/>
      <c r="AE1383" s="24"/>
    </row>
    <row r="1384" spans="1:31" x14ac:dyDescent="0.25">
      <c r="A1384" s="27"/>
      <c r="B1384" s="28"/>
      <c r="C1384" s="28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6"/>
      <c r="AC1384" s="26"/>
      <c r="AD1384" s="26"/>
      <c r="AE1384" s="24"/>
    </row>
    <row r="1385" spans="1:31" x14ac:dyDescent="0.25">
      <c r="A1385" s="27"/>
      <c r="B1385" s="28"/>
      <c r="C1385" s="28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6"/>
      <c r="AC1385" s="26"/>
      <c r="AD1385" s="26"/>
      <c r="AE1385" s="24"/>
    </row>
    <row r="1386" spans="1:31" x14ac:dyDescent="0.25">
      <c r="A1386" s="27"/>
      <c r="B1386" s="28"/>
      <c r="C1386" s="28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6"/>
      <c r="AC1386" s="26"/>
      <c r="AD1386" s="26"/>
      <c r="AE1386" s="24"/>
    </row>
    <row r="1387" spans="1:31" x14ac:dyDescent="0.25">
      <c r="A1387" s="27"/>
      <c r="B1387" s="28"/>
      <c r="C1387" s="28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6"/>
      <c r="AC1387" s="26"/>
      <c r="AD1387" s="26"/>
      <c r="AE1387" s="24"/>
    </row>
    <row r="1388" spans="1:31" x14ac:dyDescent="0.25">
      <c r="A1388" s="27"/>
      <c r="B1388" s="28"/>
      <c r="C1388" s="28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6"/>
      <c r="AC1388" s="26"/>
      <c r="AD1388" s="26"/>
      <c r="AE1388" s="24"/>
    </row>
    <row r="1389" spans="1:31" x14ac:dyDescent="0.25">
      <c r="A1389" s="27"/>
      <c r="B1389" s="28"/>
      <c r="C1389" s="28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  <c r="AA1389" s="25"/>
      <c r="AB1389" s="26"/>
      <c r="AC1389" s="26"/>
      <c r="AD1389" s="26"/>
      <c r="AE1389" s="24"/>
    </row>
    <row r="1390" spans="1:31" x14ac:dyDescent="0.25">
      <c r="A1390" s="27"/>
      <c r="B1390" s="28"/>
      <c r="C1390" s="28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6"/>
      <c r="AC1390" s="26"/>
      <c r="AD1390" s="26"/>
      <c r="AE1390" s="24"/>
    </row>
    <row r="1391" spans="1:31" x14ac:dyDescent="0.25">
      <c r="A1391" s="27"/>
      <c r="B1391" s="28"/>
      <c r="C1391" s="28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6"/>
      <c r="AC1391" s="26"/>
      <c r="AD1391" s="26"/>
      <c r="AE1391" s="24"/>
    </row>
    <row r="1392" spans="1:31" x14ac:dyDescent="0.25">
      <c r="A1392" s="27"/>
      <c r="B1392" s="28"/>
      <c r="C1392" s="28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6"/>
      <c r="AC1392" s="26"/>
      <c r="AD1392" s="26"/>
      <c r="AE1392" s="24"/>
    </row>
    <row r="1393" spans="1:31" x14ac:dyDescent="0.25">
      <c r="A1393" s="27"/>
      <c r="B1393" s="28"/>
      <c r="C1393" s="28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6"/>
      <c r="AC1393" s="26"/>
      <c r="AD1393" s="26"/>
      <c r="AE1393" s="24"/>
    </row>
    <row r="1394" spans="1:31" x14ac:dyDescent="0.25">
      <c r="A1394" s="27"/>
      <c r="B1394" s="28"/>
      <c r="C1394" s="28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6"/>
      <c r="AC1394" s="26"/>
      <c r="AD1394" s="26"/>
      <c r="AE1394" s="24"/>
    </row>
    <row r="1395" spans="1:31" x14ac:dyDescent="0.25">
      <c r="A1395" s="27"/>
      <c r="B1395" s="28"/>
      <c r="C1395" s="28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6"/>
      <c r="AC1395" s="26"/>
      <c r="AD1395" s="26"/>
      <c r="AE1395" s="24"/>
    </row>
    <row r="1396" spans="1:31" x14ac:dyDescent="0.25">
      <c r="A1396" s="27"/>
      <c r="B1396" s="28"/>
      <c r="C1396" s="28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6"/>
      <c r="AC1396" s="26"/>
      <c r="AD1396" s="26"/>
      <c r="AE1396" s="24"/>
    </row>
    <row r="1397" spans="1:31" x14ac:dyDescent="0.25">
      <c r="A1397" s="27"/>
      <c r="B1397" s="28"/>
      <c r="C1397" s="28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6"/>
      <c r="AC1397" s="26"/>
      <c r="AD1397" s="26"/>
      <c r="AE1397" s="24"/>
    </row>
    <row r="1398" spans="1:31" x14ac:dyDescent="0.25">
      <c r="A1398" s="27"/>
      <c r="B1398" s="28"/>
      <c r="C1398" s="28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6"/>
      <c r="AC1398" s="26"/>
      <c r="AD1398" s="26"/>
      <c r="AE1398" s="24"/>
    </row>
    <row r="1399" spans="1:31" x14ac:dyDescent="0.25">
      <c r="A1399" s="27"/>
      <c r="B1399" s="28"/>
      <c r="C1399" s="28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  <c r="AA1399" s="25"/>
      <c r="AB1399" s="26"/>
      <c r="AC1399" s="26"/>
      <c r="AD1399" s="26"/>
      <c r="AE1399" s="24"/>
    </row>
    <row r="1400" spans="1:31" x14ac:dyDescent="0.25">
      <c r="A1400" s="27"/>
      <c r="B1400" s="28"/>
      <c r="C1400" s="28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  <c r="AA1400" s="25"/>
      <c r="AB1400" s="26"/>
      <c r="AC1400" s="26"/>
      <c r="AD1400" s="26"/>
      <c r="AE1400" s="24"/>
    </row>
    <row r="1401" spans="1:31" x14ac:dyDescent="0.25">
      <c r="A1401" s="27"/>
      <c r="B1401" s="28"/>
      <c r="C1401" s="28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  <c r="AA1401" s="25"/>
      <c r="AB1401" s="26"/>
      <c r="AC1401" s="26"/>
      <c r="AD1401" s="26"/>
      <c r="AE1401" s="24"/>
    </row>
    <row r="1402" spans="1:31" x14ac:dyDescent="0.25">
      <c r="A1402" s="27"/>
      <c r="B1402" s="28"/>
      <c r="C1402" s="28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  <c r="AA1402" s="25"/>
      <c r="AB1402" s="26"/>
      <c r="AC1402" s="26"/>
      <c r="AD1402" s="26"/>
      <c r="AE1402" s="24"/>
    </row>
    <row r="1403" spans="1:31" x14ac:dyDescent="0.25">
      <c r="A1403" s="27"/>
      <c r="B1403" s="28"/>
      <c r="C1403" s="28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  <c r="AA1403" s="25"/>
      <c r="AB1403" s="26"/>
      <c r="AC1403" s="26"/>
      <c r="AD1403" s="26"/>
      <c r="AE1403" s="24"/>
    </row>
    <row r="1404" spans="1:31" x14ac:dyDescent="0.25">
      <c r="A1404" s="27"/>
      <c r="B1404" s="28"/>
      <c r="C1404" s="28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6"/>
      <c r="AC1404" s="26"/>
      <c r="AD1404" s="26"/>
      <c r="AE1404" s="24"/>
    </row>
    <row r="1405" spans="1:31" x14ac:dyDescent="0.25">
      <c r="A1405" s="27"/>
      <c r="B1405" s="28"/>
      <c r="C1405" s="28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  <c r="AA1405" s="25"/>
      <c r="AB1405" s="26"/>
      <c r="AC1405" s="26"/>
      <c r="AD1405" s="26"/>
      <c r="AE1405" s="24"/>
    </row>
    <row r="1406" spans="1:31" x14ac:dyDescent="0.25">
      <c r="A1406" s="27"/>
      <c r="B1406" s="28"/>
      <c r="C1406" s="28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  <c r="AA1406" s="25"/>
      <c r="AB1406" s="26"/>
      <c r="AC1406" s="26"/>
      <c r="AD1406" s="26"/>
      <c r="AE1406" s="24"/>
    </row>
    <row r="1407" spans="1:31" x14ac:dyDescent="0.25">
      <c r="A1407" s="27"/>
      <c r="B1407" s="28"/>
      <c r="C1407" s="28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  <c r="AA1407" s="25"/>
      <c r="AB1407" s="26"/>
      <c r="AC1407" s="26"/>
      <c r="AD1407" s="26"/>
      <c r="AE1407" s="24"/>
    </row>
    <row r="1408" spans="1:31" x14ac:dyDescent="0.25">
      <c r="A1408" s="27"/>
      <c r="B1408" s="28"/>
      <c r="C1408" s="28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  <c r="AA1408" s="25"/>
      <c r="AB1408" s="26"/>
      <c r="AC1408" s="26"/>
      <c r="AD1408" s="26"/>
      <c r="AE1408" s="24"/>
    </row>
    <row r="1409" spans="1:31" x14ac:dyDescent="0.25">
      <c r="A1409" s="27"/>
      <c r="B1409" s="28"/>
      <c r="C1409" s="28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  <c r="AA1409" s="25"/>
      <c r="AB1409" s="26"/>
      <c r="AC1409" s="26"/>
      <c r="AD1409" s="26"/>
      <c r="AE1409" s="24"/>
    </row>
    <row r="1410" spans="1:31" x14ac:dyDescent="0.25">
      <c r="A1410" s="27"/>
      <c r="B1410" s="28"/>
      <c r="C1410" s="28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6"/>
      <c r="AC1410" s="26"/>
      <c r="AD1410" s="26"/>
      <c r="AE1410" s="24"/>
    </row>
    <row r="1411" spans="1:31" x14ac:dyDescent="0.25">
      <c r="A1411" s="27"/>
      <c r="B1411" s="28"/>
      <c r="C1411" s="28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6"/>
      <c r="AC1411" s="26"/>
      <c r="AD1411" s="26"/>
      <c r="AE1411" s="24"/>
    </row>
    <row r="1412" spans="1:31" x14ac:dyDescent="0.25">
      <c r="A1412" s="27"/>
      <c r="B1412" s="28"/>
      <c r="C1412" s="28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6"/>
      <c r="AC1412" s="26"/>
      <c r="AD1412" s="26"/>
      <c r="AE1412" s="24"/>
    </row>
    <row r="1413" spans="1:31" x14ac:dyDescent="0.25">
      <c r="A1413" s="27"/>
      <c r="B1413" s="28"/>
      <c r="C1413" s="28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6"/>
      <c r="AC1413" s="26"/>
      <c r="AD1413" s="26"/>
      <c r="AE1413" s="24"/>
    </row>
    <row r="1414" spans="1:31" x14ac:dyDescent="0.25">
      <c r="A1414" s="27"/>
      <c r="B1414" s="28"/>
      <c r="C1414" s="28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  <c r="AA1414" s="25"/>
      <c r="AB1414" s="26"/>
      <c r="AC1414" s="26"/>
      <c r="AD1414" s="26"/>
      <c r="AE1414" s="24"/>
    </row>
    <row r="1415" spans="1:31" x14ac:dyDescent="0.25">
      <c r="A1415" s="27"/>
      <c r="B1415" s="28"/>
      <c r="C1415" s="28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  <c r="AA1415" s="25"/>
      <c r="AB1415" s="26"/>
      <c r="AC1415" s="26"/>
      <c r="AD1415" s="26"/>
      <c r="AE1415" s="24"/>
    </row>
    <row r="1416" spans="1:31" x14ac:dyDescent="0.25">
      <c r="A1416" s="27"/>
      <c r="B1416" s="28"/>
      <c r="C1416" s="28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  <c r="AA1416" s="25"/>
      <c r="AB1416" s="26"/>
      <c r="AC1416" s="26"/>
      <c r="AD1416" s="26"/>
      <c r="AE1416" s="24"/>
    </row>
    <row r="1417" spans="1:31" x14ac:dyDescent="0.25">
      <c r="A1417" s="27"/>
      <c r="B1417" s="28"/>
      <c r="C1417" s="28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  <c r="AA1417" s="25"/>
      <c r="AB1417" s="26"/>
      <c r="AC1417" s="26"/>
      <c r="AD1417" s="26"/>
      <c r="AE1417" s="24"/>
    </row>
    <row r="1418" spans="1:31" x14ac:dyDescent="0.25">
      <c r="A1418" s="27"/>
      <c r="B1418" s="28"/>
      <c r="C1418" s="28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  <c r="AA1418" s="25"/>
      <c r="AB1418" s="26"/>
      <c r="AC1418" s="26"/>
      <c r="AD1418" s="26"/>
      <c r="AE1418" s="24"/>
    </row>
    <row r="1419" spans="1:31" x14ac:dyDescent="0.25">
      <c r="A1419" s="27"/>
      <c r="B1419" s="28"/>
      <c r="C1419" s="28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  <c r="AA1419" s="25"/>
      <c r="AB1419" s="26"/>
      <c r="AC1419" s="26"/>
      <c r="AD1419" s="26"/>
      <c r="AE1419" s="24"/>
    </row>
    <row r="1420" spans="1:31" x14ac:dyDescent="0.25">
      <c r="A1420" s="27"/>
      <c r="B1420" s="28"/>
      <c r="C1420" s="28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  <c r="AA1420" s="25"/>
      <c r="AB1420" s="26"/>
      <c r="AC1420" s="26"/>
      <c r="AD1420" s="26"/>
      <c r="AE1420" s="24"/>
    </row>
    <row r="1421" spans="1:31" x14ac:dyDescent="0.25">
      <c r="A1421" s="27"/>
      <c r="B1421" s="28"/>
      <c r="C1421" s="28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  <c r="AA1421" s="25"/>
      <c r="AB1421" s="26"/>
      <c r="AC1421" s="26"/>
      <c r="AD1421" s="26"/>
      <c r="AE1421" s="24"/>
    </row>
    <row r="1422" spans="1:31" x14ac:dyDescent="0.25">
      <c r="A1422" s="27"/>
      <c r="B1422" s="28"/>
      <c r="C1422" s="28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  <c r="AA1422" s="25"/>
      <c r="AB1422" s="26"/>
      <c r="AC1422" s="26"/>
      <c r="AD1422" s="26"/>
      <c r="AE1422" s="24"/>
    </row>
    <row r="1423" spans="1:31" x14ac:dyDescent="0.25">
      <c r="A1423" s="27"/>
      <c r="B1423" s="28"/>
      <c r="C1423" s="28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  <c r="AA1423" s="25"/>
      <c r="AB1423" s="26"/>
      <c r="AC1423" s="26"/>
      <c r="AD1423" s="26"/>
      <c r="AE1423" s="24"/>
    </row>
    <row r="1424" spans="1:31" x14ac:dyDescent="0.25">
      <c r="A1424" s="27"/>
      <c r="B1424" s="28"/>
      <c r="C1424" s="28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  <c r="AA1424" s="25"/>
      <c r="AB1424" s="26"/>
      <c r="AC1424" s="26"/>
      <c r="AD1424" s="26"/>
      <c r="AE1424" s="24"/>
    </row>
    <row r="1425" spans="1:31" x14ac:dyDescent="0.25">
      <c r="A1425" s="27"/>
      <c r="B1425" s="28"/>
      <c r="C1425" s="28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  <c r="AA1425" s="25"/>
      <c r="AB1425" s="26"/>
      <c r="AC1425" s="26"/>
      <c r="AD1425" s="26"/>
      <c r="AE1425" s="24"/>
    </row>
    <row r="1426" spans="1:31" x14ac:dyDescent="0.25">
      <c r="A1426" s="27"/>
      <c r="B1426" s="28"/>
      <c r="C1426" s="28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  <c r="AA1426" s="25"/>
      <c r="AB1426" s="26"/>
      <c r="AC1426" s="26"/>
      <c r="AD1426" s="26"/>
      <c r="AE1426" s="24"/>
    </row>
    <row r="1427" spans="1:31" x14ac:dyDescent="0.25">
      <c r="A1427" s="27"/>
      <c r="B1427" s="28"/>
      <c r="C1427" s="28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  <c r="AA1427" s="25"/>
      <c r="AB1427" s="26"/>
      <c r="AC1427" s="26"/>
      <c r="AD1427" s="26"/>
      <c r="AE1427" s="24"/>
    </row>
    <row r="1428" spans="1:31" x14ac:dyDescent="0.25">
      <c r="A1428" s="27"/>
      <c r="B1428" s="28"/>
      <c r="C1428" s="28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  <c r="AA1428" s="25"/>
      <c r="AB1428" s="26"/>
      <c r="AC1428" s="26"/>
      <c r="AD1428" s="26"/>
      <c r="AE1428" s="24"/>
    </row>
    <row r="1429" spans="1:31" x14ac:dyDescent="0.25">
      <c r="A1429" s="27"/>
      <c r="B1429" s="28"/>
      <c r="C1429" s="28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  <c r="AA1429" s="25"/>
      <c r="AB1429" s="26"/>
      <c r="AC1429" s="26"/>
      <c r="AD1429" s="26"/>
      <c r="AE1429" s="24"/>
    </row>
    <row r="1430" spans="1:31" x14ac:dyDescent="0.25">
      <c r="A1430" s="27"/>
      <c r="B1430" s="28"/>
      <c r="C1430" s="28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  <c r="AA1430" s="25"/>
      <c r="AB1430" s="26"/>
      <c r="AC1430" s="26"/>
      <c r="AD1430" s="26"/>
      <c r="AE1430" s="24"/>
    </row>
    <row r="1431" spans="1:31" x14ac:dyDescent="0.25">
      <c r="A1431" s="27"/>
      <c r="B1431" s="28"/>
      <c r="C1431" s="28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  <c r="AA1431" s="25"/>
      <c r="AB1431" s="26"/>
      <c r="AC1431" s="26"/>
      <c r="AD1431" s="26"/>
      <c r="AE1431" s="24"/>
    </row>
    <row r="1432" spans="1:31" x14ac:dyDescent="0.25">
      <c r="A1432" s="27"/>
      <c r="B1432" s="28"/>
      <c r="C1432" s="28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  <c r="AA1432" s="25"/>
      <c r="AB1432" s="26"/>
      <c r="AC1432" s="26"/>
      <c r="AD1432" s="26"/>
      <c r="AE1432" s="24"/>
    </row>
    <row r="1433" spans="1:31" x14ac:dyDescent="0.25">
      <c r="A1433" s="27"/>
      <c r="B1433" s="28"/>
      <c r="C1433" s="28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  <c r="AA1433" s="25"/>
      <c r="AB1433" s="26"/>
      <c r="AC1433" s="26"/>
      <c r="AD1433" s="26"/>
      <c r="AE1433" s="24"/>
    </row>
    <row r="1434" spans="1:31" x14ac:dyDescent="0.25">
      <c r="A1434" s="27"/>
      <c r="B1434" s="28"/>
      <c r="C1434" s="28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  <c r="AA1434" s="25"/>
      <c r="AB1434" s="26"/>
      <c r="AC1434" s="26"/>
      <c r="AD1434" s="26"/>
      <c r="AE1434" s="24"/>
    </row>
    <row r="1435" spans="1:31" x14ac:dyDescent="0.25">
      <c r="A1435" s="27"/>
      <c r="B1435" s="28"/>
      <c r="C1435" s="28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  <c r="AA1435" s="25"/>
      <c r="AB1435" s="26"/>
      <c r="AC1435" s="26"/>
      <c r="AD1435" s="26"/>
      <c r="AE1435" s="24"/>
    </row>
    <row r="1436" spans="1:31" x14ac:dyDescent="0.25">
      <c r="A1436" s="27"/>
      <c r="B1436" s="28"/>
      <c r="C1436" s="28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  <c r="AA1436" s="25"/>
      <c r="AB1436" s="26"/>
      <c r="AC1436" s="26"/>
      <c r="AD1436" s="26"/>
      <c r="AE1436" s="24"/>
    </row>
    <row r="1437" spans="1:31" x14ac:dyDescent="0.25">
      <c r="A1437" s="27"/>
      <c r="B1437" s="28"/>
      <c r="C1437" s="28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  <c r="AA1437" s="25"/>
      <c r="AB1437" s="26"/>
      <c r="AC1437" s="26"/>
      <c r="AD1437" s="26"/>
      <c r="AE1437" s="24"/>
    </row>
    <row r="1438" spans="1:31" x14ac:dyDescent="0.25">
      <c r="A1438" s="27"/>
      <c r="B1438" s="28"/>
      <c r="C1438" s="28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  <c r="AA1438" s="25"/>
      <c r="AB1438" s="26"/>
      <c r="AC1438" s="26"/>
      <c r="AD1438" s="26"/>
      <c r="AE1438" s="24"/>
    </row>
    <row r="1439" spans="1:31" x14ac:dyDescent="0.25">
      <c r="A1439" s="27"/>
      <c r="B1439" s="28"/>
      <c r="C1439" s="28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  <c r="AA1439" s="25"/>
      <c r="AB1439" s="26"/>
      <c r="AC1439" s="26"/>
      <c r="AD1439" s="26"/>
      <c r="AE1439" s="24"/>
    </row>
    <row r="1440" spans="1:31" x14ac:dyDescent="0.25">
      <c r="A1440" s="27"/>
      <c r="B1440" s="28"/>
      <c r="C1440" s="28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  <c r="AA1440" s="25"/>
      <c r="AB1440" s="26"/>
      <c r="AC1440" s="26"/>
      <c r="AD1440" s="26"/>
      <c r="AE1440" s="24"/>
    </row>
    <row r="1441" spans="1:31" x14ac:dyDescent="0.25">
      <c r="A1441" s="27"/>
      <c r="B1441" s="28"/>
      <c r="C1441" s="28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  <c r="AA1441" s="25"/>
      <c r="AB1441" s="26"/>
      <c r="AC1441" s="26"/>
      <c r="AD1441" s="26"/>
      <c r="AE1441" s="24"/>
    </row>
    <row r="1442" spans="1:31" x14ac:dyDescent="0.25">
      <c r="A1442" s="27"/>
      <c r="B1442" s="28"/>
      <c r="C1442" s="28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  <c r="AA1442" s="25"/>
      <c r="AB1442" s="26"/>
      <c r="AC1442" s="26"/>
      <c r="AD1442" s="26"/>
      <c r="AE1442" s="24"/>
    </row>
    <row r="1443" spans="1:31" x14ac:dyDescent="0.25">
      <c r="A1443" s="27"/>
      <c r="B1443" s="28"/>
      <c r="C1443" s="28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  <c r="AA1443" s="25"/>
      <c r="AB1443" s="26"/>
      <c r="AC1443" s="26"/>
      <c r="AD1443" s="26"/>
      <c r="AE1443" s="24"/>
    </row>
    <row r="1444" spans="1:31" x14ac:dyDescent="0.25">
      <c r="A1444" s="27"/>
      <c r="B1444" s="28"/>
      <c r="C1444" s="28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  <c r="AA1444" s="25"/>
      <c r="AB1444" s="26"/>
      <c r="AC1444" s="26"/>
      <c r="AD1444" s="26"/>
      <c r="AE1444" s="24"/>
    </row>
    <row r="1445" spans="1:31" x14ac:dyDescent="0.25">
      <c r="A1445" s="27"/>
      <c r="B1445" s="28"/>
      <c r="C1445" s="28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  <c r="AA1445" s="25"/>
      <c r="AB1445" s="26"/>
      <c r="AC1445" s="26"/>
      <c r="AD1445" s="26"/>
      <c r="AE1445" s="24"/>
    </row>
    <row r="1446" spans="1:31" x14ac:dyDescent="0.25">
      <c r="A1446" s="27"/>
      <c r="B1446" s="28"/>
      <c r="C1446" s="28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  <c r="AA1446" s="25"/>
      <c r="AB1446" s="26"/>
      <c r="AC1446" s="26"/>
      <c r="AD1446" s="26"/>
      <c r="AE1446" s="24"/>
    </row>
    <row r="1447" spans="1:31" x14ac:dyDescent="0.25">
      <c r="A1447" s="27"/>
      <c r="B1447" s="28"/>
      <c r="C1447" s="28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  <c r="AA1447" s="25"/>
      <c r="AB1447" s="26"/>
      <c r="AC1447" s="26"/>
      <c r="AD1447" s="26"/>
      <c r="AE1447" s="24"/>
    </row>
    <row r="1448" spans="1:31" x14ac:dyDescent="0.25">
      <c r="A1448" s="27"/>
      <c r="B1448" s="28"/>
      <c r="C1448" s="28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  <c r="AA1448" s="25"/>
      <c r="AB1448" s="26"/>
      <c r="AC1448" s="26"/>
      <c r="AD1448" s="26"/>
      <c r="AE1448" s="24"/>
    </row>
    <row r="1449" spans="1:31" x14ac:dyDescent="0.25">
      <c r="A1449" s="27"/>
      <c r="B1449" s="28"/>
      <c r="C1449" s="28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  <c r="AA1449" s="25"/>
      <c r="AB1449" s="26"/>
      <c r="AC1449" s="26"/>
      <c r="AD1449" s="26"/>
      <c r="AE1449" s="24"/>
    </row>
    <row r="1450" spans="1:31" x14ac:dyDescent="0.25">
      <c r="A1450" s="27"/>
      <c r="B1450" s="28"/>
      <c r="C1450" s="28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  <c r="AA1450" s="25"/>
      <c r="AB1450" s="26"/>
      <c r="AC1450" s="26"/>
      <c r="AD1450" s="26"/>
      <c r="AE1450" s="24"/>
    </row>
    <row r="1451" spans="1:31" x14ac:dyDescent="0.25">
      <c r="A1451" s="27"/>
      <c r="B1451" s="28"/>
      <c r="C1451" s="28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  <c r="AA1451" s="25"/>
      <c r="AB1451" s="26"/>
      <c r="AC1451" s="26"/>
      <c r="AD1451" s="26"/>
      <c r="AE1451" s="24"/>
    </row>
    <row r="1452" spans="1:31" x14ac:dyDescent="0.25">
      <c r="A1452" s="27"/>
      <c r="B1452" s="28"/>
      <c r="C1452" s="28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  <c r="AA1452" s="25"/>
      <c r="AB1452" s="26"/>
      <c r="AC1452" s="26"/>
      <c r="AD1452" s="26"/>
      <c r="AE1452" s="24"/>
    </row>
    <row r="1453" spans="1:31" x14ac:dyDescent="0.25">
      <c r="A1453" s="27"/>
      <c r="B1453" s="28"/>
      <c r="C1453" s="28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  <c r="AA1453" s="25"/>
      <c r="AB1453" s="26"/>
      <c r="AC1453" s="26"/>
      <c r="AD1453" s="26"/>
      <c r="AE1453" s="24"/>
    </row>
    <row r="1454" spans="1:31" x14ac:dyDescent="0.25">
      <c r="A1454" s="27"/>
      <c r="B1454" s="28"/>
      <c r="C1454" s="28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  <c r="AA1454" s="25"/>
      <c r="AB1454" s="26"/>
      <c r="AC1454" s="26"/>
      <c r="AD1454" s="26"/>
      <c r="AE1454" s="24"/>
    </row>
    <row r="1455" spans="1:31" x14ac:dyDescent="0.25">
      <c r="A1455" s="27"/>
      <c r="B1455" s="28"/>
      <c r="C1455" s="28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  <c r="AA1455" s="25"/>
      <c r="AB1455" s="26"/>
      <c r="AC1455" s="26"/>
      <c r="AD1455" s="26"/>
      <c r="AE1455" s="24"/>
    </row>
    <row r="1456" spans="1:31" x14ac:dyDescent="0.25">
      <c r="A1456" s="27"/>
      <c r="B1456" s="28"/>
      <c r="C1456" s="28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  <c r="AA1456" s="25"/>
      <c r="AB1456" s="26"/>
      <c r="AC1456" s="26"/>
      <c r="AD1456" s="26"/>
      <c r="AE1456" s="24"/>
    </row>
    <row r="1457" spans="1:31" x14ac:dyDescent="0.25">
      <c r="A1457" s="27"/>
      <c r="B1457" s="28"/>
      <c r="C1457" s="28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  <c r="AA1457" s="25"/>
      <c r="AB1457" s="26"/>
      <c r="AC1457" s="26"/>
      <c r="AD1457" s="26"/>
      <c r="AE1457" s="24"/>
    </row>
    <row r="1458" spans="1:31" x14ac:dyDescent="0.25">
      <c r="A1458" s="27"/>
      <c r="B1458" s="28"/>
      <c r="C1458" s="28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  <c r="AA1458" s="25"/>
      <c r="AB1458" s="26"/>
      <c r="AC1458" s="26"/>
      <c r="AD1458" s="26"/>
      <c r="AE1458" s="24"/>
    </row>
    <row r="1459" spans="1:31" x14ac:dyDescent="0.25">
      <c r="A1459" s="27"/>
      <c r="B1459" s="28"/>
      <c r="C1459" s="28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  <c r="AA1459" s="25"/>
      <c r="AB1459" s="26"/>
      <c r="AC1459" s="26"/>
      <c r="AD1459" s="26"/>
      <c r="AE1459" s="24"/>
    </row>
    <row r="1460" spans="1:31" x14ac:dyDescent="0.25">
      <c r="A1460" s="27"/>
      <c r="B1460" s="28"/>
      <c r="C1460" s="28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  <c r="AA1460" s="25"/>
      <c r="AB1460" s="26"/>
      <c r="AC1460" s="26"/>
      <c r="AD1460" s="26"/>
      <c r="AE1460" s="24"/>
    </row>
    <row r="1461" spans="1:31" x14ac:dyDescent="0.25">
      <c r="A1461" s="27"/>
      <c r="B1461" s="28"/>
      <c r="C1461" s="28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  <c r="AA1461" s="25"/>
      <c r="AB1461" s="26"/>
      <c r="AC1461" s="26"/>
      <c r="AD1461" s="26"/>
      <c r="AE1461" s="24"/>
    </row>
    <row r="1462" spans="1:31" x14ac:dyDescent="0.25">
      <c r="A1462" s="27"/>
      <c r="B1462" s="28"/>
      <c r="C1462" s="28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  <c r="AA1462" s="25"/>
      <c r="AB1462" s="26"/>
      <c r="AC1462" s="26"/>
      <c r="AD1462" s="26"/>
      <c r="AE1462" s="24"/>
    </row>
    <row r="1463" spans="1:31" x14ac:dyDescent="0.25">
      <c r="A1463" s="27"/>
      <c r="B1463" s="28"/>
      <c r="C1463" s="28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  <c r="AA1463" s="25"/>
      <c r="AB1463" s="26"/>
      <c r="AC1463" s="26"/>
      <c r="AD1463" s="26"/>
      <c r="AE1463" s="24"/>
    </row>
    <row r="1464" spans="1:31" x14ac:dyDescent="0.25">
      <c r="A1464" s="27"/>
      <c r="B1464" s="28"/>
      <c r="C1464" s="28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  <c r="AA1464" s="25"/>
      <c r="AB1464" s="26"/>
      <c r="AC1464" s="26"/>
      <c r="AD1464" s="26"/>
      <c r="AE1464" s="24"/>
    </row>
    <row r="1465" spans="1:31" x14ac:dyDescent="0.25">
      <c r="A1465" s="27"/>
      <c r="B1465" s="28"/>
      <c r="C1465" s="28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  <c r="AA1465" s="25"/>
      <c r="AB1465" s="26"/>
      <c r="AC1465" s="26"/>
      <c r="AD1465" s="26"/>
      <c r="AE1465" s="24"/>
    </row>
    <row r="1466" spans="1:31" x14ac:dyDescent="0.25">
      <c r="A1466" s="27"/>
      <c r="B1466" s="28"/>
      <c r="C1466" s="28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  <c r="AA1466" s="25"/>
      <c r="AB1466" s="26"/>
      <c r="AC1466" s="26"/>
      <c r="AD1466" s="26"/>
      <c r="AE1466" s="24"/>
    </row>
    <row r="1467" spans="1:31" x14ac:dyDescent="0.25">
      <c r="A1467" s="27"/>
      <c r="B1467" s="28"/>
      <c r="C1467" s="28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  <c r="AA1467" s="25"/>
      <c r="AB1467" s="26"/>
      <c r="AC1467" s="26"/>
      <c r="AD1467" s="26"/>
      <c r="AE1467" s="24"/>
    </row>
    <row r="1468" spans="1:31" x14ac:dyDescent="0.25">
      <c r="A1468" s="27"/>
      <c r="B1468" s="28"/>
      <c r="C1468" s="28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  <c r="AA1468" s="25"/>
      <c r="AB1468" s="26"/>
      <c r="AC1468" s="26"/>
      <c r="AD1468" s="26"/>
      <c r="AE1468" s="24"/>
    </row>
    <row r="1469" spans="1:31" x14ac:dyDescent="0.25">
      <c r="A1469" s="27"/>
      <c r="B1469" s="28"/>
      <c r="C1469" s="28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26"/>
      <c r="AC1469" s="26"/>
      <c r="AD1469" s="26"/>
      <c r="AE1469" s="24"/>
    </row>
    <row r="1470" spans="1:31" x14ac:dyDescent="0.25">
      <c r="A1470" s="27"/>
      <c r="B1470" s="28"/>
      <c r="C1470" s="28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  <c r="AA1470" s="25"/>
      <c r="AB1470" s="26"/>
      <c r="AC1470" s="26"/>
      <c r="AD1470" s="26"/>
      <c r="AE1470" s="24"/>
    </row>
    <row r="1471" spans="1:31" x14ac:dyDescent="0.25">
      <c r="A1471" s="27"/>
      <c r="B1471" s="28"/>
      <c r="C1471" s="28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  <c r="AA1471" s="25"/>
      <c r="AB1471" s="26"/>
      <c r="AC1471" s="26"/>
      <c r="AD1471" s="26"/>
      <c r="AE1471" s="24"/>
    </row>
    <row r="1472" spans="1:31" x14ac:dyDescent="0.25">
      <c r="A1472" s="27"/>
      <c r="B1472" s="28"/>
      <c r="C1472" s="28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  <c r="AA1472" s="25"/>
      <c r="AB1472" s="26"/>
      <c r="AC1472" s="26"/>
      <c r="AD1472" s="26"/>
      <c r="AE1472" s="24"/>
    </row>
    <row r="1473" spans="1:31" x14ac:dyDescent="0.25">
      <c r="A1473" s="27"/>
      <c r="B1473" s="28"/>
      <c r="C1473" s="28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  <c r="AA1473" s="25"/>
      <c r="AB1473" s="26"/>
      <c r="AC1473" s="26"/>
      <c r="AD1473" s="26"/>
      <c r="AE1473" s="24"/>
    </row>
    <row r="1474" spans="1:31" x14ac:dyDescent="0.25">
      <c r="A1474" s="27"/>
      <c r="B1474" s="28"/>
      <c r="C1474" s="28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26"/>
      <c r="AC1474" s="26"/>
      <c r="AD1474" s="26"/>
      <c r="AE1474" s="24"/>
    </row>
    <row r="1475" spans="1:31" x14ac:dyDescent="0.25">
      <c r="A1475" s="27"/>
      <c r="B1475" s="28"/>
      <c r="C1475" s="28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26"/>
      <c r="AC1475" s="26"/>
      <c r="AD1475" s="26"/>
      <c r="AE1475" s="24"/>
    </row>
    <row r="1476" spans="1:31" x14ac:dyDescent="0.25">
      <c r="A1476" s="27"/>
      <c r="B1476" s="28"/>
      <c r="C1476" s="28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26"/>
      <c r="AC1476" s="26"/>
      <c r="AD1476" s="26"/>
      <c r="AE1476" s="24"/>
    </row>
    <row r="1477" spans="1:31" x14ac:dyDescent="0.25">
      <c r="A1477" s="27"/>
      <c r="B1477" s="28"/>
      <c r="C1477" s="28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  <c r="AA1477" s="25"/>
      <c r="AB1477" s="26"/>
      <c r="AC1477" s="26"/>
      <c r="AD1477" s="26"/>
      <c r="AE1477" s="24"/>
    </row>
    <row r="1478" spans="1:31" x14ac:dyDescent="0.25">
      <c r="A1478" s="27"/>
      <c r="B1478" s="28"/>
      <c r="C1478" s="28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  <c r="AA1478" s="25"/>
      <c r="AB1478" s="26"/>
      <c r="AC1478" s="26"/>
      <c r="AD1478" s="26"/>
      <c r="AE1478" s="24"/>
    </row>
    <row r="1479" spans="1:31" x14ac:dyDescent="0.25">
      <c r="A1479" s="27"/>
      <c r="B1479" s="28"/>
      <c r="C1479" s="28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  <c r="AA1479" s="25"/>
      <c r="AB1479" s="26"/>
      <c r="AC1479" s="26"/>
      <c r="AD1479" s="26"/>
      <c r="AE1479" s="24"/>
    </row>
    <row r="1480" spans="1:31" x14ac:dyDescent="0.25">
      <c r="A1480" s="27"/>
      <c r="B1480" s="28"/>
      <c r="C1480" s="28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  <c r="AA1480" s="25"/>
      <c r="AB1480" s="26"/>
      <c r="AC1480" s="26"/>
      <c r="AD1480" s="26"/>
      <c r="AE1480" s="24"/>
    </row>
    <row r="1481" spans="1:31" x14ac:dyDescent="0.25">
      <c r="A1481" s="27"/>
      <c r="B1481" s="28"/>
      <c r="C1481" s="28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  <c r="AA1481" s="25"/>
      <c r="AB1481" s="26"/>
      <c r="AC1481" s="26"/>
      <c r="AD1481" s="26"/>
      <c r="AE1481" s="24"/>
    </row>
    <row r="1482" spans="1:31" x14ac:dyDescent="0.25">
      <c r="A1482" s="27"/>
      <c r="B1482" s="28"/>
      <c r="C1482" s="28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  <c r="AA1482" s="25"/>
      <c r="AB1482" s="26"/>
      <c r="AC1482" s="26"/>
      <c r="AD1482" s="26"/>
      <c r="AE1482" s="24"/>
    </row>
    <row r="1483" spans="1:31" x14ac:dyDescent="0.25">
      <c r="A1483" s="27"/>
      <c r="B1483" s="28"/>
      <c r="C1483" s="28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  <c r="AA1483" s="25"/>
      <c r="AB1483" s="26"/>
      <c r="AC1483" s="26"/>
      <c r="AD1483" s="26"/>
      <c r="AE1483" s="24"/>
    </row>
    <row r="1484" spans="1:31" x14ac:dyDescent="0.25">
      <c r="A1484" s="27"/>
      <c r="B1484" s="28"/>
      <c r="C1484" s="28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  <c r="AA1484" s="25"/>
      <c r="AB1484" s="26"/>
      <c r="AC1484" s="26"/>
      <c r="AD1484" s="26"/>
      <c r="AE1484" s="24"/>
    </row>
    <row r="1485" spans="1:31" x14ac:dyDescent="0.25">
      <c r="A1485" s="27"/>
      <c r="B1485" s="28"/>
      <c r="C1485" s="28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  <c r="AB1485" s="26"/>
      <c r="AC1485" s="26"/>
      <c r="AD1485" s="26"/>
      <c r="AE1485" s="24"/>
    </row>
    <row r="1486" spans="1:31" x14ac:dyDescent="0.25">
      <c r="A1486" s="27"/>
      <c r="B1486" s="28"/>
      <c r="C1486" s="28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  <c r="AB1486" s="26"/>
      <c r="AC1486" s="26"/>
      <c r="AD1486" s="26"/>
      <c r="AE1486" s="24"/>
    </row>
    <row r="1487" spans="1:31" x14ac:dyDescent="0.25">
      <c r="A1487" s="27"/>
      <c r="B1487" s="28"/>
      <c r="C1487" s="28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  <c r="AA1487" s="25"/>
      <c r="AB1487" s="26"/>
      <c r="AC1487" s="26"/>
      <c r="AD1487" s="26"/>
      <c r="AE1487" s="24"/>
    </row>
    <row r="1488" spans="1:31" x14ac:dyDescent="0.25">
      <c r="A1488" s="27"/>
      <c r="B1488" s="28"/>
      <c r="C1488" s="28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  <c r="AA1488" s="25"/>
      <c r="AB1488" s="26"/>
      <c r="AC1488" s="26"/>
      <c r="AD1488" s="26"/>
      <c r="AE1488" s="24"/>
    </row>
    <row r="1489" spans="1:31" x14ac:dyDescent="0.25">
      <c r="A1489" s="27"/>
      <c r="B1489" s="28"/>
      <c r="C1489" s="28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  <c r="AA1489" s="25"/>
      <c r="AB1489" s="26"/>
      <c r="AC1489" s="26"/>
      <c r="AD1489" s="26"/>
      <c r="AE1489" s="24"/>
    </row>
    <row r="1490" spans="1:31" x14ac:dyDescent="0.25">
      <c r="A1490" s="27"/>
      <c r="B1490" s="28"/>
      <c r="C1490" s="28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  <c r="AA1490" s="25"/>
      <c r="AB1490" s="26"/>
      <c r="AC1490" s="26"/>
      <c r="AD1490" s="26"/>
      <c r="AE1490" s="24"/>
    </row>
    <row r="1491" spans="1:31" x14ac:dyDescent="0.25">
      <c r="A1491" s="27"/>
      <c r="B1491" s="28"/>
      <c r="C1491" s="28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  <c r="AA1491" s="25"/>
      <c r="AB1491" s="26"/>
      <c r="AC1491" s="26"/>
      <c r="AD1491" s="26"/>
      <c r="AE1491" s="24"/>
    </row>
    <row r="1492" spans="1:31" x14ac:dyDescent="0.25">
      <c r="A1492" s="27"/>
      <c r="B1492" s="28"/>
      <c r="C1492" s="28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  <c r="AA1492" s="25"/>
      <c r="AB1492" s="26"/>
      <c r="AC1492" s="26"/>
      <c r="AD1492" s="26"/>
      <c r="AE1492" s="24"/>
    </row>
    <row r="1493" spans="1:31" x14ac:dyDescent="0.25">
      <c r="A1493" s="27"/>
      <c r="B1493" s="28"/>
      <c r="C1493" s="28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  <c r="AA1493" s="25"/>
      <c r="AB1493" s="26"/>
      <c r="AC1493" s="26"/>
      <c r="AD1493" s="26"/>
      <c r="AE1493" s="24"/>
    </row>
    <row r="1494" spans="1:31" x14ac:dyDescent="0.25">
      <c r="A1494" s="27"/>
      <c r="B1494" s="28"/>
      <c r="C1494" s="28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  <c r="AA1494" s="25"/>
      <c r="AB1494" s="26"/>
      <c r="AC1494" s="26"/>
      <c r="AD1494" s="26"/>
      <c r="AE1494" s="24"/>
    </row>
    <row r="1495" spans="1:31" x14ac:dyDescent="0.25">
      <c r="A1495" s="27"/>
      <c r="B1495" s="28"/>
      <c r="C1495" s="28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  <c r="AA1495" s="25"/>
      <c r="AB1495" s="26"/>
      <c r="AC1495" s="26"/>
      <c r="AD1495" s="26"/>
      <c r="AE1495" s="24"/>
    </row>
    <row r="1496" spans="1:31" x14ac:dyDescent="0.25">
      <c r="A1496" s="27"/>
      <c r="B1496" s="28"/>
      <c r="C1496" s="28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  <c r="AA1496" s="25"/>
      <c r="AB1496" s="26"/>
      <c r="AC1496" s="26"/>
      <c r="AD1496" s="26"/>
      <c r="AE1496" s="24"/>
    </row>
    <row r="1497" spans="1:31" x14ac:dyDescent="0.25">
      <c r="A1497" s="27"/>
      <c r="B1497" s="28"/>
      <c r="C1497" s="28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  <c r="AA1497" s="25"/>
      <c r="AB1497" s="26"/>
      <c r="AC1497" s="26"/>
      <c r="AD1497" s="26"/>
      <c r="AE1497" s="24"/>
    </row>
    <row r="1498" spans="1:31" x14ac:dyDescent="0.25">
      <c r="A1498" s="27"/>
      <c r="B1498" s="28"/>
      <c r="C1498" s="28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  <c r="AA1498" s="25"/>
      <c r="AB1498" s="26"/>
      <c r="AC1498" s="26"/>
      <c r="AD1498" s="26"/>
      <c r="AE1498" s="24"/>
    </row>
    <row r="1499" spans="1:31" x14ac:dyDescent="0.25">
      <c r="A1499" s="27"/>
      <c r="B1499" s="28"/>
      <c r="C1499" s="28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  <c r="AA1499" s="25"/>
      <c r="AB1499" s="26"/>
      <c r="AC1499" s="26"/>
      <c r="AD1499" s="26"/>
      <c r="AE1499" s="24"/>
    </row>
    <row r="1500" spans="1:31" x14ac:dyDescent="0.25">
      <c r="A1500" s="27"/>
      <c r="B1500" s="28"/>
      <c r="C1500" s="28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  <c r="AA1500" s="25"/>
      <c r="AB1500" s="26"/>
      <c r="AC1500" s="26"/>
      <c r="AD1500" s="26"/>
      <c r="AE1500" s="24"/>
    </row>
    <row r="1501" spans="1:31" x14ac:dyDescent="0.25">
      <c r="A1501" s="27"/>
      <c r="B1501" s="28"/>
      <c r="C1501" s="28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  <c r="AA1501" s="25"/>
      <c r="AB1501" s="26"/>
      <c r="AC1501" s="26"/>
      <c r="AD1501" s="26"/>
      <c r="AE1501" s="24"/>
    </row>
    <row r="1502" spans="1:31" x14ac:dyDescent="0.25">
      <c r="A1502" s="27"/>
      <c r="B1502" s="28"/>
      <c r="C1502" s="28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  <c r="AA1502" s="25"/>
      <c r="AB1502" s="26"/>
      <c r="AC1502" s="26"/>
      <c r="AD1502" s="26"/>
      <c r="AE1502" s="24"/>
    </row>
    <row r="1503" spans="1:31" x14ac:dyDescent="0.25">
      <c r="A1503" s="27"/>
      <c r="B1503" s="28"/>
      <c r="C1503" s="28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  <c r="AA1503" s="25"/>
      <c r="AB1503" s="26"/>
      <c r="AC1503" s="26"/>
      <c r="AD1503" s="26"/>
      <c r="AE1503" s="24"/>
    </row>
    <row r="1504" spans="1:31" x14ac:dyDescent="0.25">
      <c r="A1504" s="27"/>
      <c r="B1504" s="28"/>
      <c r="C1504" s="28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  <c r="AB1504" s="26"/>
      <c r="AC1504" s="26"/>
      <c r="AD1504" s="26"/>
      <c r="AE1504" s="24"/>
    </row>
    <row r="1505" spans="1:31" x14ac:dyDescent="0.25">
      <c r="A1505" s="27"/>
      <c r="B1505" s="28"/>
      <c r="C1505" s="28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  <c r="AA1505" s="25"/>
      <c r="AB1505" s="26"/>
      <c r="AC1505" s="26"/>
      <c r="AD1505" s="26"/>
      <c r="AE1505" s="24"/>
    </row>
    <row r="1506" spans="1:31" x14ac:dyDescent="0.25">
      <c r="A1506" s="27"/>
      <c r="B1506" s="28"/>
      <c r="C1506" s="28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  <c r="AA1506" s="25"/>
      <c r="AB1506" s="26"/>
      <c r="AC1506" s="26"/>
      <c r="AD1506" s="26"/>
      <c r="AE1506" s="24"/>
    </row>
    <row r="1507" spans="1:31" x14ac:dyDescent="0.25">
      <c r="A1507" s="27"/>
      <c r="B1507" s="28"/>
      <c r="C1507" s="28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  <c r="AA1507" s="25"/>
      <c r="AB1507" s="26"/>
      <c r="AC1507" s="26"/>
      <c r="AD1507" s="26"/>
      <c r="AE1507" s="24"/>
    </row>
    <row r="1508" spans="1:31" x14ac:dyDescent="0.25">
      <c r="A1508" s="27"/>
      <c r="B1508" s="28"/>
      <c r="C1508" s="28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  <c r="AA1508" s="25"/>
      <c r="AB1508" s="26"/>
      <c r="AC1508" s="26"/>
      <c r="AD1508" s="26"/>
      <c r="AE1508" s="24"/>
    </row>
    <row r="1509" spans="1:31" x14ac:dyDescent="0.25">
      <c r="A1509" s="27"/>
      <c r="B1509" s="28"/>
      <c r="C1509" s="28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  <c r="AA1509" s="25"/>
      <c r="AB1509" s="26"/>
      <c r="AC1509" s="26"/>
      <c r="AD1509" s="26"/>
      <c r="AE1509" s="24"/>
    </row>
    <row r="1510" spans="1:31" x14ac:dyDescent="0.25">
      <c r="A1510" s="27"/>
      <c r="B1510" s="28"/>
      <c r="C1510" s="28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  <c r="AA1510" s="25"/>
      <c r="AB1510" s="26"/>
      <c r="AC1510" s="26"/>
      <c r="AD1510" s="26"/>
      <c r="AE1510" s="24"/>
    </row>
    <row r="1511" spans="1:31" x14ac:dyDescent="0.25">
      <c r="A1511" s="27"/>
      <c r="B1511" s="28"/>
      <c r="C1511" s="28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  <c r="AA1511" s="25"/>
      <c r="AB1511" s="26"/>
      <c r="AC1511" s="26"/>
      <c r="AD1511" s="26"/>
      <c r="AE1511" s="24"/>
    </row>
  </sheetData>
  <customSheetViews>
    <customSheetView guid="{BD9E2363-BAFF-4761-954C-06F45812FF19}" scale="75" hiddenColumns="1" state="hidden" showRuler="0">
      <pane xSplit="3" ySplit="5" topLeftCell="D46" activePane="bottomRight" state="frozen"/>
      <selection pane="bottomRight" activeCell="AD210" sqref="AD210"/>
      <rowBreaks count="2" manualBreakCount="2">
        <brk id="57" max="18" man="1"/>
        <brk id="89" max="18" man="1"/>
      </rowBreaks>
      <pageMargins left="0.75" right="0.75" top="1" bottom="1" header="0.5" footer="0.5"/>
      <pageSetup paperSize="5" scale="71" fitToHeight="0" orientation="landscape" r:id="rId1"/>
      <headerFooter alignWithMargins="0">
        <oddHeader>&amp;R&amp;F, &amp;A</oddHeader>
        <oddFooter>&amp;C&amp;P of &amp;N</oddFooter>
      </headerFooter>
    </customSheetView>
    <customSheetView guid="{017526D1-6BA3-42E1-A5D5-C079DC08F7DA}" scale="75" hiddenColumns="1" state="hidden" showRuler="0">
      <pane xSplit="3" ySplit="5" topLeftCell="D46" activePane="bottomRight" state="frozen"/>
      <selection pane="bottomRight" activeCell="AD210" sqref="AD210"/>
      <rowBreaks count="3" manualBreakCount="3">
        <brk id="53" max="14" man="1"/>
        <brk id="57" max="18" man="1"/>
        <brk id="89" max="18" man="1"/>
      </rowBreaks>
      <pageMargins left="0.75" right="0.75" top="1" bottom="1" header="0.5" footer="0.5"/>
      <pageSetup paperSize="5" scale="71" fitToHeight="0" orientation="landscape" r:id="rId2"/>
      <headerFooter alignWithMargins="0">
        <oddHeader>&amp;R&amp;F, &amp;A</oddHeader>
        <oddFooter>&amp;C&amp;P of &amp;N</oddFooter>
      </headerFooter>
    </customSheetView>
  </customSheetViews>
  <phoneticPr fontId="0" type="noConversion"/>
  <pageMargins left="0.75" right="0.75" top="1" bottom="1" header="0.5" footer="0.5"/>
  <pageSetup paperSize="5" scale="71" fitToHeight="0" orientation="landscape" r:id="rId3"/>
  <headerFooter alignWithMargins="0">
    <oddHeader>&amp;R&amp;F, &amp;A</oddHeader>
    <oddFooter>&amp;C&amp;P of &amp;N</oddFooter>
  </headerFooter>
  <rowBreaks count="3" manualBreakCount="3">
    <brk id="53" max="14" man="1"/>
    <brk id="57" max="18" man="1"/>
    <brk id="8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B1BA8C9C5C5540BD7B93A1D6758338" ma:contentTypeVersion="104" ma:contentTypeDescription="" ma:contentTypeScope="" ma:versionID="0726c319a30ba202483da3ae796884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05DE18-BE0A-4FAA-B2EB-59E8929FCE86}"/>
</file>

<file path=customXml/itemProps2.xml><?xml version="1.0" encoding="utf-8"?>
<ds:datastoreItem xmlns:ds="http://schemas.openxmlformats.org/officeDocument/2006/customXml" ds:itemID="{C151EAA9-E18C-4349-89C5-E73360489AD1}"/>
</file>

<file path=customXml/itemProps3.xml><?xml version="1.0" encoding="utf-8"?>
<ds:datastoreItem xmlns:ds="http://schemas.openxmlformats.org/officeDocument/2006/customXml" ds:itemID="{B79B64AB-58CE-4E1B-84E3-49CB0C88DB00}"/>
</file>

<file path=customXml/itemProps4.xml><?xml version="1.0" encoding="utf-8"?>
<ds:datastoreItem xmlns:ds="http://schemas.openxmlformats.org/officeDocument/2006/customXml" ds:itemID="{34E37A71-EDA6-47F0-BF8E-00E205A58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DL May</vt:lpstr>
      <vt:lpstr>JUNE</vt:lpstr>
      <vt:lpstr>Aug 2009</vt:lpstr>
      <vt:lpstr>1-2010 DL</vt:lpstr>
      <vt:lpstr>Electric &amp; Gas SummaryANDY ONLY</vt:lpstr>
      <vt:lpstr>Elec Cons Pgm Costs</vt:lpstr>
      <vt:lpstr>Gas Cons Pgm Costs</vt:lpstr>
      <vt:lpstr>Elec Cons kWh Savings</vt:lpstr>
      <vt:lpstr>Gas Cons Therm Savings</vt:lpstr>
      <vt:lpstr>PTD  Summary</vt:lpstr>
      <vt:lpstr>other</vt:lpstr>
      <vt:lpstr>'Elec Cons kWh Savings'!Print_Area</vt:lpstr>
      <vt:lpstr>'Elec Cons Pgm Costs'!Print_Area</vt:lpstr>
      <vt:lpstr>'Electric &amp; Gas SummaryANDY ONLY'!Print_Area</vt:lpstr>
      <vt:lpstr>'Gas Cons Pgm Costs'!Print_Area</vt:lpstr>
      <vt:lpstr>'Gas Cons Therm Savings'!Print_Area</vt:lpstr>
      <vt:lpstr>'PTD  Summary'!Print_Area</vt:lpstr>
      <vt:lpstr>'Elec Cons kWh Savings'!Print_Titles</vt:lpstr>
      <vt:lpstr>'Elec Cons Pgm Costs'!Print_Titles</vt:lpstr>
      <vt:lpstr>'Electric &amp; Gas SummaryANDY ONLY'!Print_Titles</vt:lpstr>
      <vt:lpstr>'Gas Cons Pgm Costs'!Print_Titles</vt:lpstr>
      <vt:lpstr>'Gas Cons Therm Savings'!Print_Titles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EES Program Tracking</dc:title>
  <dc:creator>Budget Team</dc:creator>
  <cp:lastModifiedBy>Andy Hemstreet</cp:lastModifiedBy>
  <cp:lastPrinted>2018-03-01T17:20:16Z</cp:lastPrinted>
  <dcterms:created xsi:type="dcterms:W3CDTF">2002-12-18T01:12:39Z</dcterms:created>
  <dcterms:modified xsi:type="dcterms:W3CDTF">2019-02-27T15:40:11Z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0x0101006E56B4D1795A2E4DB2F0B01679ED314A001AB1BA8C9C5C5540BD7B93A1D6758338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