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July 2018\17\UW-161232\"/>
    </mc:Choice>
  </mc:AlternateContent>
  <bookViews>
    <workbookView xWindow="480" yWindow="360" windowWidth="14460" windowHeight="1254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C20" i="1" l="1"/>
  <c r="E18" i="1"/>
  <c r="D18" i="1"/>
  <c r="C18" i="1"/>
  <c r="G15" i="1"/>
  <c r="E15" i="1"/>
  <c r="D15" i="1"/>
  <c r="C15" i="1"/>
  <c r="E14" i="1"/>
  <c r="D14" i="1"/>
  <c r="C14" i="1"/>
  <c r="B14" i="1"/>
  <c r="E13" i="1"/>
  <c r="D13" i="1"/>
  <c r="C13" i="1"/>
  <c r="B13" i="1"/>
  <c r="I10" i="1"/>
  <c r="H10" i="1"/>
  <c r="G10" i="1"/>
  <c r="F10" i="1"/>
  <c r="E10" i="1"/>
  <c r="D10" i="1"/>
  <c r="C10" i="1"/>
  <c r="E7" i="1"/>
  <c r="D7" i="1"/>
  <c r="C7" i="1"/>
  <c r="E6" i="1"/>
  <c r="D6" i="1"/>
  <c r="C6" i="1"/>
  <c r="F15" i="1" l="1"/>
  <c r="D20" i="1"/>
  <c r="E20" i="1" s="1"/>
</calcChain>
</file>

<file path=xl/sharedStrings.xml><?xml version="1.0" encoding="utf-8"?>
<sst xmlns="http://schemas.openxmlformats.org/spreadsheetml/2006/main" count="26" uniqueCount="25">
  <si>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</si>
  <si>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</si>
  <si>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</si>
  <si>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</si>
  <si>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</si>
  <si>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</si>
  <si>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</si>
  <si>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</si>
  <si>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</si>
  <si>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</si>
  <si>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</si>
  <si>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</si>
  <si>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</si>
  <si>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</si>
  <si>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</si>
  <si>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TOTALS</t>
  </si>
  <si>
    <t>BALANCE TO</t>
  </si>
  <si>
    <t>RECOVER</t>
  </si>
  <si>
    <t>UW-161232</t>
  </si>
  <si>
    <t>RECOVERED</t>
  </si>
  <si>
    <t>TO DATE</t>
  </si>
  <si>
    <t>TO RECOVER</t>
  </si>
  <si>
    <t xml:space="preserve">COSTS </t>
  </si>
  <si>
    <t>AUTORIZED</t>
  </si>
  <si>
    <t>2nd Quarter Ending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</si>
</sst>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0" fontId="5" fillId="0" borderId="5" xfId="0" applyFont="1" applyBorder="1"/>
    <xf numFmtId="0" fontId="2" fillId="0" borderId="6" xfId="0" applyFont="1" applyBorder="1"/>
    <xf numFmtId="0" fontId="0" fillId="0" borderId="0" xfId="0" applyBorder="1" applyAlignment="1">
      <alignment horizontal="right"/>
    </xf>
    <xf numFmtId="43" fontId="0" fillId="0" borderId="0" xfId="0" applyNumberFormat="1"/>
    <xf numFmtId="43" fontId="1" fillId="0" borderId="0" xfId="2" applyFont="1"/>
    <xf numFmtId="43" fontId="0" fillId="0" borderId="0" xfId="2" applyFont="1" applyAlignment="1">
      <alignment horizontal="center"/>
    </xf>
    <xf numFmtId="43" fontId="0" fillId="0" borderId="0" xfId="2" applyFont="1" applyBorder="1"/>
    <xf numFmtId="0" fontId="5" fillId="0" borderId="0" xfId="0" applyFont="1"/>
    <xf numFmtId="0" fontId="1" fillId="0" borderId="0" xfId="0" applyFont="1"/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8"/>
      <sheetName val="1STQTR"/>
      <sheetName val="2NDQTR"/>
      <sheetName val="3RDQTR"/>
      <sheetName val="4THQTR"/>
    </sheetNames>
    <sheetDataSet>
      <sheetData sheetId="0">
        <row r="6">
          <cell r="F6">
            <v>43191</v>
          </cell>
          <cell r="G6">
            <v>43221</v>
          </cell>
          <cell r="H6">
            <v>43252</v>
          </cell>
        </row>
        <row r="7">
          <cell r="F7">
            <v>-2075661.18</v>
          </cell>
          <cell r="G7">
            <v>-2080767.65</v>
          </cell>
          <cell r="H7">
            <v>-2085885.13</v>
          </cell>
        </row>
        <row r="10">
          <cell r="F10">
            <v>13680</v>
          </cell>
          <cell r="G10">
            <v>13692.75</v>
          </cell>
          <cell r="H10">
            <v>13725.75</v>
          </cell>
          <cell r="P10">
            <v>632269.27</v>
          </cell>
          <cell r="Q10">
            <v>1107764.73</v>
          </cell>
          <cell r="R10">
            <v>1740034</v>
          </cell>
        </row>
        <row r="12">
          <cell r="B12" t="str">
            <v>Treatment Equipment</v>
          </cell>
        </row>
        <row r="13">
          <cell r="B13" t="str">
            <v>CoBank loan fees</v>
          </cell>
          <cell r="F13">
            <v>18786.47</v>
          </cell>
          <cell r="G13">
            <v>18810.23</v>
          </cell>
          <cell r="H13">
            <v>18793.57</v>
          </cell>
        </row>
        <row r="14">
          <cell r="F14">
            <v>18786.47</v>
          </cell>
          <cell r="G14">
            <v>18810.23</v>
          </cell>
          <cell r="H14">
            <v>18793.57</v>
          </cell>
          <cell r="O14">
            <v>2744998.7800000003</v>
          </cell>
        </row>
        <row r="19">
          <cell r="F19">
            <v>-2080767.65</v>
          </cell>
          <cell r="G19">
            <v>-2085885.13</v>
          </cell>
          <cell r="H19">
            <v>-2090952.95</v>
          </cell>
        </row>
      </sheetData>
      <sheetData sheetId="1">
        <row r="20">
          <cell r="E20">
            <v>-1008189.98</v>
          </cell>
        </row>
      </sheetData>
      <sheetData sheetId="2">
        <row r="10">
          <cell r="C10">
            <v>13680</v>
          </cell>
        </row>
        <row r="15">
          <cell r="C15">
            <v>18786.47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8"/>
  <sheetViews>
    <sheetView tabSelected="1" zoomScaleNormal="100" workbookViewId="0">
      <selection activeCell="D24" sqref="D24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24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18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s="25" t="s">
        <v>24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+[1]YR2018!F6</f>
        <v>43191</v>
      </c>
      <c r="D6" s="9">
        <f>+[1]YR2018!G6</f>
        <v>43221</v>
      </c>
      <c r="E6" s="9">
        <f>+[1]YR2018!H6</f>
        <v>43252</v>
      </c>
      <c r="F6" s="1" t="s">
        <v>4</v>
      </c>
      <c r="G6" s="22" t="s">
        <v>19</v>
      </c>
      <c r="H6" s="21" t="s">
        <v>16</v>
      </c>
      <c r="I6" s="22" t="s">
        <v>23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10" t="s">
        <v>6</v>
      </c>
      <c r="C7" s="7">
        <f>+[1]YR2018!F7</f>
        <v>-2075661.18</v>
      </c>
      <c r="D7" s="7">
        <f>+[1]YR2018!G7</f>
        <v>-2080767.65</v>
      </c>
      <c r="E7" s="7">
        <f>+[1]YR2018!H7</f>
        <v>-2085885.13</v>
      </c>
      <c r="F7" s="1" t="s">
        <v>15</v>
      </c>
      <c r="G7" s="22" t="s">
        <v>20</v>
      </c>
      <c r="H7" s="7" t="s">
        <v>17</v>
      </c>
      <c r="I7" s="22" t="s">
        <v>21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8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13">
        <f>+[1]YR2018!F10</f>
        <v>13680</v>
      </c>
      <c r="D10" s="13">
        <f>+[1]YR2018!G10</f>
        <v>13692.75</v>
      </c>
      <c r="E10" s="13">
        <f>+[1]YR2018!H10</f>
        <v>13725.75</v>
      </c>
      <c r="F10" s="4">
        <f>SUM(C10:E10)</f>
        <v>41098.5</v>
      </c>
      <c r="G10" s="7">
        <f>+[1]YR2018!P10</f>
        <v>632269.27</v>
      </c>
      <c r="H10" s="7">
        <f>+[1]YR2018!Q10</f>
        <v>1107764.73</v>
      </c>
      <c r="I10" s="7">
        <f>+[1]YR2018!R10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7"/>
      <c r="C11" s="23"/>
      <c r="D11" s="23"/>
      <c r="E11" s="23"/>
      <c r="F11" s="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14"/>
      <c r="F12" s="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19" t="str">
        <f>+[1]YR2018!B12</f>
        <v>Treatment Equipment</v>
      </c>
      <c r="C13" s="7">
        <f>+[1]YR2018!F12</f>
        <v>0</v>
      </c>
      <c r="D13" s="7">
        <f>+[1]YR2018!G12</f>
        <v>0</v>
      </c>
      <c r="E13" s="7">
        <f>+[1]YR2018!H12</f>
        <v>0</v>
      </c>
      <c r="F13" s="3"/>
      <c r="G13" s="22" t="s">
        <v>22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19" t="str">
        <f>+[1]YR2018!B13</f>
        <v>CoBank loan fees</v>
      </c>
      <c r="C14" s="7">
        <f>+[1]YR2018!F13</f>
        <v>18786.47</v>
      </c>
      <c r="D14" s="7">
        <f>+[1]YR2018!G13</f>
        <v>18810.23</v>
      </c>
      <c r="E14" s="7">
        <f>+[1]YR2018!H13</f>
        <v>18793.57</v>
      </c>
      <c r="F14" s="3"/>
      <c r="G14" s="22" t="s">
        <v>20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13">
        <f>+[1]YR2018!F14</f>
        <v>18786.47</v>
      </c>
      <c r="D15" s="13">
        <f>+[1]YR2018!G14</f>
        <v>18810.23</v>
      </c>
      <c r="E15" s="13">
        <f>+[1]YR2018!H14</f>
        <v>18793.57</v>
      </c>
      <c r="F15" s="4">
        <f>SUM(C15:E15)</f>
        <v>56390.27</v>
      </c>
      <c r="G15" s="7">
        <f>+[1]YR2018!O14</f>
        <v>2744998.7800000003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13">
        <f>+[1]YR2018!F19</f>
        <v>-2080767.65</v>
      </c>
      <c r="D18" s="13">
        <f>+[1]YR2018!G19</f>
        <v>-2085885.13</v>
      </c>
      <c r="E18" s="13">
        <f>+[1]YR2018!H19</f>
        <v>-2090952.95</v>
      </c>
      <c r="F18" s="4"/>
      <c r="G18" s="20"/>
      <c r="H18" s="16"/>
    </row>
    <row r="19" spans="1:96" x14ac:dyDescent="0.25">
      <c r="B19" s="7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+'[1]1STQTR'!E20+'[1]2NDQTR'!C10-'[1]2NDQTR'!C15</f>
        <v>-1013296.45</v>
      </c>
      <c r="D20" s="13">
        <f>+C20+D10-D15</f>
        <v>-1018413.9299999999</v>
      </c>
      <c r="E20" s="13">
        <f>+D20+E10-E15</f>
        <v>-1023481.7499999999</v>
      </c>
      <c r="F20" s="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  <row r="1088" spans="1:96" x14ac:dyDescent="0.25">
      <c r="A1088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SignificantOrder xmlns="dc463f71-b30c-4ab2-9473-d307f9d35888">false</SignificantOrder>
    <Date1 xmlns="dc463f71-b30c-4ab2-9473-d307f9d35888">2018-07-17T07:00:00+00:00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A18CDE-6E8B-4611-9C72-F044E1588B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B9F2C8-93AC-4BE4-99BF-48E63431B488}"/>
</file>

<file path=customXml/itemProps3.xml><?xml version="1.0" encoding="utf-8"?>
<ds:datastoreItem xmlns:ds="http://schemas.openxmlformats.org/officeDocument/2006/customXml" ds:itemID="{0C562EC1-C067-4301-93C7-DC843331101A}">
  <ds:schemaRefs>
    <ds:schemaRef ds:uri="http://purl.org/dc/elements/1.1/"/>
    <ds:schemaRef ds:uri="http://schemas.microsoft.com/office/2006/metadata/properties"/>
    <ds:schemaRef ds:uri="http://purl.org/dc/terms/"/>
    <ds:schemaRef ds:uri="6a7bd91e-004b-490a-8704-e368d63d59a0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5CECE98-57FD-47E7-9874-92D5B2F0C9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Rainier View Water 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Huey, Lorilyn (UTC)</cp:lastModifiedBy>
  <cp:lastPrinted>2018-04-27T19:11:41Z</cp:lastPrinted>
  <dcterms:created xsi:type="dcterms:W3CDTF">2015-04-16T15:49:13Z</dcterms:created>
  <dcterms:modified xsi:type="dcterms:W3CDTF">2018-07-17T18:26:31Z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