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240" windowHeight="11700"/>
  </bookViews>
  <sheets>
    <sheet name="Exhibit ___(TWZ-2)" sheetId="1" r:id="rId1"/>
  </sheets>
  <externalReferences>
    <externalReference r:id="rId2"/>
  </externalReferences>
  <definedNames>
    <definedName name="_xlnm.Print_Area" localSheetId="0">'Exhibit ___(TWZ-2)'!$A$3:$K$29</definedName>
  </definedNames>
  <calcPr calcId="145621"/>
</workbook>
</file>

<file path=xl/calcChain.xml><?xml version="1.0" encoding="utf-8"?>
<calcChain xmlns="http://schemas.openxmlformats.org/spreadsheetml/2006/main">
  <c r="E28" i="1" l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H24" i="1" l="1"/>
  <c r="G24" i="1"/>
  <c r="I24" i="1" l="1"/>
  <c r="J24" i="1"/>
  <c r="G26" i="1"/>
  <c r="E22" i="1"/>
  <c r="E15" i="1"/>
  <c r="J26" i="1" l="1"/>
  <c r="J28" i="1" s="1"/>
</calcChain>
</file>

<file path=xl/sharedStrings.xml><?xml version="1.0" encoding="utf-8"?>
<sst xmlns="http://schemas.openxmlformats.org/spreadsheetml/2006/main" count="47" uniqueCount="45">
  <si>
    <t>AMA</t>
  </si>
  <si>
    <t>UTILITY PLANT</t>
  </si>
  <si>
    <t>OTHER PROPERTY AND INVESTMENTS</t>
  </si>
  <si>
    <t>CURRENT AND ACCRUED ASSESTS</t>
  </si>
  <si>
    <t>DEFERRED DEBITS</t>
  </si>
  <si>
    <t xml:space="preserve">     TOTAL ASSETS</t>
  </si>
  <si>
    <t>PROPRIETARY CAPITAL</t>
  </si>
  <si>
    <t>LONG-TERM DEBT</t>
  </si>
  <si>
    <t>OTHER NONCURRENT LIABILITIES</t>
  </si>
  <si>
    <t>CURRENT AND ACCRUED LIABILITIES</t>
  </si>
  <si>
    <t>DEFERRED CREDITS</t>
  </si>
  <si>
    <t xml:space="preserve">     TOTAL LIABILITIES AND EQUITY</t>
  </si>
  <si>
    <t>Total Company</t>
  </si>
  <si>
    <t>Current</t>
  </si>
  <si>
    <t>Assets</t>
  </si>
  <si>
    <t>Liabilities</t>
  </si>
  <si>
    <t>Investments</t>
  </si>
  <si>
    <t>Invested</t>
  </si>
  <si>
    <t>Capital</t>
  </si>
  <si>
    <t>101-120</t>
  </si>
  <si>
    <t>121-129</t>
  </si>
  <si>
    <t>130-176</t>
  </si>
  <si>
    <t>181-191</t>
  </si>
  <si>
    <t>201-219</t>
  </si>
  <si>
    <t>221-226</t>
  </si>
  <si>
    <t>227-230</t>
  </si>
  <si>
    <t>231-245</t>
  </si>
  <si>
    <t>251-283</t>
  </si>
  <si>
    <t>WORKING CAPITAL</t>
  </si>
  <si>
    <t>INVESTOR SUPPLIED</t>
  </si>
  <si>
    <t>Balance Sheet</t>
  </si>
  <si>
    <t>Subtotals</t>
  </si>
  <si>
    <t>Washington Allocated</t>
  </si>
  <si>
    <t>Account Series</t>
  </si>
  <si>
    <t>Balance Sheet Category</t>
  </si>
  <si>
    <t>Line #</t>
  </si>
  <si>
    <t>A</t>
  </si>
  <si>
    <t>B</t>
  </si>
  <si>
    <t>C</t>
  </si>
  <si>
    <t>D</t>
  </si>
  <si>
    <t>E</t>
  </si>
  <si>
    <t>F</t>
  </si>
  <si>
    <t>G</t>
  </si>
  <si>
    <t>H</t>
  </si>
  <si>
    <t>PacifiCorp GRC in UE-130043  -  Balance Sheet Summary Results  -  Exhibit ___ (TWZ-2)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</si>
</sst>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2"/>
    </font>
    <font>
      <b/>
      <u/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8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38" fontId="0" fillId="0" borderId="0" xfId="0" applyNumberFormat="1" applyBorder="1"/>
    <xf numFmtId="0" fontId="0" fillId="2" borderId="0" xfId="0" applyFill="1" applyBorder="1"/>
    <xf numFmtId="0" fontId="1" fillId="0" borderId="2" xfId="0" applyFont="1" applyBorder="1"/>
    <xf numFmtId="0" fontId="0" fillId="0" borderId="8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38" fontId="1" fillId="0" borderId="0" xfId="0" applyNumberFormat="1" applyFont="1" applyBorder="1"/>
    <xf numFmtId="38" fontId="0" fillId="0" borderId="5" xfId="0" applyNumberFormat="1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0" xfId="0" applyFill="1" applyBorder="1"/>
    <xf numFmtId="10" fontId="0" fillId="0" borderId="0" xfId="0" applyNumberFormat="1" applyBorder="1"/>
    <xf numFmtId="38" fontId="2" fillId="0" borderId="0" xfId="0" applyNumberFormat="1" applyFont="1" applyBorder="1"/>
    <xf numFmtId="38" fontId="1" fillId="0" borderId="9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38" fontId="0" fillId="0" borderId="4" xfId="0" applyNumberFormat="1" applyFont="1" applyFill="1" applyBorder="1"/>
    <xf numFmtId="38" fontId="0" fillId="0" borderId="5" xfId="0" applyNumberFormat="1" applyFont="1" applyFill="1" applyBorder="1"/>
    <xf numFmtId="38" fontId="0" fillId="0" borderId="6" xfId="0" applyNumberFormat="1" applyFill="1" applyBorder="1"/>
    <xf numFmtId="0" fontId="0" fillId="0" borderId="7" xfId="0" applyFill="1" applyBorder="1"/>
    <xf numFmtId="0" fontId="0" fillId="2" borderId="1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TWZ-3)%20_%20Exhibit%203%20_%20FINAL%20_%206_12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___(TWZ-3)"/>
    </sheetNames>
    <sheetDataSet>
      <sheetData sheetId="0">
        <row r="11">
          <cell r="V11">
            <v>22919543412.008335</v>
          </cell>
        </row>
        <row r="12">
          <cell r="V12">
            <v>1245882296.8991666</v>
          </cell>
        </row>
        <row r="14">
          <cell r="V14">
            <v>-7688368168.1291685</v>
          </cell>
        </row>
        <row r="28">
          <cell r="V28">
            <v>15298928.841666663</v>
          </cell>
        </row>
        <row r="29">
          <cell r="V29">
            <v>-1950510.5829166668</v>
          </cell>
        </row>
        <row r="30">
          <cell r="V30">
            <v>69928.310000000012</v>
          </cell>
        </row>
        <row r="31">
          <cell r="T31">
            <v>39282981.023055553</v>
          </cell>
          <cell r="V31">
            <v>201672008.81402779</v>
          </cell>
        </row>
        <row r="32">
          <cell r="V32">
            <v>0</v>
          </cell>
        </row>
        <row r="33">
          <cell r="V33">
            <v>83728560.145416647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0</v>
          </cell>
        </row>
        <row r="37">
          <cell r="V37">
            <v>8379711.7924999995</v>
          </cell>
        </row>
        <row r="38">
          <cell r="V38">
            <v>0</v>
          </cell>
        </row>
        <row r="39">
          <cell r="V39">
            <v>3881819.93</v>
          </cell>
        </row>
        <row r="44">
          <cell r="T44">
            <v>15765493.982916666</v>
          </cell>
        </row>
        <row r="45">
          <cell r="V45">
            <v>727700.02583333326</v>
          </cell>
        </row>
        <row r="46">
          <cell r="T46">
            <v>1611.6666666666667</v>
          </cell>
        </row>
        <row r="47">
          <cell r="V47">
            <v>38465287.629583336</v>
          </cell>
        </row>
        <row r="48">
          <cell r="V48">
            <v>269825.41875000001</v>
          </cell>
        </row>
        <row r="49">
          <cell r="T49">
            <v>334997770.92458332</v>
          </cell>
        </row>
        <row r="50">
          <cell r="T50">
            <v>52685386.087083332</v>
          </cell>
        </row>
        <row r="51">
          <cell r="T51">
            <v>-9377815.965416668</v>
          </cell>
        </row>
        <row r="52">
          <cell r="V52">
            <v>4459509.5616666665</v>
          </cell>
        </row>
        <row r="53">
          <cell r="T53">
            <v>13177151.816249998</v>
          </cell>
        </row>
        <row r="54">
          <cell r="T54">
            <v>237854581.5695833</v>
          </cell>
        </row>
        <row r="55">
          <cell r="T55">
            <v>0</v>
          </cell>
        </row>
        <row r="56">
          <cell r="T56">
            <v>0</v>
          </cell>
        </row>
        <row r="57">
          <cell r="T57">
            <v>196353251.16541669</v>
          </cell>
        </row>
        <row r="58">
          <cell r="T58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T62">
            <v>0</v>
          </cell>
        </row>
        <row r="63">
          <cell r="T63">
            <v>0</v>
          </cell>
        </row>
        <row r="64">
          <cell r="T64">
            <v>0</v>
          </cell>
        </row>
        <row r="65">
          <cell r="T65">
            <v>0</v>
          </cell>
        </row>
        <row r="66">
          <cell r="T66">
            <v>59381823.295833327</v>
          </cell>
        </row>
        <row r="67">
          <cell r="T67">
            <v>0</v>
          </cell>
        </row>
        <row r="68">
          <cell r="T68">
            <v>-10518.493750000001</v>
          </cell>
        </row>
        <row r="69">
          <cell r="T69">
            <v>2972092.8329166663</v>
          </cell>
        </row>
        <row r="70">
          <cell r="T70">
            <v>228079504.08333337</v>
          </cell>
        </row>
        <row r="71">
          <cell r="V71">
            <v>1250811.625</v>
          </cell>
        </row>
        <row r="72">
          <cell r="V72">
            <v>26991137.64833333</v>
          </cell>
        </row>
        <row r="73">
          <cell r="V73">
            <v>-3881819.93</v>
          </cell>
        </row>
        <row r="74">
          <cell r="T74">
            <v>0</v>
          </cell>
        </row>
        <row r="75">
          <cell r="T75">
            <v>0</v>
          </cell>
        </row>
        <row r="79">
          <cell r="W79">
            <v>-35335338.589583337</v>
          </cell>
        </row>
        <row r="80">
          <cell r="V80">
            <v>0</v>
          </cell>
        </row>
        <row r="81">
          <cell r="V81">
            <v>0</v>
          </cell>
        </row>
        <row r="82">
          <cell r="T82">
            <v>650332516.61458337</v>
          </cell>
          <cell r="V82">
            <v>1166059068.3099999</v>
          </cell>
        </row>
        <row r="83">
          <cell r="V83">
            <v>3377744.3608333338</v>
          </cell>
        </row>
        <row r="84">
          <cell r="V84">
            <v>0</v>
          </cell>
        </row>
        <row r="85">
          <cell r="V85">
            <v>0</v>
          </cell>
        </row>
        <row r="86">
          <cell r="V86">
            <v>-72579.142500000002</v>
          </cell>
        </row>
        <row r="87">
          <cell r="V87">
            <v>66696.281666666662</v>
          </cell>
        </row>
        <row r="88">
          <cell r="V88">
            <v>87514836.489166662</v>
          </cell>
        </row>
        <row r="89">
          <cell r="V89">
            <v>0</v>
          </cell>
        </row>
        <row r="90">
          <cell r="V90">
            <v>0</v>
          </cell>
        </row>
        <row r="91">
          <cell r="W91">
            <v>-10150316.608749999</v>
          </cell>
        </row>
        <row r="92">
          <cell r="T92">
            <v>146766081.04166666</v>
          </cell>
          <cell r="V92">
            <v>459571240.81875002</v>
          </cell>
        </row>
        <row r="93">
          <cell r="V93">
            <v>0</v>
          </cell>
        </row>
        <row r="101">
          <cell r="W101">
            <v>3417945896.2399998</v>
          </cell>
        </row>
        <row r="102">
          <cell r="W102">
            <v>40733100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1102229981.2299998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-41284559.600000009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2632976189.9466667</v>
          </cell>
        </row>
        <row r="114">
          <cell r="W114">
            <v>150454368.48374999</v>
          </cell>
        </row>
        <row r="115">
          <cell r="W115">
            <v>0</v>
          </cell>
        </row>
        <row r="116">
          <cell r="W116">
            <v>-7970924.3933333335</v>
          </cell>
        </row>
        <row r="120">
          <cell r="W120">
            <v>6677708208.333333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53491.876250000001</v>
          </cell>
        </row>
        <row r="125">
          <cell r="W125">
            <v>-14576324.846666664</v>
          </cell>
        </row>
        <row r="129">
          <cell r="W129">
            <v>53631259.833749987</v>
          </cell>
        </row>
        <row r="130">
          <cell r="V130">
            <v>0</v>
          </cell>
        </row>
        <row r="131">
          <cell r="V131">
            <v>-6653458.333333333</v>
          </cell>
        </row>
        <row r="132">
          <cell r="U132">
            <v>412957520.69708329</v>
          </cell>
          <cell r="V132">
            <v>-85582160.354166687</v>
          </cell>
        </row>
        <row r="133">
          <cell r="V133">
            <v>-38156112.203750007</v>
          </cell>
        </row>
        <row r="134">
          <cell r="V134">
            <v>-506508.9054166667</v>
          </cell>
        </row>
        <row r="135">
          <cell r="V135">
            <v>-156561663.37083334</v>
          </cell>
        </row>
        <row r="137">
          <cell r="V137">
            <v>-128439396.66874999</v>
          </cell>
        </row>
        <row r="141">
          <cell r="W141">
            <v>121081416.66666667</v>
          </cell>
        </row>
        <row r="142">
          <cell r="U142">
            <v>497003719.0004167</v>
          </cell>
        </row>
        <row r="143">
          <cell r="U143">
            <v>805370.96833333338</v>
          </cell>
        </row>
        <row r="144">
          <cell r="U144">
            <v>39109018.434166662</v>
          </cell>
        </row>
        <row r="145">
          <cell r="V145">
            <v>-37362051.21125</v>
          </cell>
        </row>
        <row r="146">
          <cell r="U146">
            <v>95796577.744583353</v>
          </cell>
        </row>
        <row r="147">
          <cell r="U147">
            <v>101152487.01999998</v>
          </cell>
        </row>
        <row r="148">
          <cell r="U148">
            <v>4508307.8066666666</v>
          </cell>
        </row>
        <row r="149">
          <cell r="U149">
            <v>0</v>
          </cell>
        </row>
        <row r="150">
          <cell r="U150">
            <v>0</v>
          </cell>
        </row>
        <row r="151">
          <cell r="U151">
            <v>16271297.315000003</v>
          </cell>
        </row>
        <row r="152">
          <cell r="U152">
            <v>53957856.050000004</v>
          </cell>
          <cell r="V152">
            <v>-11691273</v>
          </cell>
        </row>
        <row r="153">
          <cell r="W153">
            <v>2326196.5770833329</v>
          </cell>
        </row>
        <row r="154">
          <cell r="V154">
            <v>-255189459.83583334</v>
          </cell>
        </row>
        <row r="155">
          <cell r="V155">
            <v>156561663.37083334</v>
          </cell>
        </row>
        <row r="156">
          <cell r="U156">
            <v>0</v>
          </cell>
        </row>
        <row r="157">
          <cell r="U157">
            <v>0</v>
          </cell>
        </row>
        <row r="161">
          <cell r="V161">
            <v>-24653311.361249998</v>
          </cell>
        </row>
        <row r="162">
          <cell r="V162">
            <v>-38317693.291666664</v>
          </cell>
        </row>
        <row r="163">
          <cell r="V163">
            <v>0</v>
          </cell>
        </row>
        <row r="164">
          <cell r="V164">
            <v>-155352036.17666668</v>
          </cell>
        </row>
        <row r="165">
          <cell r="V165">
            <v>-105691955.84291665</v>
          </cell>
        </row>
        <row r="166">
          <cell r="W166">
            <v>0</v>
          </cell>
        </row>
        <row r="167">
          <cell r="V167">
            <v>-149181706.54166666</v>
          </cell>
        </row>
        <row r="168">
          <cell r="V168">
            <v>-3477444009.3333335</v>
          </cell>
        </row>
        <row r="169">
          <cell r="U169">
            <v>253329896.83333337</v>
          </cell>
          <cell r="V169">
            <v>-462263528.69208336</v>
          </cell>
        </row>
        <row r="180">
          <cell r="X180">
            <v>5.7753758838954748E-2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/>
  </sheetViews>
  <sheetFormatPr defaultRowHeight="15.75" x14ac:dyDescent="0.25"/>
  <cols>
    <col min="1" max="1" width="3.625" customWidth="1"/>
    <col min="2" max="3" width="16.125" customWidth="1"/>
    <col min="4" max="4" width="40.625" customWidth="1"/>
    <col min="5" max="5" width="16.375" customWidth="1"/>
    <col min="6" max="6" width="3.625" customWidth="1"/>
    <col min="7" max="10" width="15.125" customWidth="1"/>
    <col min="11" max="11" width="3.625" customWidth="1"/>
  </cols>
  <sheetData>
    <row r="1" spans="1:11" x14ac:dyDescent="0.25">
      <c r="A1" s="1" t="s">
        <v>44</v>
      </c>
      <c r="B1" s="1"/>
      <c r="C1" s="1"/>
    </row>
    <row r="2" spans="1:11" x14ac:dyDescent="0.25">
      <c r="A2" s="1"/>
      <c r="B2" s="16"/>
      <c r="C2" s="16"/>
      <c r="D2" s="5"/>
      <c r="E2" s="27"/>
      <c r="F2" s="5"/>
      <c r="G2" s="29"/>
      <c r="H2" s="29"/>
      <c r="I2" s="30"/>
      <c r="J2" s="30"/>
      <c r="K2" s="5"/>
    </row>
    <row r="3" spans="1:11" x14ac:dyDescent="0.25">
      <c r="A3" s="1"/>
      <c r="B3" s="8"/>
      <c r="C3" s="31"/>
      <c r="D3" s="9"/>
      <c r="E3" s="26"/>
      <c r="F3" s="9"/>
      <c r="G3" s="40"/>
      <c r="H3" s="40"/>
      <c r="I3" s="41"/>
      <c r="J3" s="41"/>
      <c r="K3" s="10"/>
    </row>
    <row r="4" spans="1:11" x14ac:dyDescent="0.25">
      <c r="B4" s="33" t="s">
        <v>36</v>
      </c>
      <c r="C4" s="13" t="s">
        <v>37</v>
      </c>
      <c r="D4" s="35" t="s">
        <v>38</v>
      </c>
      <c r="E4" s="28" t="s">
        <v>39</v>
      </c>
      <c r="F4" s="11"/>
      <c r="G4" s="28" t="s">
        <v>40</v>
      </c>
      <c r="H4" s="28" t="s">
        <v>41</v>
      </c>
      <c r="I4" s="28" t="s">
        <v>42</v>
      </c>
      <c r="J4" s="28" t="s">
        <v>43</v>
      </c>
      <c r="K4" s="12"/>
    </row>
    <row r="5" spans="1:11" x14ac:dyDescent="0.25">
      <c r="B5" s="33"/>
      <c r="C5" s="13"/>
      <c r="D5" s="35"/>
      <c r="E5" s="28"/>
      <c r="F5" s="11"/>
      <c r="G5" s="28"/>
      <c r="H5" s="28"/>
      <c r="I5" s="28"/>
      <c r="J5" s="28"/>
      <c r="K5" s="12"/>
    </row>
    <row r="6" spans="1:11" x14ac:dyDescent="0.25">
      <c r="B6" s="3"/>
      <c r="C6" s="5"/>
      <c r="D6" s="5"/>
      <c r="E6" s="28" t="s">
        <v>12</v>
      </c>
      <c r="F6" s="11"/>
      <c r="G6" s="55"/>
      <c r="H6" s="55"/>
      <c r="I6" s="42"/>
      <c r="J6" s="42"/>
      <c r="K6" s="12"/>
    </row>
    <row r="7" spans="1:11" x14ac:dyDescent="0.25">
      <c r="B7" s="3"/>
      <c r="C7" s="5"/>
      <c r="D7" s="5"/>
      <c r="E7" s="13" t="s">
        <v>30</v>
      </c>
      <c r="F7" s="11"/>
      <c r="G7" s="56" t="s">
        <v>28</v>
      </c>
      <c r="H7" s="57"/>
      <c r="I7" s="58" t="s">
        <v>29</v>
      </c>
      <c r="J7" s="58"/>
      <c r="K7" s="12"/>
    </row>
    <row r="8" spans="1:11" x14ac:dyDescent="0.25">
      <c r="B8" s="3"/>
      <c r="C8" s="5"/>
      <c r="D8" s="5"/>
      <c r="E8" s="14">
        <v>41090</v>
      </c>
      <c r="F8" s="15"/>
      <c r="G8" s="43" t="s">
        <v>13</v>
      </c>
      <c r="H8" s="44" t="s">
        <v>13</v>
      </c>
      <c r="I8" s="11"/>
      <c r="J8" s="11" t="s">
        <v>17</v>
      </c>
      <c r="K8" s="12"/>
    </row>
    <row r="9" spans="1:11" x14ac:dyDescent="0.25">
      <c r="B9" s="36" t="s">
        <v>35</v>
      </c>
      <c r="C9" s="37" t="s">
        <v>33</v>
      </c>
      <c r="D9" s="38" t="s">
        <v>34</v>
      </c>
      <c r="E9" s="37" t="s">
        <v>0</v>
      </c>
      <c r="F9" s="39"/>
      <c r="G9" s="45" t="s">
        <v>14</v>
      </c>
      <c r="H9" s="46" t="s">
        <v>15</v>
      </c>
      <c r="I9" s="39" t="s">
        <v>16</v>
      </c>
      <c r="J9" s="39" t="s">
        <v>18</v>
      </c>
      <c r="K9" s="12"/>
    </row>
    <row r="10" spans="1:11" x14ac:dyDescent="0.25">
      <c r="B10" s="3"/>
      <c r="C10" s="5"/>
      <c r="D10" s="5"/>
      <c r="E10" s="5"/>
      <c r="F10" s="5"/>
      <c r="G10" s="47"/>
      <c r="H10" s="48"/>
      <c r="I10" s="16"/>
      <c r="J10" s="16"/>
      <c r="K10" s="4"/>
    </row>
    <row r="11" spans="1:11" x14ac:dyDescent="0.25">
      <c r="B11" s="32">
        <v>1</v>
      </c>
      <c r="C11" s="34" t="s">
        <v>19</v>
      </c>
      <c r="D11" s="5" t="s">
        <v>1</v>
      </c>
      <c r="E11" s="6">
        <v>16477057541</v>
      </c>
      <c r="F11" s="6"/>
      <c r="G11" s="49">
        <f>SUM('[1]Exhibit ___(TWZ-3)'!T11:T23)</f>
        <v>0</v>
      </c>
      <c r="H11" s="50">
        <f>SUM('[1]Exhibit ___(TWZ-3)'!U11:U23)</f>
        <v>0</v>
      </c>
      <c r="I11" s="17">
        <f>SUM('[1]Exhibit ___(TWZ-3)'!V11:V23)</f>
        <v>16477057540.778332</v>
      </c>
      <c r="J11" s="17">
        <f>SUM('[1]Exhibit ___(TWZ-3)'!W11:W23)</f>
        <v>0</v>
      </c>
      <c r="K11" s="18"/>
    </row>
    <row r="12" spans="1:11" x14ac:dyDescent="0.25">
      <c r="B12" s="32">
        <v>2</v>
      </c>
      <c r="C12" s="34" t="s">
        <v>20</v>
      </c>
      <c r="D12" s="5" t="s">
        <v>2</v>
      </c>
      <c r="E12" s="6">
        <v>350363428</v>
      </c>
      <c r="F12" s="6"/>
      <c r="G12" s="49">
        <f>SUM('[1]Exhibit ___(TWZ-3)'!T28:T40)</f>
        <v>39282981.023055553</v>
      </c>
      <c r="H12" s="50">
        <f>SUM('[1]Exhibit ___(TWZ-3)'!U28:U40)</f>
        <v>0</v>
      </c>
      <c r="I12" s="17">
        <f>SUM('[1]Exhibit ___(TWZ-3)'!V28:V40)</f>
        <v>311080447.25069445</v>
      </c>
      <c r="J12" s="17">
        <f>SUM('[1]Exhibit ___(TWZ-3)'!W28:W40)</f>
        <v>0</v>
      </c>
      <c r="K12" s="18"/>
    </row>
    <row r="13" spans="1:11" x14ac:dyDescent="0.25">
      <c r="B13" s="32">
        <v>3</v>
      </c>
      <c r="C13" s="34" t="s">
        <v>21</v>
      </c>
      <c r="D13" s="5" t="s">
        <v>3</v>
      </c>
      <c r="E13" s="6">
        <v>1200162785</v>
      </c>
      <c r="F13" s="6"/>
      <c r="G13" s="49">
        <f>SUM('[1]Exhibit ___(TWZ-3)'!T44:T75)</f>
        <v>1131880332.9654169</v>
      </c>
      <c r="H13" s="50">
        <f>SUM('[1]Exhibit ___(TWZ-3)'!U44:U75)</f>
        <v>0</v>
      </c>
      <c r="I13" s="17">
        <f>SUM('[1]Exhibit ___(TWZ-3)'!V44:V75)</f>
        <v>68282451.979166657</v>
      </c>
      <c r="J13" s="17">
        <f>SUM('[1]Exhibit ___(TWZ-3)'!W44:W75)</f>
        <v>0</v>
      </c>
      <c r="K13" s="18"/>
    </row>
    <row r="14" spans="1:11" x14ac:dyDescent="0.25">
      <c r="B14" s="32">
        <v>4</v>
      </c>
      <c r="C14" s="34" t="s">
        <v>22</v>
      </c>
      <c r="D14" s="5" t="s">
        <v>4</v>
      </c>
      <c r="E14" s="2">
        <v>2559101260</v>
      </c>
      <c r="F14" s="6"/>
      <c r="G14" s="49">
        <f>SUM('[1]Exhibit ___(TWZ-3)'!T79:T93)</f>
        <v>797098597.65625</v>
      </c>
      <c r="H14" s="50">
        <f>SUM('[1]Exhibit ___(TWZ-3)'!U79:U93)</f>
        <v>0</v>
      </c>
      <c r="I14" s="17">
        <f>SUM('[1]Exhibit ___(TWZ-3)'!V79:V93)</f>
        <v>1716517007.1179171</v>
      </c>
      <c r="J14" s="17">
        <f>SUM('[1]Exhibit ___(TWZ-3)'!W79:W93)</f>
        <v>-45485655.198333338</v>
      </c>
      <c r="K14" s="18"/>
    </row>
    <row r="15" spans="1:11" x14ac:dyDescent="0.25">
      <c r="B15" s="32">
        <v>5</v>
      </c>
      <c r="C15" s="35"/>
      <c r="D15" s="5" t="s">
        <v>5</v>
      </c>
      <c r="E15" s="6">
        <f>SUM(E11:E14)</f>
        <v>20586685014</v>
      </c>
      <c r="F15" s="6"/>
      <c r="G15" s="49"/>
      <c r="H15" s="50"/>
      <c r="I15" s="16"/>
      <c r="J15" s="16"/>
      <c r="K15" s="4"/>
    </row>
    <row r="16" spans="1:11" x14ac:dyDescent="0.25">
      <c r="B16" s="32"/>
      <c r="C16" s="35"/>
      <c r="D16" s="5"/>
      <c r="E16" s="6"/>
      <c r="F16" s="6"/>
      <c r="G16" s="49"/>
      <c r="H16" s="50"/>
      <c r="I16" s="16"/>
      <c r="J16" s="16"/>
      <c r="K16" s="4"/>
    </row>
    <row r="17" spans="2:11" x14ac:dyDescent="0.25">
      <c r="B17" s="32">
        <v>6</v>
      </c>
      <c r="C17" s="34" t="s">
        <v>23</v>
      </c>
      <c r="D17" s="5" t="s">
        <v>6</v>
      </c>
      <c r="E17" s="6">
        <v>7295084052</v>
      </c>
      <c r="F17" s="6"/>
      <c r="G17" s="49">
        <f>SUM('[1]Exhibit ___(TWZ-3)'!T101:T116)</f>
        <v>0</v>
      </c>
      <c r="H17" s="50">
        <f>SUM('[1]Exhibit ___(TWZ-3)'!U101:U116)</f>
        <v>0</v>
      </c>
      <c r="I17" s="17">
        <f>SUM('[1]Exhibit ___(TWZ-3)'!V101:V116)</f>
        <v>0</v>
      </c>
      <c r="J17" s="17">
        <f>SUM('[1]Exhibit ___(TWZ-3)'!W101:W116)</f>
        <v>7295084051.9070826</v>
      </c>
      <c r="K17" s="18"/>
    </row>
    <row r="18" spans="2:11" x14ac:dyDescent="0.25">
      <c r="B18" s="32">
        <v>7</v>
      </c>
      <c r="C18" s="34" t="s">
        <v>24</v>
      </c>
      <c r="D18" s="5" t="s">
        <v>7</v>
      </c>
      <c r="E18" s="6">
        <v>6663185375</v>
      </c>
      <c r="F18" s="6"/>
      <c r="G18" s="49">
        <f>SUM('[1]Exhibit ___(TWZ-3)'!T120:T125)</f>
        <v>0</v>
      </c>
      <c r="H18" s="50">
        <f>SUM('[1]Exhibit ___(TWZ-3)'!U120:U125)</f>
        <v>0</v>
      </c>
      <c r="I18" s="17">
        <f>SUM('[1]Exhibit ___(TWZ-3)'!V120:V125)</f>
        <v>0</v>
      </c>
      <c r="J18" s="17">
        <f>SUM('[1]Exhibit ___(TWZ-3)'!W120:W125)</f>
        <v>6663185375.3629169</v>
      </c>
      <c r="K18" s="18"/>
    </row>
    <row r="19" spans="2:11" x14ac:dyDescent="0.25">
      <c r="B19" s="32">
        <v>8</v>
      </c>
      <c r="C19" s="34" t="s">
        <v>25</v>
      </c>
      <c r="D19" s="5" t="s">
        <v>8</v>
      </c>
      <c r="E19" s="6">
        <v>882488080.39999998</v>
      </c>
      <c r="F19" s="6"/>
      <c r="G19" s="49">
        <f>SUM('[1]Exhibit ___(TWZ-3)'!T129:T137)</f>
        <v>0</v>
      </c>
      <c r="H19" s="50">
        <f>SUM('[1]Exhibit ___(TWZ-3)'!U129:U137)</f>
        <v>412957520.69708329</v>
      </c>
      <c r="I19" s="17">
        <f>SUM('[1]Exhibit ___(TWZ-3)'!V129:V137)</f>
        <v>-415899299.83625001</v>
      </c>
      <c r="J19" s="17">
        <f>SUM('[1]Exhibit ___(TWZ-3)'!W129:W137)</f>
        <v>53631259.833749987</v>
      </c>
      <c r="K19" s="18"/>
    </row>
    <row r="20" spans="2:11" x14ac:dyDescent="0.25">
      <c r="B20" s="32">
        <v>9</v>
      </c>
      <c r="C20" s="34" t="s">
        <v>26</v>
      </c>
      <c r="D20" s="5" t="s">
        <v>9</v>
      </c>
      <c r="E20" s="6">
        <v>1079693368.4000001</v>
      </c>
      <c r="F20" s="6"/>
      <c r="G20" s="49">
        <f>SUM('[1]Exhibit ___(TWZ-3)'!T141:T157)</f>
        <v>0</v>
      </c>
      <c r="H20" s="50">
        <f>SUM('[1]Exhibit ___(TWZ-3)'!U141:U157)</f>
        <v>808604634.33916664</v>
      </c>
      <c r="I20" s="17">
        <f>SUM('[1]Exhibit ___(TWZ-3)'!V141:V157)</f>
        <v>-147681120.67624998</v>
      </c>
      <c r="J20" s="17">
        <f>SUM('[1]Exhibit ___(TWZ-3)'!W141:W157)</f>
        <v>123407613.24375001</v>
      </c>
      <c r="K20" s="4"/>
    </row>
    <row r="21" spans="2:11" x14ac:dyDescent="0.25">
      <c r="B21" s="32">
        <v>10</v>
      </c>
      <c r="C21" s="34" t="s">
        <v>27</v>
      </c>
      <c r="D21" s="5" t="s">
        <v>10</v>
      </c>
      <c r="E21" s="2">
        <v>4666234138</v>
      </c>
      <c r="F21" s="6"/>
      <c r="G21" s="49">
        <f>SUM('[1]Exhibit ___(TWZ-3)'!T161:T169)</f>
        <v>0</v>
      </c>
      <c r="H21" s="50">
        <f>SUM('[1]Exhibit ___(TWZ-3)'!U161:U169)</f>
        <v>253329896.83333337</v>
      </c>
      <c r="I21" s="17">
        <f>SUM('[1]Exhibit ___(TWZ-3)'!V161:V169)</f>
        <v>-4412904241.239584</v>
      </c>
      <c r="J21" s="17">
        <f>SUM('[1]Exhibit ___(TWZ-3)'!W161:W169)</f>
        <v>0</v>
      </c>
      <c r="K21" s="4"/>
    </row>
    <row r="22" spans="2:11" x14ac:dyDescent="0.25">
      <c r="B22" s="32">
        <v>11</v>
      </c>
      <c r="C22" s="5"/>
      <c r="D22" s="5" t="s">
        <v>11</v>
      </c>
      <c r="E22" s="6">
        <f>SUM(E17:E21)</f>
        <v>20586685013.799999</v>
      </c>
      <c r="F22" s="6"/>
      <c r="G22" s="49"/>
      <c r="H22" s="50"/>
      <c r="I22" s="16"/>
      <c r="J22" s="16"/>
      <c r="K22" s="4"/>
    </row>
    <row r="23" spans="2:11" x14ac:dyDescent="0.25">
      <c r="B23" s="32"/>
      <c r="C23" s="5"/>
      <c r="D23" s="5"/>
      <c r="E23" s="5"/>
      <c r="F23" s="5"/>
      <c r="G23" s="47"/>
      <c r="H23" s="48"/>
      <c r="I23" s="16"/>
      <c r="J23" s="16"/>
      <c r="K23" s="4"/>
    </row>
    <row r="24" spans="2:11" x14ac:dyDescent="0.25">
      <c r="B24" s="32">
        <v>12</v>
      </c>
      <c r="C24" s="5"/>
      <c r="D24" s="22" t="s">
        <v>31</v>
      </c>
      <c r="E24" s="5"/>
      <c r="F24" s="5"/>
      <c r="G24" s="51">
        <f>(SUM(G11:G22))-G15-G22</f>
        <v>1968261911.6447225</v>
      </c>
      <c r="H24" s="52">
        <f>(SUM(H11:H22))-H15-H22</f>
        <v>1474892051.8695831</v>
      </c>
      <c r="I24" s="24">
        <f>(SUM(I11:I22))-I15-I22</f>
        <v>13596452785.374025</v>
      </c>
      <c r="J24" s="24">
        <f>(SUM(J11:J22))-J15-J22</f>
        <v>14089822645.149166</v>
      </c>
      <c r="K24" s="4"/>
    </row>
    <row r="25" spans="2:11" x14ac:dyDescent="0.25">
      <c r="B25" s="32"/>
      <c r="C25" s="5"/>
      <c r="D25" s="5"/>
      <c r="E25" s="5"/>
      <c r="F25" s="5"/>
      <c r="G25" s="47"/>
      <c r="H25" s="48"/>
      <c r="I25" s="16"/>
      <c r="J25" s="16"/>
      <c r="K25" s="4"/>
    </row>
    <row r="26" spans="2:11" x14ac:dyDescent="0.25">
      <c r="B26" s="32">
        <v>13</v>
      </c>
      <c r="C26" s="5"/>
      <c r="D26" s="22" t="s">
        <v>12</v>
      </c>
      <c r="E26" s="23">
        <v>1</v>
      </c>
      <c r="F26" s="5"/>
      <c r="G26" s="53">
        <f>+G24-H24</f>
        <v>493369859.77513933</v>
      </c>
      <c r="H26" s="54"/>
      <c r="I26" s="16"/>
      <c r="J26" s="17">
        <f>+J24-I24</f>
        <v>493369859.77514076</v>
      </c>
      <c r="K26" s="4"/>
    </row>
    <row r="27" spans="2:11" ht="16.5" thickBot="1" x14ac:dyDescent="0.3">
      <c r="B27" s="32"/>
      <c r="C27" s="5"/>
      <c r="D27" s="22"/>
      <c r="E27" s="23"/>
      <c r="F27" s="5"/>
      <c r="G27" s="7"/>
      <c r="H27" s="7"/>
      <c r="I27" s="16"/>
      <c r="J27" s="16"/>
      <c r="K27" s="4"/>
    </row>
    <row r="28" spans="2:11" ht="16.5" thickBot="1" x14ac:dyDescent="0.3">
      <c r="B28" s="32">
        <v>14</v>
      </c>
      <c r="C28" s="5"/>
      <c r="D28" s="22" t="s">
        <v>32</v>
      </c>
      <c r="E28" s="23">
        <f>+'[1]Exhibit ___(TWZ-3)'!$X$180</f>
        <v>5.7753758838954748E-2</v>
      </c>
      <c r="F28" s="5"/>
      <c r="G28" s="7"/>
      <c r="H28" s="7"/>
      <c r="I28" s="16"/>
      <c r="J28" s="25">
        <f>+J26*E28</f>
        <v>28493963.899862401</v>
      </c>
      <c r="K28" s="4"/>
    </row>
    <row r="29" spans="2:11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1"/>
    </row>
  </sheetData>
  <mergeCells count="2">
    <mergeCell ref="G7:H7"/>
    <mergeCell ref="I7:J7"/>
  </mergeCells>
  <pageMargins left="1" right="1" top="2.5" bottom="1" header="1.5" footer="0.3"/>
  <pageSetup scale="67" orientation="landscape" r:id="rId1"/>
  <headerFooter>
    <oddHeader>&amp;LBalance Sheet Approach Summary&amp;RExhibit No. ___ (TWZ-2)
Docket No. UE130043
June 21, 2013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48131-78F1-4E7B-9204-614CB64EAC8F}"/>
</file>

<file path=customXml/itemProps2.xml><?xml version="1.0" encoding="utf-8"?>
<ds:datastoreItem xmlns:ds="http://schemas.openxmlformats.org/officeDocument/2006/customXml" ds:itemID="{79A906DF-D234-40B6-A345-EA7EA8354545}"/>
</file>

<file path=customXml/itemProps3.xml><?xml version="1.0" encoding="utf-8"?>
<ds:datastoreItem xmlns:ds="http://schemas.openxmlformats.org/officeDocument/2006/customXml" ds:itemID="{2AF458B8-2918-45A9-B82E-19C38DC26004}"/>
</file>

<file path=customXml/itemProps4.xml><?xml version="1.0" encoding="utf-8"?>
<ds:datastoreItem xmlns:ds="http://schemas.openxmlformats.org/officeDocument/2006/customXml" ds:itemID="{A6FADB85-20FA-4E11-80AA-E462BE25A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___(TWZ-2)</vt:lpstr>
      <vt:lpstr>'Exhibit ___(TWZ-2)'!Print_Area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Zawislak</dc:creator>
  <cp:lastModifiedBy>Tim Zawislak</cp:lastModifiedBy>
  <cp:lastPrinted>2013-06-04T19:17:21Z</cp:lastPrinted>
  <dcterms:created xsi:type="dcterms:W3CDTF">2013-02-20T22:25:00Z</dcterms:created>
  <dcterms:modified xsi:type="dcterms:W3CDTF">2013-06-11T20:43:46Z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