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Embedded Cost" sheetId="1" r:id="rId1"/>
  </sheets>
  <definedNames>
    <definedName name="_xlnm.Print_Area" localSheetId="0">'Embedded Cost'!$A$1:$C$31</definedName>
  </definedNames>
  <calcPr fullCalcOnLoad="1"/>
</workbook>
</file>

<file path=xl/sharedStrings.xml><?xml version="1.0" encoding="utf-8"?>
<sst xmlns="http://schemas.openxmlformats.org/spreadsheetml/2006/main" count="34" uniqueCount="32">
  <si>
    <t>Line No.</t>
  </si>
  <si>
    <t>Description</t>
  </si>
  <si>
    <t>Total</t>
  </si>
  <si>
    <t>Residential</t>
  </si>
  <si>
    <t>Secondary Voltage
Sch 24</t>
  </si>
  <si>
    <t>Secondary Voltage
Sch 25</t>
  </si>
  <si>
    <t>Secondary Voltage
Sch 26</t>
  </si>
  <si>
    <t>Primary
Voltage
Sch 31, 35 &amp; 43</t>
  </si>
  <si>
    <t>High Voltage
Sch 46 &amp; 49</t>
  </si>
  <si>
    <t>Lighting Service</t>
  </si>
  <si>
    <t>Firm Resale</t>
  </si>
  <si>
    <t>Energy (Delivered, including losses)</t>
  </si>
  <si>
    <t>Generation Mills</t>
  </si>
  <si>
    <t>Subtotal Generation Costs - Increase 1994-2001</t>
  </si>
  <si>
    <t>Total Generation Costs - 2001</t>
  </si>
  <si>
    <t>Difference Mills - 1993 vs. 2001</t>
  </si>
  <si>
    <t>% Difference</t>
  </si>
  <si>
    <t>Fuel, Purchase &amp; Interchange, Wheeling Rate Increases</t>
  </si>
  <si>
    <t>1993 Increased Costs</t>
  </si>
  <si>
    <t>1994 Increased Costs</t>
  </si>
  <si>
    <t>1995 Increased Costs</t>
  </si>
  <si>
    <t>1997 Increased Costs</t>
  </si>
  <si>
    <t>1998 Increased Costs</t>
  </si>
  <si>
    <t>1999 Increased Costs</t>
  </si>
  <si>
    <t>2000 Increased Costs</t>
  </si>
  <si>
    <t>2001 Increased Costs</t>
  </si>
  <si>
    <t>Electric Cost of Service Study- Docket No. UE-921262</t>
  </si>
  <si>
    <t>Subtotal Variable Fuel, P&amp;I, Wheeling and Secondary</t>
  </si>
  <si>
    <t>Puget Sound Energy</t>
  </si>
  <si>
    <t>Proposed Electric Power Cost Recovery</t>
  </si>
  <si>
    <t xml:space="preserve"> </t>
  </si>
  <si>
    <t>Unit Power Costs in Rates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</si>
</sst>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* #,##0.0000_);_(* \(#,##0.0000\);_(* &quot;-&quot;??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%"/>
    <numFmt numFmtId="179" formatCode="0.0000%"/>
    <numFmt numFmtId="180" formatCode="_(&quot;$&quot;* #,##0.00000_);_(&quot;$&quot;* \(#,##0.00000\);_(&quot;$&quot;* &quot;-&quot;??_);_(@_)"/>
    <numFmt numFmtId="181" formatCode="_(&quot;$&quot;* #,##0.000000_);_(&quot;$&quot;* \(#,##0.000000\);_(&quot;$&quot;* &quot;-&quot;??_);_(@_)"/>
    <numFmt numFmtId="182" formatCode="_(&quot;$&quot;* #,##0.0000000_);_(&quot;$&quot;* \(#,##0.0000000\);_(&quot;$&quot;* &quot;-&quot;??_);_(@_)"/>
    <numFmt numFmtId="183" formatCode="_(&quot;$&quot;* #,##0.00000000_);_(&quot;$&quot;* \(#,##0.00000000\);_(&quot;$&quot;* &quot;-&quot;??_);_(@_)"/>
    <numFmt numFmtId="184" formatCode="0\ &quot; MWH's&quot;"/>
    <numFmt numFmtId="185" formatCode="0.000000000"/>
    <numFmt numFmtId="186" formatCode="0.00000000"/>
    <numFmt numFmtId="187" formatCode="0\ &quot; KWH's&quot;"/>
    <numFmt numFmtId="188" formatCode="0\ &quot;a&quot;"/>
    <numFmt numFmtId="189" formatCode="0\ &quot;(a)&quot;"/>
    <numFmt numFmtId="190" formatCode="0.0\ &quot;(a)&quot;"/>
    <numFmt numFmtId="191" formatCode="0.00\ &quot;(a)&quot;"/>
    <numFmt numFmtId="192" formatCode="0.00\ &quot;(b)&quot;"/>
    <numFmt numFmtId="193" formatCode="0.00\ &quot;(c)&quot;"/>
    <numFmt numFmtId="194" formatCode="0.00\ &quot;(d)&quot;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000_);_(* \(#,##0.0000000\);_(* &quot;-&quot;??_);_(@_)"/>
    <numFmt numFmtId="200" formatCode="_(* #,##0.0000000_);_(* \(#,##0.0000000\);_(* &quot;-&quot;?????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5" fontId="0" fillId="0" borderId="0" xfId="17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5" fontId="4" fillId="0" borderId="0" xfId="17" applyNumberFormat="1" applyFont="1" applyAlignment="1">
      <alignment/>
    </xf>
    <xf numFmtId="0" fontId="4" fillId="0" borderId="0" xfId="0" applyFont="1" applyAlignment="1">
      <alignment/>
    </xf>
    <xf numFmtId="165" fontId="4" fillId="0" borderId="0" xfId="17" applyNumberFormat="1" applyFont="1" applyAlignment="1">
      <alignment horizontal="centerContinuous"/>
    </xf>
    <xf numFmtId="165" fontId="4" fillId="0" borderId="1" xfId="17" applyNumberFormat="1" applyFont="1" applyBorder="1" applyAlignment="1">
      <alignment horizontal="center" wrapText="1"/>
    </xf>
    <xf numFmtId="165" fontId="4" fillId="0" borderId="1" xfId="17" applyNumberFormat="1" applyFont="1" applyBorder="1" applyAlignment="1" quotePrefix="1">
      <alignment horizontal="center" wrapText="1"/>
    </xf>
    <xf numFmtId="0" fontId="4" fillId="0" borderId="0" xfId="0" applyFont="1" applyAlignment="1">
      <alignment horizontal="center" wrapText="1"/>
    </xf>
    <xf numFmtId="165" fontId="4" fillId="0" borderId="0" xfId="17" applyNumberFormat="1" applyFont="1" applyBorder="1" applyAlignment="1">
      <alignment horizontal="center" wrapText="1"/>
    </xf>
    <xf numFmtId="165" fontId="4" fillId="0" borderId="0" xfId="17" applyNumberFormat="1" applyFont="1" applyBorder="1" applyAlignment="1" quotePrefix="1">
      <alignment horizontal="center" wrapText="1"/>
    </xf>
    <xf numFmtId="168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66" fontId="4" fillId="0" borderId="0" xfId="19" applyNumberFormat="1" applyFont="1" applyAlignment="1">
      <alignment/>
    </xf>
    <xf numFmtId="10" fontId="4" fillId="0" borderId="0" xfId="19" applyNumberFormat="1" applyFont="1" applyAlignment="1">
      <alignment/>
    </xf>
    <xf numFmtId="0" fontId="0" fillId="0" borderId="0" xfId="0" applyFont="1" applyAlignment="1">
      <alignment/>
    </xf>
    <xf numFmtId="165" fontId="0" fillId="0" borderId="0" xfId="17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165" fontId="0" fillId="0" borderId="0" xfId="17" applyNumberFormat="1" applyFont="1" applyAlignment="1">
      <alignment horizontal="centerContinuous"/>
    </xf>
    <xf numFmtId="0" fontId="0" fillId="0" borderId="1" xfId="0" applyFont="1" applyBorder="1" applyAlignment="1">
      <alignment horizontal="center" wrapText="1"/>
    </xf>
    <xf numFmtId="165" fontId="0" fillId="0" borderId="1" xfId="17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5" fontId="0" fillId="0" borderId="0" xfId="17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8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66" fontId="0" fillId="0" borderId="0" xfId="19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 indent="1"/>
    </xf>
    <xf numFmtId="43" fontId="1" fillId="0" borderId="2" xfId="15" applyFont="1" applyBorder="1" applyAlignment="1">
      <alignment/>
    </xf>
    <xf numFmtId="10" fontId="0" fillId="0" borderId="0" xfId="19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5" zoomScaleNormal="75" workbookViewId="0" topLeftCell="A1">
      <selection activeCell="A5" sqref="A5:C5"/>
    </sheetView>
  </sheetViews>
  <sheetFormatPr defaultColWidth="9.140625" defaultRowHeight="12.75"/>
  <cols>
    <col min="1" max="1" width="4.421875" style="0" customWidth="1"/>
    <col min="2" max="2" width="54.140625" style="0" customWidth="1"/>
    <col min="3" max="3" width="20.8515625" style="2" customWidth="1"/>
    <col min="4" max="4" width="17.421875" style="2" hidden="1" customWidth="1"/>
    <col min="5" max="7" width="13.8515625" style="2" hidden="1" customWidth="1"/>
    <col min="8" max="8" width="14.421875" style="2" hidden="1" customWidth="1"/>
    <col min="9" max="10" width="13.8515625" style="2" hidden="1" customWidth="1"/>
    <col min="11" max="11" width="12.28125" style="2" hidden="1" customWidth="1"/>
    <col min="12" max="12" width="12.421875" style="0" customWidth="1"/>
  </cols>
  <sheetData>
    <row r="1" spans="1:3" ht="12.75">
      <c r="A1" s="17"/>
      <c r="B1" s="17"/>
      <c r="C1" s="34" t="s">
        <v>30</v>
      </c>
    </row>
    <row r="2" spans="1:3" ht="12.75">
      <c r="A2" s="17"/>
      <c r="B2" s="17"/>
      <c r="C2" s="18"/>
    </row>
    <row r="3" spans="1:11" ht="15">
      <c r="A3" s="35" t="s">
        <v>28</v>
      </c>
      <c r="B3" s="35"/>
      <c r="C3" s="35"/>
      <c r="D3" s="5"/>
      <c r="E3" s="5"/>
      <c r="F3" s="5"/>
      <c r="G3" s="5"/>
      <c r="H3" s="5"/>
      <c r="I3" s="5"/>
      <c r="J3" s="5"/>
      <c r="K3" s="5"/>
    </row>
    <row r="4" spans="1:12" ht="15">
      <c r="A4" s="35" t="s">
        <v>29</v>
      </c>
      <c r="B4" s="35"/>
      <c r="C4" s="35"/>
      <c r="D4" s="5"/>
      <c r="E4" s="5"/>
      <c r="F4" s="5"/>
      <c r="G4" s="5"/>
      <c r="H4" s="5"/>
      <c r="I4" s="5"/>
      <c r="J4" s="5"/>
      <c r="K4" s="5"/>
      <c r="L4" s="6"/>
    </row>
    <row r="5" spans="1:12" ht="15">
      <c r="A5" s="35" t="s">
        <v>31</v>
      </c>
      <c r="B5" s="35"/>
      <c r="C5" s="35"/>
      <c r="D5" s="5"/>
      <c r="E5" s="5"/>
      <c r="F5" s="5"/>
      <c r="G5" s="5"/>
      <c r="H5" s="5"/>
      <c r="I5" s="5"/>
      <c r="J5" s="5"/>
      <c r="K5" s="5"/>
      <c r="L5" s="6"/>
    </row>
    <row r="6" spans="1:12" ht="15">
      <c r="A6" s="19"/>
      <c r="B6" s="20"/>
      <c r="C6" s="21"/>
      <c r="D6" s="7"/>
      <c r="E6" s="7"/>
      <c r="F6" s="7"/>
      <c r="G6" s="7"/>
      <c r="H6" s="7"/>
      <c r="I6" s="7"/>
      <c r="J6" s="7"/>
      <c r="K6" s="7"/>
      <c r="L6" s="6"/>
    </row>
    <row r="7" spans="1:12" s="1" customFormat="1" ht="60">
      <c r="A7" s="22" t="s">
        <v>0</v>
      </c>
      <c r="B7" s="22" t="s">
        <v>1</v>
      </c>
      <c r="C7" s="23" t="s">
        <v>2</v>
      </c>
      <c r="D7" s="8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8" t="s">
        <v>9</v>
      </c>
      <c r="K7" s="8" t="s">
        <v>10</v>
      </c>
      <c r="L7" s="10"/>
    </row>
    <row r="8" spans="1:12" s="1" customFormat="1" ht="15">
      <c r="A8" s="19">
        <v>6</v>
      </c>
      <c r="B8" s="24" t="s">
        <v>26</v>
      </c>
      <c r="C8" s="25"/>
      <c r="D8" s="11"/>
      <c r="E8" s="12"/>
      <c r="F8" s="12"/>
      <c r="G8" s="12"/>
      <c r="H8" s="12"/>
      <c r="I8" s="12"/>
      <c r="J8" s="11"/>
      <c r="K8" s="11"/>
      <c r="L8" s="10"/>
    </row>
    <row r="9" spans="1:12" ht="15">
      <c r="A9" s="19">
        <v>7</v>
      </c>
      <c r="B9" s="4" t="s">
        <v>27</v>
      </c>
      <c r="C9" s="18">
        <v>326195099</v>
      </c>
      <c r="D9" s="5" t="e">
        <f>+#REF!</f>
        <v>#REF!</v>
      </c>
      <c r="E9" s="5" t="e">
        <f>+#REF!</f>
        <v>#REF!</v>
      </c>
      <c r="F9" s="5" t="e">
        <f>+#REF!</f>
        <v>#REF!</v>
      </c>
      <c r="G9" s="5" t="e">
        <f>+#REF!</f>
        <v>#REF!</v>
      </c>
      <c r="H9" s="5" t="e">
        <f>+#REF!</f>
        <v>#REF!</v>
      </c>
      <c r="I9" s="5" t="e">
        <f>+#REF!</f>
        <v>#REF!</v>
      </c>
      <c r="J9" s="5" t="e">
        <f>+#REF!</f>
        <v>#REF!</v>
      </c>
      <c r="K9" s="5" t="e">
        <f>+#REF!</f>
        <v>#REF!</v>
      </c>
      <c r="L9" s="6"/>
    </row>
    <row r="10" spans="1:12" ht="15">
      <c r="A10" s="19">
        <v>8</v>
      </c>
      <c r="B10" s="26"/>
      <c r="C10" s="18"/>
      <c r="D10" s="5"/>
      <c r="E10" s="5"/>
      <c r="F10" s="5"/>
      <c r="G10" s="5"/>
      <c r="H10" s="5"/>
      <c r="I10" s="5"/>
      <c r="J10" s="5"/>
      <c r="K10" s="5"/>
      <c r="L10" s="6"/>
    </row>
    <row r="11" spans="1:12" ht="15">
      <c r="A11" s="19">
        <v>9</v>
      </c>
      <c r="B11" s="17" t="s">
        <v>11</v>
      </c>
      <c r="C11" s="27">
        <v>19622026883</v>
      </c>
      <c r="D11" s="13" t="e">
        <f>+#REF!</f>
        <v>#REF!</v>
      </c>
      <c r="E11" s="13" t="e">
        <f>+#REF!</f>
        <v>#REF!</v>
      </c>
      <c r="F11" s="13" t="e">
        <f>+#REF!</f>
        <v>#REF!</v>
      </c>
      <c r="G11" s="13" t="e">
        <f>+#REF!</f>
        <v>#REF!</v>
      </c>
      <c r="H11" s="13" t="e">
        <f>+#REF!</f>
        <v>#REF!</v>
      </c>
      <c r="I11" s="13" t="e">
        <f>+#REF!</f>
        <v>#REF!</v>
      </c>
      <c r="J11" s="13" t="e">
        <f>+#REF!</f>
        <v>#REF!</v>
      </c>
      <c r="K11" s="13" t="e">
        <f>+#REF!</f>
        <v>#REF!</v>
      </c>
      <c r="L11" s="6"/>
    </row>
    <row r="12" spans="1:12" ht="15">
      <c r="A12" s="19">
        <v>10</v>
      </c>
      <c r="B12" s="17" t="s">
        <v>12</v>
      </c>
      <c r="C12" s="28">
        <v>16.62392478335695</v>
      </c>
      <c r="D12" s="14" t="e">
        <f aca="true" t="shared" si="0" ref="D12:K12">+D9/D11*1000</f>
        <v>#REF!</v>
      </c>
      <c r="E12" s="14" t="e">
        <f t="shared" si="0"/>
        <v>#REF!</v>
      </c>
      <c r="F12" s="14" t="e">
        <f t="shared" si="0"/>
        <v>#REF!</v>
      </c>
      <c r="G12" s="14" t="e">
        <f t="shared" si="0"/>
        <v>#REF!</v>
      </c>
      <c r="H12" s="14" t="e">
        <f t="shared" si="0"/>
        <v>#REF!</v>
      </c>
      <c r="I12" s="14" t="e">
        <f t="shared" si="0"/>
        <v>#REF!</v>
      </c>
      <c r="J12" s="14" t="e">
        <f t="shared" si="0"/>
        <v>#REF!</v>
      </c>
      <c r="K12" s="14" t="e">
        <f t="shared" si="0"/>
        <v>#REF!</v>
      </c>
      <c r="L12" s="6"/>
    </row>
    <row r="13" spans="1:12" ht="15">
      <c r="A13" s="19">
        <v>11</v>
      </c>
      <c r="B13" s="17"/>
      <c r="C13" s="28"/>
      <c r="D13" s="14"/>
      <c r="E13" s="14"/>
      <c r="F13" s="14"/>
      <c r="G13" s="14"/>
      <c r="H13" s="14"/>
      <c r="I13" s="14"/>
      <c r="J13" s="14"/>
      <c r="K13" s="14"/>
      <c r="L13" s="6"/>
    </row>
    <row r="14" spans="1:12" ht="15">
      <c r="A14" s="19">
        <v>12</v>
      </c>
      <c r="B14" s="3" t="s">
        <v>17</v>
      </c>
      <c r="C14" s="29"/>
      <c r="D14" s="15"/>
      <c r="E14" s="15"/>
      <c r="F14" s="15"/>
      <c r="G14" s="15"/>
      <c r="H14" s="15"/>
      <c r="I14" s="15"/>
      <c r="J14" s="15"/>
      <c r="K14" s="15"/>
      <c r="L14" s="6"/>
    </row>
    <row r="15" spans="1:12" ht="15">
      <c r="A15" s="19">
        <v>13</v>
      </c>
      <c r="B15" s="30" t="s">
        <v>18</v>
      </c>
      <c r="C15" s="18">
        <v>85243172.06930296</v>
      </c>
      <c r="D15" s="5" t="e">
        <f>+#REF!</f>
        <v>#REF!</v>
      </c>
      <c r="E15" s="5" t="e">
        <f>+#REF!</f>
        <v>#REF!</v>
      </c>
      <c r="F15" s="5" t="e">
        <f>+#REF!</f>
        <v>#REF!</v>
      </c>
      <c r="G15" s="5" t="e">
        <f>+#REF!</f>
        <v>#REF!</v>
      </c>
      <c r="H15" s="5" t="e">
        <f>+#REF!</f>
        <v>#REF!</v>
      </c>
      <c r="I15" s="5" t="e">
        <f>+#REF!</f>
        <v>#REF!</v>
      </c>
      <c r="J15" s="5" t="e">
        <f>+#REF!</f>
        <v>#REF!</v>
      </c>
      <c r="K15" s="5" t="e">
        <f>+#REF!</f>
        <v>#REF!</v>
      </c>
      <c r="L15" s="6"/>
    </row>
    <row r="16" spans="1:12" ht="15">
      <c r="A16" s="19">
        <v>14</v>
      </c>
      <c r="B16" s="30" t="s">
        <v>19</v>
      </c>
      <c r="C16" s="18">
        <v>31951866.43708472</v>
      </c>
      <c r="D16" s="5" t="e">
        <f>+#REF!</f>
        <v>#REF!</v>
      </c>
      <c r="E16" s="5" t="e">
        <f>+#REF!</f>
        <v>#REF!</v>
      </c>
      <c r="F16" s="5" t="e">
        <f>+#REF!</f>
        <v>#REF!</v>
      </c>
      <c r="G16" s="5" t="e">
        <f>+#REF!</f>
        <v>#REF!</v>
      </c>
      <c r="H16" s="5" t="e">
        <f>+#REF!</f>
        <v>#REF!</v>
      </c>
      <c r="I16" s="5" t="e">
        <f>+#REF!</f>
        <v>#REF!</v>
      </c>
      <c r="J16" s="5" t="e">
        <f>+#REF!</f>
        <v>#REF!</v>
      </c>
      <c r="K16" s="5" t="e">
        <f>+#REF!</f>
        <v>#REF!</v>
      </c>
      <c r="L16" s="6"/>
    </row>
    <row r="17" spans="1:12" ht="15">
      <c r="A17" s="19">
        <v>15</v>
      </c>
      <c r="B17" s="30" t="s">
        <v>20</v>
      </c>
      <c r="C17" s="18">
        <v>32025880.49482961</v>
      </c>
      <c r="D17" s="5" t="e">
        <f>+#REF!</f>
        <v>#REF!</v>
      </c>
      <c r="E17" s="5" t="e">
        <f>+#REF!</f>
        <v>#REF!</v>
      </c>
      <c r="F17" s="5" t="e">
        <f>+#REF!</f>
        <v>#REF!</v>
      </c>
      <c r="G17" s="5" t="e">
        <f>+#REF!</f>
        <v>#REF!</v>
      </c>
      <c r="H17" s="5" t="e">
        <f>+#REF!</f>
        <v>#REF!</v>
      </c>
      <c r="I17" s="5" t="e">
        <f>+#REF!</f>
        <v>#REF!</v>
      </c>
      <c r="J17" s="5" t="e">
        <f>+#REF!</f>
        <v>#REF!</v>
      </c>
      <c r="K17" s="5" t="e">
        <f>+#REF!</f>
        <v>#REF!</v>
      </c>
      <c r="L17" s="6"/>
    </row>
    <row r="18" spans="1:12" ht="15">
      <c r="A18" s="19">
        <v>16</v>
      </c>
      <c r="B18" s="30" t="s">
        <v>21</v>
      </c>
      <c r="C18" s="18">
        <v>-36648802.59262154</v>
      </c>
      <c r="D18" s="5" t="e">
        <f>+#REF!</f>
        <v>#REF!</v>
      </c>
      <c r="E18" s="5" t="e">
        <f>+#REF!</f>
        <v>#REF!</v>
      </c>
      <c r="F18" s="5" t="e">
        <f>+#REF!</f>
        <v>#REF!</v>
      </c>
      <c r="G18" s="5" t="e">
        <f>+#REF!</f>
        <v>#REF!</v>
      </c>
      <c r="H18" s="5" t="e">
        <f>+#REF!</f>
        <v>#REF!</v>
      </c>
      <c r="I18" s="5" t="e">
        <f>+#REF!</f>
        <v>#REF!</v>
      </c>
      <c r="J18" s="5" t="e">
        <f>+#REF!</f>
        <v>#REF!</v>
      </c>
      <c r="K18" s="5" t="e">
        <f>+#REF!</f>
        <v>#REF!</v>
      </c>
      <c r="L18" s="6"/>
    </row>
    <row r="19" spans="1:12" ht="15">
      <c r="A19" s="19">
        <v>17</v>
      </c>
      <c r="B19" s="30" t="s">
        <v>22</v>
      </c>
      <c r="C19" s="18">
        <v>11925258.133331006</v>
      </c>
      <c r="D19" s="5" t="e">
        <f>+#REF!</f>
        <v>#REF!</v>
      </c>
      <c r="E19" s="5" t="e">
        <f>+#REF!</f>
        <v>#REF!</v>
      </c>
      <c r="F19" s="5" t="e">
        <f>+#REF!</f>
        <v>#REF!</v>
      </c>
      <c r="G19" s="5" t="e">
        <f>+#REF!</f>
        <v>#REF!</v>
      </c>
      <c r="H19" s="5" t="e">
        <f>+#REF!</f>
        <v>#REF!</v>
      </c>
      <c r="I19" s="5" t="e">
        <f>+#REF!</f>
        <v>#REF!</v>
      </c>
      <c r="J19" s="5" t="e">
        <f>+#REF!</f>
        <v>#REF!</v>
      </c>
      <c r="K19" s="5" t="e">
        <f>+#REF!</f>
        <v>#REF!</v>
      </c>
      <c r="L19" s="6"/>
    </row>
    <row r="20" spans="1:12" ht="15">
      <c r="A20" s="19">
        <v>18</v>
      </c>
      <c r="B20" s="30" t="s">
        <v>23</v>
      </c>
      <c r="C20" s="18">
        <v>12314502.624872554</v>
      </c>
      <c r="D20" s="5" t="e">
        <f>+#REF!</f>
        <v>#REF!</v>
      </c>
      <c r="E20" s="5" t="e">
        <f>+#REF!</f>
        <v>#REF!</v>
      </c>
      <c r="F20" s="5" t="e">
        <f>+#REF!</f>
        <v>#REF!</v>
      </c>
      <c r="G20" s="5" t="e">
        <f>+#REF!</f>
        <v>#REF!</v>
      </c>
      <c r="H20" s="5" t="e">
        <f>+#REF!</f>
        <v>#REF!</v>
      </c>
      <c r="I20" s="5" t="e">
        <f>+#REF!</f>
        <v>#REF!</v>
      </c>
      <c r="J20" s="5" t="e">
        <f>+#REF!</f>
        <v>#REF!</v>
      </c>
      <c r="K20" s="5" t="e">
        <f>+#REF!</f>
        <v>#REF!</v>
      </c>
      <c r="L20" s="6"/>
    </row>
    <row r="21" spans="1:12" ht="15">
      <c r="A21" s="19">
        <v>19</v>
      </c>
      <c r="B21" s="30" t="s">
        <v>24</v>
      </c>
      <c r="C21" s="18">
        <v>12774138.758813333</v>
      </c>
      <c r="D21" s="5" t="e">
        <f>+#REF!</f>
        <v>#REF!</v>
      </c>
      <c r="E21" s="5" t="e">
        <f>+#REF!</f>
        <v>#REF!</v>
      </c>
      <c r="F21" s="5" t="e">
        <f>+#REF!</f>
        <v>#REF!</v>
      </c>
      <c r="G21" s="5" t="e">
        <f>+#REF!</f>
        <v>#REF!</v>
      </c>
      <c r="H21" s="5" t="e">
        <f>+#REF!</f>
        <v>#REF!</v>
      </c>
      <c r="I21" s="5" t="e">
        <f>+#REF!</f>
        <v>#REF!</v>
      </c>
      <c r="J21" s="5" t="e">
        <f>+#REF!</f>
        <v>#REF!</v>
      </c>
      <c r="K21" s="5" t="e">
        <f>+#REF!</f>
        <v>#REF!</v>
      </c>
      <c r="L21" s="6"/>
    </row>
    <row r="22" spans="1:12" ht="15">
      <c r="A22" s="19">
        <v>20</v>
      </c>
      <c r="B22" s="30" t="s">
        <v>25</v>
      </c>
      <c r="C22" s="18">
        <v>9642648.222533684</v>
      </c>
      <c r="D22" s="5" t="e">
        <f>+#REF!</f>
        <v>#REF!</v>
      </c>
      <c r="E22" s="5" t="e">
        <f>+#REF!</f>
        <v>#REF!</v>
      </c>
      <c r="F22" s="5" t="e">
        <f>+#REF!</f>
        <v>#REF!</v>
      </c>
      <c r="G22" s="5" t="e">
        <f>+#REF!</f>
        <v>#REF!</v>
      </c>
      <c r="H22" s="5" t="e">
        <f>+#REF!</f>
        <v>#REF!</v>
      </c>
      <c r="I22" s="5" t="e">
        <f>+#REF!</f>
        <v>#REF!</v>
      </c>
      <c r="J22" s="5" t="e">
        <f>+#REF!</f>
        <v>#REF!</v>
      </c>
      <c r="K22" s="5" t="e">
        <f>+#REF!</f>
        <v>#REF!</v>
      </c>
      <c r="L22" s="6"/>
    </row>
    <row r="23" spans="1:12" ht="15">
      <c r="A23" s="19">
        <v>21</v>
      </c>
      <c r="B23" s="31" t="s">
        <v>13</v>
      </c>
      <c r="C23" s="18">
        <v>159228664.14814633</v>
      </c>
      <c r="D23" s="5" t="e">
        <f aca="true" t="shared" si="1" ref="D23:K23">SUM(D15:D22)</f>
        <v>#REF!</v>
      </c>
      <c r="E23" s="5" t="e">
        <f t="shared" si="1"/>
        <v>#REF!</v>
      </c>
      <c r="F23" s="5" t="e">
        <f t="shared" si="1"/>
        <v>#REF!</v>
      </c>
      <c r="G23" s="5" t="e">
        <f t="shared" si="1"/>
        <v>#REF!</v>
      </c>
      <c r="H23" s="5" t="e">
        <f t="shared" si="1"/>
        <v>#REF!</v>
      </c>
      <c r="I23" s="5" t="e">
        <f t="shared" si="1"/>
        <v>#REF!</v>
      </c>
      <c r="J23" s="5" t="e">
        <f t="shared" si="1"/>
        <v>#REF!</v>
      </c>
      <c r="K23" s="5" t="e">
        <f t="shared" si="1"/>
        <v>#REF!</v>
      </c>
      <c r="L23" s="6"/>
    </row>
    <row r="24" spans="1:12" ht="15">
      <c r="A24" s="19">
        <v>22</v>
      </c>
      <c r="B24" s="17"/>
      <c r="C24" s="18"/>
      <c r="D24" s="5"/>
      <c r="E24" s="5"/>
      <c r="F24" s="5"/>
      <c r="G24" s="5"/>
      <c r="H24" s="5"/>
      <c r="I24" s="5"/>
      <c r="J24" s="5"/>
      <c r="K24" s="5"/>
      <c r="L24" s="6"/>
    </row>
    <row r="25" spans="1:12" ht="15">
      <c r="A25" s="19">
        <v>23</v>
      </c>
      <c r="B25" s="17" t="s">
        <v>14</v>
      </c>
      <c r="C25" s="18">
        <v>485423763.1481464</v>
      </c>
      <c r="D25" s="5" t="e">
        <f aca="true" t="shared" si="2" ref="D25:K25">+D23+D9</f>
        <v>#REF!</v>
      </c>
      <c r="E25" s="5" t="e">
        <f t="shared" si="2"/>
        <v>#REF!</v>
      </c>
      <c r="F25" s="5" t="e">
        <f t="shared" si="2"/>
        <v>#REF!</v>
      </c>
      <c r="G25" s="5" t="e">
        <f t="shared" si="2"/>
        <v>#REF!</v>
      </c>
      <c r="H25" s="5" t="e">
        <f t="shared" si="2"/>
        <v>#REF!</v>
      </c>
      <c r="I25" s="5" t="e">
        <f t="shared" si="2"/>
        <v>#REF!</v>
      </c>
      <c r="J25" s="5" t="e">
        <f t="shared" si="2"/>
        <v>#REF!</v>
      </c>
      <c r="K25" s="5" t="e">
        <f t="shared" si="2"/>
        <v>#REF!</v>
      </c>
      <c r="L25" s="6"/>
    </row>
    <row r="26" spans="1:12" ht="15">
      <c r="A26" s="19">
        <v>24</v>
      </c>
      <c r="B26" s="17"/>
      <c r="C26" s="18"/>
      <c r="D26" s="5"/>
      <c r="E26" s="5"/>
      <c r="F26" s="5"/>
      <c r="G26" s="5"/>
      <c r="H26" s="5"/>
      <c r="I26" s="5"/>
      <c r="J26" s="5"/>
      <c r="K26" s="5"/>
      <c r="L26" s="6"/>
    </row>
    <row r="27" spans="1:12" ht="15.75" thickBot="1">
      <c r="A27" s="19">
        <v>25</v>
      </c>
      <c r="B27" s="17" t="s">
        <v>11</v>
      </c>
      <c r="C27" s="27">
        <v>19622026883</v>
      </c>
      <c r="D27" s="13" t="e">
        <f aca="true" t="shared" si="3" ref="D27:K27">+D11</f>
        <v>#REF!</v>
      </c>
      <c r="E27" s="13" t="e">
        <f t="shared" si="3"/>
        <v>#REF!</v>
      </c>
      <c r="F27" s="13" t="e">
        <f t="shared" si="3"/>
        <v>#REF!</v>
      </c>
      <c r="G27" s="13" t="e">
        <f t="shared" si="3"/>
        <v>#REF!</v>
      </c>
      <c r="H27" s="13" t="e">
        <f t="shared" si="3"/>
        <v>#REF!</v>
      </c>
      <c r="I27" s="13" t="e">
        <f t="shared" si="3"/>
        <v>#REF!</v>
      </c>
      <c r="J27" s="13" t="e">
        <f t="shared" si="3"/>
        <v>#REF!</v>
      </c>
      <c r="K27" s="13" t="e">
        <f t="shared" si="3"/>
        <v>#REF!</v>
      </c>
      <c r="L27" s="6"/>
    </row>
    <row r="28" spans="1:12" ht="15.75" thickBot="1">
      <c r="A28" s="19">
        <v>26</v>
      </c>
      <c r="B28" s="3" t="s">
        <v>31</v>
      </c>
      <c r="C28" s="32">
        <v>24.738716649537594</v>
      </c>
      <c r="D28" s="14" t="e">
        <f aca="true" t="shared" si="4" ref="D28:K28">+D25/D27*1000</f>
        <v>#REF!</v>
      </c>
      <c r="E28" s="14" t="e">
        <f t="shared" si="4"/>
        <v>#REF!</v>
      </c>
      <c r="F28" s="14" t="e">
        <f t="shared" si="4"/>
        <v>#REF!</v>
      </c>
      <c r="G28" s="14" t="e">
        <f t="shared" si="4"/>
        <v>#REF!</v>
      </c>
      <c r="H28" s="14" t="e">
        <f t="shared" si="4"/>
        <v>#REF!</v>
      </c>
      <c r="I28" s="14" t="e">
        <f t="shared" si="4"/>
        <v>#REF!</v>
      </c>
      <c r="J28" s="14" t="e">
        <f t="shared" si="4"/>
        <v>#REF!</v>
      </c>
      <c r="K28" s="14" t="e">
        <f t="shared" si="4"/>
        <v>#REF!</v>
      </c>
      <c r="L28" s="6"/>
    </row>
    <row r="29" spans="1:12" ht="15">
      <c r="A29" s="19">
        <v>27</v>
      </c>
      <c r="B29" s="17"/>
      <c r="C29" s="18"/>
      <c r="D29" s="5"/>
      <c r="E29" s="5"/>
      <c r="F29" s="5"/>
      <c r="G29" s="5"/>
      <c r="H29" s="5"/>
      <c r="I29" s="5"/>
      <c r="J29" s="5"/>
      <c r="K29" s="5"/>
      <c r="L29" s="6"/>
    </row>
    <row r="30" spans="1:12" ht="15">
      <c r="A30" s="19">
        <v>28</v>
      </c>
      <c r="B30" s="17" t="s">
        <v>15</v>
      </c>
      <c r="C30" s="28">
        <v>8.114791866180642</v>
      </c>
      <c r="D30" s="14" t="e">
        <f aca="true" t="shared" si="5" ref="D30:K30">+D28-D12</f>
        <v>#REF!</v>
      </c>
      <c r="E30" s="14" t="e">
        <f t="shared" si="5"/>
        <v>#REF!</v>
      </c>
      <c r="F30" s="14" t="e">
        <f t="shared" si="5"/>
        <v>#REF!</v>
      </c>
      <c r="G30" s="14" t="e">
        <f t="shared" si="5"/>
        <v>#REF!</v>
      </c>
      <c r="H30" s="14" t="e">
        <f t="shared" si="5"/>
        <v>#REF!</v>
      </c>
      <c r="I30" s="14" t="e">
        <f t="shared" si="5"/>
        <v>#REF!</v>
      </c>
      <c r="J30" s="14" t="e">
        <f t="shared" si="5"/>
        <v>#REF!</v>
      </c>
      <c r="K30" s="14" t="e">
        <f t="shared" si="5"/>
        <v>#REF!</v>
      </c>
      <c r="L30" s="6"/>
    </row>
    <row r="31" spans="1:12" ht="15">
      <c r="A31" s="19">
        <v>29</v>
      </c>
      <c r="B31" s="17" t="s">
        <v>16</v>
      </c>
      <c r="C31" s="33">
        <v>0.4881393516833503</v>
      </c>
      <c r="D31" s="16" t="e">
        <f aca="true" t="shared" si="6" ref="D31:K31">+D30/D12</f>
        <v>#REF!</v>
      </c>
      <c r="E31" s="16" t="e">
        <f t="shared" si="6"/>
        <v>#REF!</v>
      </c>
      <c r="F31" s="16" t="e">
        <f t="shared" si="6"/>
        <v>#REF!</v>
      </c>
      <c r="G31" s="16" t="e">
        <f t="shared" si="6"/>
        <v>#REF!</v>
      </c>
      <c r="H31" s="16" t="e">
        <f t="shared" si="6"/>
        <v>#REF!</v>
      </c>
      <c r="I31" s="16" t="e">
        <f t="shared" si="6"/>
        <v>#REF!</v>
      </c>
      <c r="J31" s="16" t="e">
        <f t="shared" si="6"/>
        <v>#REF!</v>
      </c>
      <c r="K31" s="16" t="e">
        <f t="shared" si="6"/>
        <v>#REF!</v>
      </c>
      <c r="L31" s="6"/>
    </row>
    <row r="32" spans="1:12" ht="15">
      <c r="A32" s="6"/>
      <c r="B32" s="6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5">
      <c r="A33" s="6"/>
      <c r="B33" s="6"/>
      <c r="C33" s="5"/>
      <c r="D33" s="5"/>
      <c r="E33" s="5"/>
      <c r="F33" s="5"/>
      <c r="G33" s="5"/>
      <c r="H33" s="5"/>
      <c r="I33" s="5"/>
      <c r="J33" s="5"/>
      <c r="K33" s="5"/>
      <c r="L33" s="6"/>
    </row>
  </sheetData>
  <mergeCells count="3">
    <mergeCell ref="A3:C3"/>
    <mergeCell ref="A4:C4"/>
    <mergeCell ref="A5:C5"/>
  </mergeCells>
  <printOptions horizontalCentered="1"/>
  <pageMargins left="0.25" right="0.25" top="0.5" bottom="0.32" header="0.5" footer="0.17"/>
  <pageSetup fitToHeight="1" fitToWidth="1" horizontalDpi="600" verticalDpi="600" orientation="portrait" r:id="rId1"/>
  <headerFooter alignWithMargins="0">
    <oddHeader>&amp;R&amp;"Arial,Bold"EXHIBIT WAG-3
Spreadsheet B
 (PART 3 of 3)
</oddHeader>
    <oddFooter>&amp;L&amp;B&amp;08BA013350001/&amp;A&amp;R&amp;B&amp;08&amp;D/&amp;T/Excel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0+</dc:subject>
  <dc:creator>Quehrn, Markham A.</dc:creator>
  <cp:keywords/>
  <dc:description/>
  <cp:lastModifiedBy>Information Services</cp:lastModifiedBy>
  <cp:lastPrinted>2001-12-03T02:05:46Z</cp:lastPrinted>
  <dcterms:created xsi:type="dcterms:W3CDTF">2001-07-11T21:44:06Z</dcterms:created>
  <dcterms:modified xsi:type="dcterms:W3CDTF">2001-12-05T17:42:54Z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Quehrn, Markham A.</vt:lpwstr>
  </property>
  <property fmtid="{D5CDD505-2E9C-101B-9397-08002B2CF9AE}" pid="4" name="archive">
    <vt:lpwstr/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Real Estate</vt:lpwstr>
  </property>
  <property fmtid="{D5CDD505-2E9C-101B-9397-08002B2CF9AE}" pid="8" name="reference">
    <vt:lpwstr/>
  </property>
  <property fmtid="{D5CDD505-2E9C-101B-9397-08002B2CF9AE}" pid="9" name="doctype">
    <vt:lpwstr>IMPORT</vt:lpwstr>
  </property>
  <property fmtid="{D5CDD505-2E9C-101B-9397-08002B2CF9AE}" pid="10" name="title">
    <vt:lpwstr/>
  </property>
  <property fmtid="{D5CDD505-2E9C-101B-9397-08002B2CF9AE}" pid="11" name="catid">
    <vt:lpwstr>BA</vt:lpwstr>
  </property>
  <property fmtid="{D5CDD505-2E9C-101B-9397-08002B2CF9AE}" pid="12" name="refname1">
    <vt:lpwstr/>
  </property>
  <property fmtid="{D5CDD505-2E9C-101B-9397-08002B2CF9AE}" pid="13" name="refname2">
    <vt:lpwstr/>
  </property>
  <property fmtid="{D5CDD505-2E9C-101B-9397-08002B2CF9AE}" pid="14" name="indextext">
    <vt:lpwstr>0</vt:lpwstr>
  </property>
  <property fmtid="{D5CDD505-2E9C-101B-9397-08002B2CF9AE}" pid="15" name="filecat">
    <vt:lpwstr>9 REAL ESTATE</vt:lpwstr>
  </property>
  <property fmtid="{D5CDD505-2E9C-101B-9397-08002B2CF9AE}" pid="16" name="ckogroup">
    <vt:lpwstr/>
  </property>
  <property fmtid="{D5CDD505-2E9C-101B-9397-08002B2CF9AE}" pid="17" name="version">
    <vt:lpwstr>0+</vt:lpwstr>
  </property>
  <property fmtid="{D5CDD505-2E9C-101B-9397-08002B2CF9AE}" pid="18" name="typist">
    <vt:lpwstr>Quehrn, Markham A.</vt:lpwstr>
  </property>
  <property fmtid="{D5CDD505-2E9C-101B-9397-08002B2CF9AE}" pid="19" name="filename">
    <vt:lpwstr>WORKBOOK.01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011570</vt:lpwstr>
  </property>
  <property fmtid="{D5CDD505-2E9C-101B-9397-08002B2CF9AE}" pid="23" name="IsConfidential">
    <vt:lpwstr>0</vt:lpwstr>
  </property>
  <property fmtid="{D5CDD505-2E9C-101B-9397-08002B2CF9AE}" pid="24" name="Date1">
    <vt:lpwstr>2001-12-03T00:00:00Z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UE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140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