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311" windowWidth="12120" windowHeight="9120" activeTab="0"/>
  </bookViews>
  <sheets>
    <sheet name="Spreadsheet A" sheetId="1" r:id="rId1"/>
  </sheets>
  <definedNames>
    <definedName name="_xlnm.Print_Area" localSheetId="0">'Spreadsheet A'!$A$1:$G$42</definedName>
    <definedName name="_xlnm.Print_Titles" localSheetId="0">'Spreadsheet A'!$A:$C,'Spreadsheet A'!$5:$9</definedName>
  </definedNames>
  <calcPr fullCalcOnLoad="1"/>
</workbook>
</file>

<file path=xl/sharedStrings.xml><?xml version="1.0" encoding="utf-8"?>
<sst xmlns="http://schemas.openxmlformats.org/spreadsheetml/2006/main" count="26" uniqueCount="25">
  <si>
    <t>Coal</t>
  </si>
  <si>
    <t>Natural Gas</t>
  </si>
  <si>
    <t>Wheeling</t>
  </si>
  <si>
    <t>Fuel Total</t>
  </si>
  <si>
    <t>Brokerage Fees</t>
  </si>
  <si>
    <t>Subtotal</t>
  </si>
  <si>
    <t>Comp Bid and All Other 557</t>
  </si>
  <si>
    <t xml:space="preserve">Purchase &amp; Interchange </t>
  </si>
  <si>
    <t>Total Net Power Costs</t>
  </si>
  <si>
    <t>Remove Other 557</t>
  </si>
  <si>
    <t>Non-Core Gas (Credit) Cost</t>
  </si>
  <si>
    <t>Load</t>
  </si>
  <si>
    <t xml:space="preserve">Delivered Load MWh </t>
  </si>
  <si>
    <t>BEP Amort incl. in 555</t>
  </si>
  <si>
    <t>Jan+Feb</t>
  </si>
  <si>
    <t>Sales to Other Utilities</t>
  </si>
  <si>
    <t>Projected Power Costs</t>
  </si>
  <si>
    <t>Projected Unit Cost $/MWh</t>
  </si>
  <si>
    <t>Unit Power Cost in Rates</t>
  </si>
  <si>
    <t>Unrecovered Unit Power Cost</t>
  </si>
  <si>
    <t>Puget Sound Energy</t>
  </si>
  <si>
    <t>AURORA 11-15-2001 average of 40 Water Years</t>
  </si>
  <si>
    <t>Proposed Deferral of  Power Cost</t>
  </si>
  <si>
    <t>Projected Power Costs January 2002 - February  2002</t>
  </si>
  <si>
    <t>Unrecovered Power Cost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</si>
</sst>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_)"/>
    <numFmt numFmtId="167" formatCode="0.00000"/>
    <numFmt numFmtId="168" formatCode="0.0000"/>
    <numFmt numFmtId="169" formatCode="0.000"/>
    <numFmt numFmtId="170" formatCode="0.0"/>
    <numFmt numFmtId="171" formatCode="0.000000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_);_(* \(#,##0.00000000\);_(* &quot;-&quot;??_);_(@_)"/>
    <numFmt numFmtId="180" formatCode="_(* #,##0.000000000_);_(* \(#,##0.000000000\);_(* &quot;-&quot;??_);_(@_)"/>
    <numFmt numFmtId="181" formatCode="_(* #,##0.0000000000_);_(* \(#,##0.0000000000\);_(* &quot;-&quot;??_);_(@_)"/>
    <numFmt numFmtId="182" formatCode="_(* #,##0.00000000000_);_(* \(#,##0.00000000000\);_(* &quot;-&quot;??_);_(@_)"/>
    <numFmt numFmtId="183" formatCode="_(* #,##0.0000000000_);_(* \(#,##0.0000000000\);_(* &quot;-&quot;??????????_);_(@_)"/>
    <numFmt numFmtId="184" formatCode="0.00000000"/>
    <numFmt numFmtId="185" formatCode="0.0000000"/>
    <numFmt numFmtId="186" formatCode="0.000000000"/>
    <numFmt numFmtId="187" formatCode="_(&quot;$&quot;* #,##0.0_);_(&quot;$&quot;* \(#,##0.0\);_(&quot;$&quot;* &quot;-&quot;??_);_(@_)"/>
    <numFmt numFmtId="188" formatCode="_(* #,##0.0_);_(* \(#,##0.0\);_(* &quot;-&quot;?_);_(@_)"/>
    <numFmt numFmtId="189" formatCode="_(&quot;$&quot;* #,##0_);_(&quot;$&quot;* \(#,##0\);_(&quot;$&quot;* &quot;-&quot;??_);_(@_)"/>
    <numFmt numFmtId="190" formatCode="&quot;$&quot;#,##0.000_);\(&quot;$&quot;#,##0.000\)"/>
    <numFmt numFmtId="191" formatCode="&quot;$&quot;#,000_);[Red]\(&quot;$&quot;#,##0\)"/>
    <numFmt numFmtId="192" formatCode="&quot;$&quot;#,000_);\(&quot;$&quot;#,000\)"/>
    <numFmt numFmtId="193" formatCode="_(* #,##0.000_);_(* \(#,##0.000\);_(* &quot;-&quot;???_);_(@_)"/>
    <numFmt numFmtId="194" formatCode="_(* #,##0.000000_);_(* \(#,##0.000000\);_(* &quot;-&quot;??????_);_(@_)"/>
    <numFmt numFmtId="195" formatCode="_(&quot;$&quot;* #,##0.000_);_(&quot;$&quot;* \(#,##0.000\);_(&quot;$&quot;* &quot;-&quot;??_);_(@_)"/>
  </numFmts>
  <fonts count="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89" fontId="0" fillId="0" borderId="0" xfId="0" applyNumberFormat="1" applyAlignment="1">
      <alignment/>
    </xf>
    <xf numFmtId="0" fontId="5" fillId="0" borderId="0" xfId="0" applyFont="1" applyAlignment="1">
      <alignment/>
    </xf>
    <xf numFmtId="189" fontId="0" fillId="0" borderId="1" xfId="0" applyNumberFormat="1" applyBorder="1" applyAlignment="1">
      <alignment/>
    </xf>
    <xf numFmtId="189" fontId="0" fillId="0" borderId="2" xfId="0" applyNumberFormat="1" applyBorder="1" applyAlignment="1">
      <alignment/>
    </xf>
    <xf numFmtId="0" fontId="6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17" fontId="3" fillId="0" borderId="0" xfId="0" applyNumberFormat="1" applyFont="1" applyAlignment="1">
      <alignment horizontal="right"/>
    </xf>
    <xf numFmtId="0" fontId="0" fillId="0" borderId="0" xfId="0" applyBorder="1" applyAlignment="1">
      <alignment wrapText="1"/>
    </xf>
    <xf numFmtId="189" fontId="0" fillId="0" borderId="0" xfId="0" applyNumberFormat="1" applyBorder="1" applyAlignment="1">
      <alignment/>
    </xf>
    <xf numFmtId="0" fontId="5" fillId="0" borderId="0" xfId="0" applyFont="1" applyAlignment="1">
      <alignment horizontal="right"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174" fontId="5" fillId="0" borderId="0" xfId="15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43" fontId="0" fillId="0" borderId="3" xfId="0" applyNumberFormat="1" applyBorder="1" applyAlignment="1">
      <alignment/>
    </xf>
    <xf numFmtId="174" fontId="5" fillId="0" borderId="3" xfId="0" applyNumberFormat="1" applyFont="1" applyBorder="1" applyAlignment="1">
      <alignment/>
    </xf>
    <xf numFmtId="4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95" fontId="5" fillId="0" borderId="0" xfId="17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63"/>
  <sheetViews>
    <sheetView tabSelected="1" zoomScale="85" zoomScaleNormal="85" workbookViewId="0" topLeftCell="A1">
      <pane xSplit="3" ySplit="8" topLeftCell="D1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25" sqref="J25"/>
    </sheetView>
  </sheetViews>
  <sheetFormatPr defaultColWidth="9.140625" defaultRowHeight="12.75"/>
  <cols>
    <col min="1" max="1" width="8.28125" style="0" customWidth="1"/>
    <col min="2" max="2" width="5.57421875" style="0" customWidth="1"/>
    <col min="3" max="3" width="33.8515625" style="0" customWidth="1"/>
    <col min="4" max="6" width="14.7109375" style="0" bestFit="1" customWidth="1"/>
    <col min="7" max="7" width="3.421875" style="0" customWidth="1"/>
  </cols>
  <sheetData>
    <row r="3" spans="1:6" ht="18" customHeight="1">
      <c r="A3" s="34" t="s">
        <v>20</v>
      </c>
      <c r="B3" s="34"/>
      <c r="C3" s="34"/>
      <c r="D3" s="34"/>
      <c r="E3" s="34"/>
      <c r="F3" s="34"/>
    </row>
    <row r="4" spans="1:7" ht="18" customHeight="1">
      <c r="A4" s="34" t="s">
        <v>22</v>
      </c>
      <c r="B4" s="34"/>
      <c r="C4" s="34"/>
      <c r="D4" s="34"/>
      <c r="E4" s="34"/>
      <c r="F4" s="34"/>
      <c r="G4" s="27"/>
    </row>
    <row r="5" spans="2:7" ht="18">
      <c r="B5" s="1" t="s">
        <v>23</v>
      </c>
      <c r="C5" s="2"/>
      <c r="D5" s="2"/>
      <c r="E5" s="2"/>
      <c r="F5" s="2"/>
      <c r="G5" s="2"/>
    </row>
    <row r="6" spans="2:7" ht="18">
      <c r="B6" s="2" t="s">
        <v>21</v>
      </c>
      <c r="C6" s="2"/>
      <c r="D6" s="2"/>
      <c r="E6" s="2"/>
      <c r="F6" s="2"/>
      <c r="G6" s="2"/>
    </row>
    <row r="7" ht="24" customHeight="1">
      <c r="F7" s="21" t="s">
        <v>5</v>
      </c>
    </row>
    <row r="8" spans="4:7" s="3" customFormat="1" ht="12.75">
      <c r="D8" s="4">
        <v>37257</v>
      </c>
      <c r="E8" s="4">
        <v>37288</v>
      </c>
      <c r="F8" s="18" t="s">
        <v>14</v>
      </c>
      <c r="G8"/>
    </row>
    <row r="9" spans="4:7" s="3" customFormat="1" ht="12.75">
      <c r="D9" s="4"/>
      <c r="E9" s="4"/>
      <c r="F9" s="4"/>
      <c r="G9"/>
    </row>
    <row r="10" spans="1:2" ht="15.75">
      <c r="A10" s="16"/>
      <c r="B10" s="11"/>
    </row>
    <row r="11" ht="12.75">
      <c r="A11" s="16"/>
    </row>
    <row r="12" spans="1:7" s="3" customFormat="1" ht="12.75">
      <c r="A12" s="16">
        <v>4</v>
      </c>
      <c r="B12" s="6">
        <v>501</v>
      </c>
      <c r="C12" s="8" t="s">
        <v>0</v>
      </c>
      <c r="D12" s="7">
        <v>3010.9778808723777</v>
      </c>
      <c r="E12" s="7">
        <v>2767.9822754036495</v>
      </c>
      <c r="F12" s="7"/>
      <c r="G12"/>
    </row>
    <row r="13" spans="1:7" s="3" customFormat="1" ht="12.75">
      <c r="A13" s="16">
        <v>5</v>
      </c>
      <c r="B13" s="6">
        <v>547</v>
      </c>
      <c r="C13" s="8" t="s">
        <v>1</v>
      </c>
      <c r="D13" s="7">
        <v>19227.270999762048</v>
      </c>
      <c r="E13" s="7">
        <v>19383.239950551248</v>
      </c>
      <c r="F13" s="7"/>
      <c r="G13"/>
    </row>
    <row r="14" spans="1:7" s="3" customFormat="1" ht="12.75">
      <c r="A14" s="16">
        <v>6</v>
      </c>
      <c r="B14" s="6"/>
      <c r="C14" s="8" t="s">
        <v>3</v>
      </c>
      <c r="D14" s="7">
        <f>+D13+D12</f>
        <v>22238.248880634426</v>
      </c>
      <c r="E14" s="7">
        <f>+E13+E12</f>
        <v>22151.222225954898</v>
      </c>
      <c r="F14" s="7">
        <f>SUBTOTAL(9,D14:E14)</f>
        <v>44389.47110658932</v>
      </c>
      <c r="G14"/>
    </row>
    <row r="15" spans="1:7" s="3" customFormat="1" ht="12.75">
      <c r="A15" s="16">
        <v>7</v>
      </c>
      <c r="B15" s="6"/>
      <c r="C15"/>
      <c r="D15" s="7"/>
      <c r="E15" s="7"/>
      <c r="F15" s="7"/>
      <c r="G15"/>
    </row>
    <row r="16" spans="1:7" s="3" customFormat="1" ht="12.75">
      <c r="A16" s="16">
        <v>8</v>
      </c>
      <c r="B16" s="6">
        <v>555</v>
      </c>
      <c r="C16" s="8" t="s">
        <v>7</v>
      </c>
      <c r="D16" s="7">
        <v>51562.00348164206</v>
      </c>
      <c r="E16" s="7">
        <v>44010.4569566412</v>
      </c>
      <c r="F16" s="7">
        <f aca="true" t="shared" si="0" ref="F16:F27">SUBTOTAL(9,D16:E16)</f>
        <v>95572.46043828326</v>
      </c>
      <c r="G16"/>
    </row>
    <row r="17" spans="1:6" ht="12.75">
      <c r="A17" s="16">
        <v>9</v>
      </c>
      <c r="B17" s="6">
        <v>447</v>
      </c>
      <c r="C17" s="8" t="s">
        <v>15</v>
      </c>
      <c r="D17" s="7">
        <v>-1835.53281154633</v>
      </c>
      <c r="E17" s="7">
        <v>-1402.22167015075</v>
      </c>
      <c r="F17" s="7">
        <f t="shared" si="0"/>
        <v>-3237.7544816970803</v>
      </c>
    </row>
    <row r="18" spans="1:6" ht="12.75">
      <c r="A18" s="16">
        <v>10</v>
      </c>
      <c r="B18" s="6">
        <v>565</v>
      </c>
      <c r="C18" s="8" t="s">
        <v>2</v>
      </c>
      <c r="D18" s="7">
        <v>3546.816</v>
      </c>
      <c r="E18" s="7">
        <v>3546.816</v>
      </c>
      <c r="F18" s="7">
        <f t="shared" si="0"/>
        <v>7093.632</v>
      </c>
    </row>
    <row r="19" spans="1:6" ht="12.75">
      <c r="A19" s="16">
        <v>11</v>
      </c>
      <c r="B19" s="6"/>
      <c r="C19" s="8"/>
      <c r="D19" s="7"/>
      <c r="E19" s="7"/>
      <c r="F19" s="7"/>
    </row>
    <row r="20" spans="1:6" ht="12.75">
      <c r="A20" s="16">
        <v>12</v>
      </c>
      <c r="B20" s="6">
        <v>557</v>
      </c>
      <c r="C20" s="8" t="s">
        <v>4</v>
      </c>
      <c r="D20" s="7">
        <v>27.768916666666666</v>
      </c>
      <c r="E20" s="7">
        <v>27.768916666666666</v>
      </c>
      <c r="F20" s="7">
        <f t="shared" si="0"/>
        <v>55.53783333333333</v>
      </c>
    </row>
    <row r="21" spans="1:6" ht="12.75">
      <c r="A21" s="16">
        <v>13</v>
      </c>
      <c r="B21" s="6"/>
      <c r="C21" s="8"/>
      <c r="D21" s="7"/>
      <c r="E21" s="7"/>
      <c r="F21" s="7"/>
    </row>
    <row r="22" spans="1:6" ht="12.75">
      <c r="A22" s="16">
        <v>14</v>
      </c>
      <c r="B22" s="6"/>
      <c r="C22" s="8" t="s">
        <v>5</v>
      </c>
      <c r="D22" s="9">
        <f>+SUM(D14:D20)</f>
        <v>75539.30446739683</v>
      </c>
      <c r="E22" s="9">
        <f>+SUM(E14:E20)</f>
        <v>68334.04242911201</v>
      </c>
      <c r="F22" s="9">
        <f t="shared" si="0"/>
        <v>143873.34689650883</v>
      </c>
    </row>
    <row r="23" spans="1:6" ht="12.75">
      <c r="A23" s="16">
        <v>15</v>
      </c>
      <c r="B23" s="6"/>
      <c r="C23" s="8"/>
      <c r="D23" s="7"/>
      <c r="E23" s="7"/>
      <c r="F23" s="7"/>
    </row>
    <row r="24" spans="1:6" ht="12.75">
      <c r="A24" s="16">
        <v>16</v>
      </c>
      <c r="B24" s="6"/>
      <c r="C24" s="8" t="s">
        <v>13</v>
      </c>
      <c r="D24" s="7">
        <v>293.885</v>
      </c>
      <c r="E24" s="7">
        <v>293.885</v>
      </c>
      <c r="F24" s="7">
        <f t="shared" si="0"/>
        <v>587.77</v>
      </c>
    </row>
    <row r="25" spans="1:6" ht="12.75">
      <c r="A25" s="16">
        <v>17</v>
      </c>
      <c r="B25" s="6"/>
      <c r="C25" s="8" t="s">
        <v>6</v>
      </c>
      <c r="D25" s="7">
        <v>616.1041758333333</v>
      </c>
      <c r="E25" s="7">
        <v>616.1041758333333</v>
      </c>
      <c r="F25" s="7">
        <f t="shared" si="0"/>
        <v>1232.2083516666667</v>
      </c>
    </row>
    <row r="26" spans="1:3" ht="12.75">
      <c r="A26" s="16">
        <v>18</v>
      </c>
      <c r="B26" s="6"/>
      <c r="C26" s="8"/>
    </row>
    <row r="27" spans="1:6" ht="12.75">
      <c r="A27" s="16">
        <v>19</v>
      </c>
      <c r="B27" s="6"/>
      <c r="C27" s="8" t="s">
        <v>8</v>
      </c>
      <c r="D27" s="9">
        <f>+D25+D24+D22</f>
        <v>76449.29364323016</v>
      </c>
      <c r="E27" s="9">
        <f>+E25+E24+E22</f>
        <v>69244.03160494535</v>
      </c>
      <c r="F27" s="9">
        <f t="shared" si="0"/>
        <v>145693.32524817553</v>
      </c>
    </row>
    <row r="28" ht="12.75">
      <c r="A28" s="16">
        <v>20</v>
      </c>
    </row>
    <row r="29" ht="12.75">
      <c r="A29" s="16">
        <v>21</v>
      </c>
    </row>
    <row r="30" spans="1:6" ht="15">
      <c r="A30" s="16">
        <v>22</v>
      </c>
      <c r="B30" s="5"/>
      <c r="C30" t="s">
        <v>9</v>
      </c>
      <c r="D30" s="7">
        <f>-D25</f>
        <v>-616.1041758333333</v>
      </c>
      <c r="E30" s="7">
        <f>-E25</f>
        <v>-616.1041758333333</v>
      </c>
      <c r="F30" s="7">
        <f>SUBTOTAL(9,D30:E30)</f>
        <v>-1232.2083516666667</v>
      </c>
    </row>
    <row r="31" spans="1:6" ht="15">
      <c r="A31" s="16">
        <v>23</v>
      </c>
      <c r="B31" s="5"/>
      <c r="C31" t="s">
        <v>10</v>
      </c>
      <c r="D31" s="7">
        <v>4876.49</v>
      </c>
      <c r="E31" s="7">
        <v>5242.29</v>
      </c>
      <c r="F31" s="7">
        <f>SUBTOTAL(9,D31:E31)</f>
        <v>10118.779999999999</v>
      </c>
    </row>
    <row r="32" spans="1:6" ht="12.75">
      <c r="A32" s="16">
        <v>24</v>
      </c>
      <c r="C32" s="13"/>
      <c r="D32" s="12"/>
      <c r="E32" s="12"/>
      <c r="F32" s="12"/>
    </row>
    <row r="33" ht="12.75">
      <c r="A33" s="16">
        <v>25</v>
      </c>
    </row>
    <row r="34" spans="1:6" ht="13.5" thickBot="1">
      <c r="A34" s="16">
        <v>26</v>
      </c>
      <c r="C34" t="s">
        <v>16</v>
      </c>
      <c r="D34" s="10">
        <f>+SUM(D27:D32)</f>
        <v>80709.67946739684</v>
      </c>
      <c r="E34" s="10">
        <f>+SUM(E27:E32)</f>
        <v>73870.21742911202</v>
      </c>
      <c r="F34" s="10">
        <f>SUBTOTAL(9,D34:E34)</f>
        <v>154579.89689650887</v>
      </c>
    </row>
    <row r="35" spans="1:6" ht="12.75" customHeight="1" thickTop="1">
      <c r="A35" s="16">
        <v>27</v>
      </c>
      <c r="C35" t="s">
        <v>11</v>
      </c>
      <c r="D35" s="14">
        <v>2134090.25</v>
      </c>
      <c r="E35" s="14">
        <v>1806128.625</v>
      </c>
      <c r="F35" s="14"/>
    </row>
    <row r="36" spans="1:6" ht="12.75">
      <c r="A36" s="16">
        <v>28</v>
      </c>
      <c r="C36" t="s">
        <v>12</v>
      </c>
      <c r="D36" s="14">
        <f>+D35*(1-6.5%)</f>
        <v>1995374.38375</v>
      </c>
      <c r="E36" s="14">
        <f>+E35*(1-6.5%)</f>
        <v>1688730.264375</v>
      </c>
      <c r="F36" s="14">
        <f>SUBTOTAL(9,D36:E36)</f>
        <v>3684104.6481250003</v>
      </c>
    </row>
    <row r="37" spans="1:6" ht="12.75">
      <c r="A37" s="16">
        <v>29</v>
      </c>
      <c r="C37" t="s">
        <v>17</v>
      </c>
      <c r="D37" s="15">
        <f>+D34*1000/D36</f>
        <v>40.4483890966443</v>
      </c>
      <c r="E37" s="15">
        <f>+E34*1000/E36</f>
        <v>43.74305298333208</v>
      </c>
      <c r="F37" s="15">
        <f>+F34*1000/F36</f>
        <v>41.95860640798606</v>
      </c>
    </row>
    <row r="38" ht="12.75">
      <c r="A38" s="16">
        <v>30</v>
      </c>
    </row>
    <row r="39" spans="1:6" ht="12.75">
      <c r="A39" s="16">
        <v>31</v>
      </c>
      <c r="C39" t="s">
        <v>18</v>
      </c>
      <c r="D39">
        <v>24.74</v>
      </c>
      <c r="E39">
        <v>24.74</v>
      </c>
      <c r="F39">
        <v>24.74</v>
      </c>
    </row>
    <row r="40" ht="12.75">
      <c r="A40" s="16">
        <v>32</v>
      </c>
    </row>
    <row r="41" spans="1:6" ht="12.75">
      <c r="A41" s="16">
        <v>33</v>
      </c>
      <c r="C41" s="13" t="s">
        <v>19</v>
      </c>
      <c r="D41" s="28">
        <f>+D37-D39</f>
        <v>15.7083890966443</v>
      </c>
      <c r="E41" s="28">
        <f>+E37-E39</f>
        <v>19.00305298333208</v>
      </c>
      <c r="F41" s="29">
        <f>+F37-F39</f>
        <v>17.218606407986062</v>
      </c>
    </row>
    <row r="42" spans="1:7" ht="12.75">
      <c r="A42" s="16">
        <v>34</v>
      </c>
      <c r="C42" s="19" t="s">
        <v>24</v>
      </c>
      <c r="D42" s="30">
        <f>+D41*D36/1000</f>
        <v>31344.11721342184</v>
      </c>
      <c r="E42" s="30">
        <f>+E41*E36/1000</f>
        <v>32091.030688474515</v>
      </c>
      <c r="F42" s="30">
        <f>SUBTOTAL(9,D42:E42)</f>
        <v>63435.14790189636</v>
      </c>
      <c r="G42" s="30"/>
    </row>
    <row r="43" spans="1:8" ht="12.75">
      <c r="A43" s="33"/>
      <c r="B43" s="17"/>
      <c r="C43" s="17"/>
      <c r="D43" s="26"/>
      <c r="E43" s="26"/>
      <c r="F43" s="26"/>
      <c r="G43" s="26"/>
      <c r="H43" s="17"/>
    </row>
    <row r="44" spans="1:8" ht="12.75">
      <c r="A44" s="33"/>
      <c r="B44" s="17"/>
      <c r="C44" s="17"/>
      <c r="D44" s="26"/>
      <c r="E44" s="26"/>
      <c r="F44" s="26"/>
      <c r="G44" s="26"/>
      <c r="H44" s="17"/>
    </row>
    <row r="45" spans="1:8" ht="12" customHeight="1">
      <c r="A45" s="33"/>
      <c r="B45" s="17"/>
      <c r="C45" s="31"/>
      <c r="D45" s="17"/>
      <c r="E45" s="17"/>
      <c r="F45" s="20"/>
      <c r="G45" s="17"/>
      <c r="H45" s="17"/>
    </row>
    <row r="46" spans="1:8" ht="12.75">
      <c r="A46" s="33"/>
      <c r="B46" s="17"/>
      <c r="C46" s="31"/>
      <c r="D46" s="23"/>
      <c r="E46" s="17"/>
      <c r="F46" s="22"/>
      <c r="G46" s="17"/>
      <c r="H46" s="17"/>
    </row>
    <row r="47" spans="1:8" ht="12.75">
      <c r="A47" s="33"/>
      <c r="B47" s="17"/>
      <c r="C47" s="31"/>
      <c r="D47" s="23"/>
      <c r="E47" s="17"/>
      <c r="F47" s="32"/>
      <c r="G47" s="17"/>
      <c r="H47" s="17"/>
    </row>
    <row r="48" spans="1:8" ht="12.75">
      <c r="A48" s="33"/>
      <c r="B48" s="17"/>
      <c r="C48" s="17"/>
      <c r="D48" s="23"/>
      <c r="E48" s="17"/>
      <c r="F48" s="25"/>
      <c r="G48" s="17"/>
      <c r="H48" s="17"/>
    </row>
    <row r="49" spans="1:8" ht="12.75">
      <c r="A49" s="33"/>
      <c r="B49" s="17"/>
      <c r="C49" s="17"/>
      <c r="D49" s="17"/>
      <c r="E49" s="17"/>
      <c r="F49" s="17"/>
      <c r="G49" s="17"/>
      <c r="H49" s="17"/>
    </row>
    <row r="50" spans="1:8" ht="12.75">
      <c r="A50" s="33"/>
      <c r="B50" s="17"/>
      <c r="C50" s="17"/>
      <c r="D50" s="17"/>
      <c r="E50" s="17"/>
      <c r="F50" s="17"/>
      <c r="G50" s="17"/>
      <c r="H50" s="17"/>
    </row>
    <row r="51" spans="1:8" ht="12.75">
      <c r="A51" s="33"/>
      <c r="B51" s="17"/>
      <c r="C51" s="17"/>
      <c r="D51" s="17"/>
      <c r="E51" s="17"/>
      <c r="F51" s="17"/>
      <c r="G51" s="17"/>
      <c r="H51" s="17"/>
    </row>
    <row r="52" spans="1:8" ht="12.75">
      <c r="A52" s="33"/>
      <c r="B52" s="17"/>
      <c r="C52" s="17"/>
      <c r="D52" s="17"/>
      <c r="E52" s="17"/>
      <c r="F52" s="17"/>
      <c r="G52" s="17"/>
      <c r="H52" s="17"/>
    </row>
    <row r="53" spans="1:7" ht="12.75">
      <c r="A53" s="16"/>
      <c r="E53" s="17"/>
      <c r="F53" s="17"/>
      <c r="G53" s="17"/>
    </row>
    <row r="54" spans="1:38" ht="12.75">
      <c r="A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</row>
    <row r="55" spans="1:38" ht="12.75">
      <c r="A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</row>
    <row r="56" spans="1:38" ht="12.75">
      <c r="A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</row>
    <row r="57" spans="1:38" ht="12.75">
      <c r="A57" s="24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  <row r="58" spans="1:38" ht="12.75">
      <c r="A58" s="24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</row>
    <row r="59" spans="3:38" ht="12.7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</row>
    <row r="60" spans="3:38" ht="12.7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</row>
    <row r="61" spans="3:38" ht="12.75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</row>
    <row r="62" spans="3:38" ht="12.7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</row>
    <row r="63" spans="3:38" ht="12.7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</row>
  </sheetData>
  <mergeCells count="2">
    <mergeCell ref="A3:F3"/>
    <mergeCell ref="A4:F4"/>
  </mergeCells>
  <printOptions/>
  <pageMargins left="0.44" right="0" top="0.25" bottom="0.25" header="0.25" footer="0.25"/>
  <pageSetup horizontalDpi="600" verticalDpi="600" orientation="portrait" scale="85" r:id="rId1"/>
  <headerFooter alignWithMargins="0">
    <oddHeader xml:space="preserve">&amp;R&amp;"Arial,Bold"EXHIBIT WAG-3 
Spreadsheet A
(PART 2 of 3)-PAGE 2
  </oddHeader>
    <oddFooter>&amp;L&amp;B&amp;08BA013350002/&amp;A&amp;R&amp;B&amp;08&amp;D/&amp;T/Excel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0+</dc:subject>
  <dc:creator>Quehrn, Markham A.</dc:creator>
  <cp:keywords/>
  <dc:description/>
  <cp:lastModifiedBy>Information Services</cp:lastModifiedBy>
  <cp:lastPrinted>2001-12-03T02:02:51Z</cp:lastPrinted>
  <dcterms:created xsi:type="dcterms:W3CDTF">2001-11-12T17:32:01Z</dcterms:created>
  <dcterms:modified xsi:type="dcterms:W3CDTF">2001-12-05T17:41:37Z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Quehrn, Markham A.</vt:lpwstr>
  </property>
  <property fmtid="{D5CDD505-2E9C-101B-9397-08002B2CF9AE}" pid="4" name="archive">
    <vt:lpwstr/>
  </property>
  <property fmtid="{D5CDD505-2E9C-101B-9397-08002B2CF9AE}" pid="5" name="template">
    <vt:lpwstr>IMPORT</vt:lpwstr>
  </property>
  <property fmtid="{D5CDD505-2E9C-101B-9397-08002B2CF9AE}" pid="6" name="encrypt">
    <vt:lpwstr>0</vt:lpwstr>
  </property>
  <property fmtid="{D5CDD505-2E9C-101B-9397-08002B2CF9AE}" pid="7" name="association">
    <vt:lpwstr>Real Estate</vt:lpwstr>
  </property>
  <property fmtid="{D5CDD505-2E9C-101B-9397-08002B2CF9AE}" pid="8" name="reference">
    <vt:lpwstr/>
  </property>
  <property fmtid="{D5CDD505-2E9C-101B-9397-08002B2CF9AE}" pid="9" name="doctype">
    <vt:lpwstr>IMPORT</vt:lpwstr>
  </property>
  <property fmtid="{D5CDD505-2E9C-101B-9397-08002B2CF9AE}" pid="10" name="title">
    <vt:lpwstr/>
  </property>
  <property fmtid="{D5CDD505-2E9C-101B-9397-08002B2CF9AE}" pid="11" name="catid">
    <vt:lpwstr>BA</vt:lpwstr>
  </property>
  <property fmtid="{D5CDD505-2E9C-101B-9397-08002B2CF9AE}" pid="12" name="refname1">
    <vt:lpwstr/>
  </property>
  <property fmtid="{D5CDD505-2E9C-101B-9397-08002B2CF9AE}" pid="13" name="refname2">
    <vt:lpwstr/>
  </property>
  <property fmtid="{D5CDD505-2E9C-101B-9397-08002B2CF9AE}" pid="14" name="indextext">
    <vt:lpwstr>0</vt:lpwstr>
  </property>
  <property fmtid="{D5CDD505-2E9C-101B-9397-08002B2CF9AE}" pid="15" name="filecat">
    <vt:lpwstr>9 REAL ESTATE</vt:lpwstr>
  </property>
  <property fmtid="{D5CDD505-2E9C-101B-9397-08002B2CF9AE}" pid="16" name="ckogroup">
    <vt:lpwstr/>
  </property>
  <property fmtid="{D5CDD505-2E9C-101B-9397-08002B2CF9AE}" pid="17" name="version">
    <vt:lpwstr>0+</vt:lpwstr>
  </property>
  <property fmtid="{D5CDD505-2E9C-101B-9397-08002B2CF9AE}" pid="18" name="typist">
    <vt:lpwstr>Quehrn, Markham A.</vt:lpwstr>
  </property>
  <property fmtid="{D5CDD505-2E9C-101B-9397-08002B2CF9AE}" pid="19" name="filename">
    <vt:lpwstr>WORKBOOK.01</vt:lpwstr>
  </property>
  <property fmtid="{D5CDD505-2E9C-101B-9397-08002B2CF9AE}" pid="20" name="DocumentSetType">
    <vt:lpwstr>Testimony</vt:lpwstr>
  </property>
  <property fmtid="{D5CDD505-2E9C-101B-9397-08002B2CF9AE}" pid="21" name="IsHighlyConfidential">
    <vt:lpwstr>0</vt:lpwstr>
  </property>
  <property fmtid="{D5CDD505-2E9C-101B-9397-08002B2CF9AE}" pid="22" name="DocketNumber">
    <vt:lpwstr>011570</vt:lpwstr>
  </property>
  <property fmtid="{D5CDD505-2E9C-101B-9397-08002B2CF9AE}" pid="23" name="IsConfidential">
    <vt:lpwstr>0</vt:lpwstr>
  </property>
  <property fmtid="{D5CDD505-2E9C-101B-9397-08002B2CF9AE}" pid="24" name="Date1">
    <vt:lpwstr>2001-12-03T00:00:00Z</vt:lpwstr>
  </property>
  <property fmtid="{D5CDD505-2E9C-101B-9397-08002B2CF9AE}" pid="25" name="CaseType">
    <vt:lpwstr>Tariff Revision</vt:lpwstr>
  </property>
  <property fmtid="{D5CDD505-2E9C-101B-9397-08002B2CF9AE}" pid="26" name="OpenedDate">
    <vt:lpwstr>2001-11-26T00:00:00Z</vt:lpwstr>
  </property>
  <property fmtid="{D5CDD505-2E9C-101B-9397-08002B2CF9AE}" pid="27" name="Prefix">
    <vt:lpwstr>UE</vt:lpwstr>
  </property>
  <property fmtid="{D5CDD505-2E9C-101B-9397-08002B2CF9AE}" pid="28" name="CaseCompanyNames">
    <vt:lpwstr>Puget Sound Energy</vt:lpwstr>
  </property>
  <property fmtid="{D5CDD505-2E9C-101B-9397-08002B2CF9AE}" pid="29" name="IndustryCode">
    <vt:lpwstr>140</vt:lpwstr>
  </property>
  <property fmtid="{D5CDD505-2E9C-101B-9397-08002B2CF9AE}" pid="30" name="CaseStatus">
    <vt:lpwstr>Closed</vt:lpwstr>
  </property>
  <property fmtid="{D5CDD505-2E9C-101B-9397-08002B2CF9AE}" pid="31" name="_docset_NoMedatataSyncRequired">
    <vt:lpwstr>False</vt:lpwstr>
  </property>
  <property fmtid="{D5CDD505-2E9C-101B-9397-08002B2CF9AE}" pid="32" name="Nickname">
    <vt:lpwstr/>
  </property>
  <property fmtid="{D5CDD505-2E9C-101B-9397-08002B2CF9AE}" pid="33" name="Process">
    <vt:lpwstr/>
  </property>
  <property fmtid="{D5CDD505-2E9C-101B-9397-08002B2CF9AE}" pid="34" name="Visibility">
    <vt:lpwstr/>
  </property>
  <property fmtid="{D5CDD505-2E9C-101B-9397-08002B2CF9AE}" pid="35" name="DocumentGroup">
    <vt:lpwstr/>
  </property>
</Properties>
</file>