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1. Jan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<sst xmlns="http://schemas.openxmlformats.org/spreadsheetml/2006/main" count="78" uniqueCount="34">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</sst>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4" sqref="B14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44196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2079475.82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-314924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287.23</v>
      </c>
      <c r="E16" s="15"/>
      <c r="F16" s="16"/>
    </row>
    <row r="17" spans="1:12" x14ac:dyDescent="0.2">
      <c r="A17" s="6"/>
      <c r="B17" s="6" t="s">
        <v>6</v>
      </c>
      <c r="C17" s="6"/>
      <c r="D17" s="19">
        <v>1472.13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-313164.64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1766311.1800000002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16895428.129999999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-2503361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7818.12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55437.04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-2440105.84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14455322.289999999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64071939.090000018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-3029982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161624.93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-2868357.07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61203582.020000018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12313441.070000004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-6510101.6699999999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-6510101.6699999999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5803339.4000000041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2114479.9899999984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2103003.0499999998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2103003.0499999998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4217483.0399999982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174396.78999999998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33408.800000000003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33408.800000000003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207805.58999999997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-4473.9500000000698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6023.8</v>
      </c>
      <c r="E79" s="15"/>
    </row>
    <row r="80" spans="1:6" x14ac:dyDescent="0.2">
      <c r="A80" s="6"/>
      <c r="B80" s="6" t="s">
        <v>7</v>
      </c>
      <c r="C80" s="6"/>
      <c r="D80" s="34">
        <f>SUM(D78:D79)</f>
        <v>6023.8</v>
      </c>
      <c r="E80" s="15"/>
    </row>
    <row r="81" spans="1:7" x14ac:dyDescent="0.2">
      <c r="A81" s="6"/>
      <c r="B81" s="6" t="s">
        <v>8</v>
      </c>
      <c r="C81" s="6"/>
      <c r="D81" s="35">
        <f>+D80+D77</f>
        <v>1549.8499999999303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97644686.940000027</v>
      </c>
      <c r="E84" s="15"/>
      <c r="F84" s="44">
        <f>SUM(D12,D22,D32,D50,D59,D70,D77)</f>
        <v>33572747.850000001</v>
      </c>
      <c r="G84" s="45">
        <f>+F84-D84</f>
        <v>-64071939.090000026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-9989293.5699999966</v>
      </c>
      <c r="E85" s="15"/>
      <c r="F85" s="47">
        <f>SUM(D18+D28+D37+D55+D66+D73+D80)</f>
        <v>-7120936.5000000009</v>
      </c>
      <c r="G85" s="45">
        <f t="shared" ref="G85:G88" si="0">+F85-D85</f>
        <v>2868357.0699999956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87655393.370000005</v>
      </c>
      <c r="E86" s="15"/>
      <c r="F86" s="44">
        <f>SUM(F84:F85)</f>
        <v>26451811.350000001</v>
      </c>
      <c r="G86" s="45">
        <f t="shared" si="0"/>
        <v>-61203582.020000003</v>
      </c>
    </row>
    <row r="87" spans="1:7" ht="12" thickTop="1" x14ac:dyDescent="0.2">
      <c r="A87" s="6" t="s">
        <v>17</v>
      </c>
      <c r="B87" s="6"/>
      <c r="C87" s="6"/>
      <c r="D87" s="49">
        <f>+D19+D29+D38+D47</f>
        <v>77425215.49000001</v>
      </c>
      <c r="E87" s="15"/>
      <c r="F87" s="49">
        <f>+D19+D29+D38</f>
        <v>16221633.469999999</v>
      </c>
      <c r="G87" s="45">
        <f t="shared" si="0"/>
        <v>-61203582.020000011</v>
      </c>
    </row>
    <row r="88" spans="1:7" ht="12" thickBot="1" x14ac:dyDescent="0.25">
      <c r="A88" s="6" t="s">
        <v>18</v>
      </c>
      <c r="B88" s="6"/>
      <c r="C88" s="6"/>
      <c r="D88" s="50">
        <f>+D81+D74+D67+D56</f>
        <v>10230177.880000003</v>
      </c>
      <c r="E88" s="15"/>
      <c r="F88" s="44">
        <f>+F86-F87</f>
        <v>10230177.880000003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96E2FC-69A7-4501-8DBE-33E75983287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2223814-A58D-4BE1-AA36-B84BEA0804D0}"/>
</file>

<file path=customXml/itemProps3.xml><?xml version="1.0" encoding="utf-8"?>
<ds:datastoreItem xmlns:ds="http://schemas.openxmlformats.org/officeDocument/2006/customXml" ds:itemID="{E482DF41-D08D-433B-8EEE-1E0E4B1868D4}"/>
</file>

<file path=customXml/itemProps4.xml><?xml version="1.0" encoding="utf-8"?>
<ds:datastoreItem xmlns:ds="http://schemas.openxmlformats.org/officeDocument/2006/customXml" ds:itemID="{8CA65DDD-A545-4DD8-B8A7-F9AB75327FD4}"/>
</file>

<file path=customXml/itemProps5.xml><?xml version="1.0" encoding="utf-8"?>
<ds:datastoreItem xmlns:ds="http://schemas.openxmlformats.org/officeDocument/2006/customXml" ds:itemID="{FE558F10-FE31-45AC-9C7D-B245A8E9B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2021-01-07T17:38:30Z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