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123BBE5-9E1B-4F7F-8A7B-89CD04AB61AA}" xr6:coauthVersionLast="47" xr6:coauthVersionMax="47" xr10:uidLastSave="{00000000-0000-0000-0000-000000000000}"/>
  <bookViews>
    <workbookView xWindow="120" yWindow="720" windowWidth="18915" windowHeight="14640" xr2:uid="{CECC2C8E-1877-4652-AB67-E1C6FBAC0F08}"/>
  </bookViews>
  <sheets>
    <sheet name="5.2" sheetId="1" r:id="rId1"/>
  </sheets>
  <externalReferences>
    <externalReference r:id="rId2"/>
    <externalReference r:id="rId3"/>
  </externalReferences>
  <definedNames>
    <definedName name="_Order1">255</definedName>
    <definedName name="_Order2">0</definedName>
    <definedName name="DispatchSum">"GRID Thermal Generation!R2C1:R4C2"</definedName>
    <definedName name="MidC">[1]lookup!$C$90:$D$99</definedName>
    <definedName name="_xlnm.Print_Area" localSheetId="0">'5.2'!$A$1:$J$61</definedName>
    <definedName name="Purchases">[1]lookup!$C$20:$D$63</definedName>
    <definedName name="QFs">[1]lookup!$C$65:$D$88</definedName>
    <definedName name="RevenueSum">"GRID Thermal Revenue!R2C1:R4C2"</definedName>
    <definedName name="Sales">[1]lookup!$C$3:$D$18</definedName>
    <definedName name="SAPBEXrevision">1</definedName>
    <definedName name="SAPBEXsysID">"BWP"</definedName>
    <definedName name="SAPBEXwbID">"45FIHJWMI3GHFVKWLVCY66MTN"</definedName>
    <definedName name="Storage">[1]lookup!$C$101:$D$118</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1" l="1"/>
  <c r="F38" i="1"/>
  <c r="A2" i="1"/>
  <c r="A3" i="1"/>
  <c r="B10" i="1"/>
  <c r="B11" i="1"/>
  <c r="D11" i="1"/>
  <c r="F11" i="1"/>
  <c r="I11" i="1" s="1"/>
  <c r="B12" i="1"/>
  <c r="D12" i="1"/>
  <c r="F12" i="1"/>
  <c r="I12" i="1" s="1"/>
  <c r="B13" i="1"/>
  <c r="D13" i="1"/>
  <c r="F13" i="1"/>
  <c r="I13" i="1" s="1"/>
  <c r="B14" i="1"/>
  <c r="F14" i="1"/>
  <c r="B16" i="1"/>
  <c r="B17" i="1"/>
  <c r="D17" i="1"/>
  <c r="F17" i="1"/>
  <c r="I17" i="1" s="1"/>
  <c r="B18" i="1"/>
  <c r="D18" i="1"/>
  <c r="F18" i="1"/>
  <c r="I18" i="1"/>
  <c r="B19" i="1"/>
  <c r="D19" i="1"/>
  <c r="F19" i="1"/>
  <c r="I19" i="1" s="1"/>
  <c r="D20" i="1"/>
  <c r="F20" i="1"/>
  <c r="I20" i="1"/>
  <c r="B21" i="1"/>
  <c r="D21" i="1"/>
  <c r="F21" i="1"/>
  <c r="I21" i="1" s="1"/>
  <c r="B22" i="1"/>
  <c r="D22" i="1"/>
  <c r="F22" i="1"/>
  <c r="I22" i="1"/>
  <c r="B23" i="1"/>
  <c r="F23" i="1"/>
  <c r="B25" i="1"/>
  <c r="B26" i="1"/>
  <c r="D26" i="1"/>
  <c r="F26" i="1"/>
  <c r="I26" i="1" s="1"/>
  <c r="B27" i="1"/>
  <c r="D27" i="1"/>
  <c r="F27" i="1"/>
  <c r="I27" i="1"/>
  <c r="B28" i="1"/>
  <c r="D28" i="1"/>
  <c r="F28" i="1"/>
  <c r="I28" i="1" s="1"/>
  <c r="B29" i="1"/>
  <c r="D29" i="1"/>
  <c r="F29" i="1"/>
  <c r="I29" i="1"/>
  <c r="B30" i="1"/>
  <c r="F30" i="1"/>
  <c r="B32" i="1"/>
  <c r="B33" i="1"/>
  <c r="D33" i="1"/>
  <c r="F33" i="1"/>
  <c r="I33" i="1"/>
  <c r="B34" i="1"/>
  <c r="D34" i="1"/>
  <c r="F34" i="1"/>
  <c r="I34" i="1" s="1"/>
  <c r="B35" i="1"/>
  <c r="D35" i="1"/>
  <c r="F35" i="1"/>
  <c r="I35" i="1"/>
  <c r="B36" i="1"/>
  <c r="F36" i="1"/>
  <c r="I36" i="1" l="1"/>
  <c r="I14" i="1"/>
  <c r="I23" i="1"/>
  <c r="I30" i="1"/>
</calcChain>
</file>

<file path=xl/sharedStrings.xml><?xml version="1.0" encoding="utf-8"?>
<sst xmlns="http://schemas.openxmlformats.org/spreadsheetml/2006/main" count="80" uniqueCount="20">
  <si>
    <t>Description of Adjustment</t>
  </si>
  <si>
    <t>Total Net Power Cost Adjustment - Pro Forma</t>
  </si>
  <si>
    <t>5.1.1</t>
  </si>
  <si>
    <t>Situs</t>
  </si>
  <si>
    <t>WA</t>
  </si>
  <si>
    <t>PRO</t>
  </si>
  <si>
    <t>Remove - WA Qualifying Facilities</t>
  </si>
  <si>
    <t>Adjustment to Expense:</t>
  </si>
  <si>
    <t>REF #</t>
  </si>
  <si>
    <t>ALLOCATED</t>
  </si>
  <si>
    <t>FACTOR %</t>
  </si>
  <si>
    <t>FACTOR</t>
  </si>
  <si>
    <t>COMPANY</t>
  </si>
  <si>
    <t>Type</t>
  </si>
  <si>
    <t>ACCOUNT</t>
  </si>
  <si>
    <t>WASHINGTON</t>
  </si>
  <si>
    <t>TOTAL</t>
  </si>
  <si>
    <t>Net Power Costs (Pro Forma) - Year 1</t>
  </si>
  <si>
    <t>PAGE</t>
  </si>
  <si>
    <t>The adjustment projects power costs by adjusting sales for resale, purchase power, wheeling and fuel in a manner consistent with the contractual terms of sales and purchase agreements, and normal hydro and weather conditions and incorporating changes agreed to in the WIJAM MOU. This adjustment reflects pro forma power costs for the calendar year 2024.  The use of pro forma net power costs in results is consistent with approved treatment in Docket UE-191024. Company Witness Ramon J. Mitchell provides detail testimony on projected net power costs reflected in this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</si>
</sst>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4" x14ac:knownFonts="1">
    <font>
      <sz val="11"/>
      <color theme="1"/>
      <name val="Calibri"/>
      <family val="2"/>
      <scheme val="minor"/>
    </font>
    <font>
      <sz val="10"/>
      <name val="Arial"/>
      <family val="2"/>
    </font>
    <font>
      <b/>
      <sz val="10"/>
      <name val="Arial"/>
      <family val="2"/>
    </font>
    <font>
      <u val="singleAccounting"/>
      <sz val="10"/>
      <name val="Arial"/>
      <family val="2"/>
    </font>
  </fonts>
  <fills count="2">
    <fill>
      <patternFill patternType="none"/>
    </fill>
    <fill>
      <patternFill patternType="gray125"/>
    </fill>
  </fills>
  <borders count="10">
    <border>
      <left/>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indexed="64"/>
      </top>
      <bottom/>
      <diagonal/>
    </border>
    <border>
      <left style="medium">
        <color auto="1"/>
      </left>
      <right/>
      <top style="medium">
        <color auto="1"/>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cellStyleXfs>
  <cellXfs count="29">
    <xf numFmtId="0" fontId="0" fillId="0" borderId="0" xfId="0"/>
    <xf numFmtId="41" fontId="1" fillId="0" borderId="0" xfId="3"/>
    <xf numFmtId="41" fontId="1" fillId="0" borderId="0" xfId="3" applyAlignment="1">
      <alignment horizontal="center"/>
    </xf>
    <xf numFmtId="164" fontId="1" fillId="0" borderId="0" xfId="1" applyNumberFormat="1" applyFont="1"/>
    <xf numFmtId="41" fontId="1" fillId="0" borderId="3" xfId="3" applyBorder="1"/>
    <xf numFmtId="41" fontId="1" fillId="0" borderId="5" xfId="3" applyBorder="1"/>
    <xf numFmtId="41" fontId="1" fillId="0" borderId="8" xfId="3" applyBorder="1"/>
    <xf numFmtId="41" fontId="2" fillId="0" borderId="0" xfId="3" applyFont="1" applyProtection="1">
      <protection locked="0"/>
    </xf>
    <xf numFmtId="164" fontId="1" fillId="0" borderId="0" xfId="1" applyNumberFormat="1" applyFont="1" applyBorder="1"/>
    <xf numFmtId="41" fontId="2" fillId="0" borderId="0" xfId="3" applyFont="1"/>
    <xf numFmtId="0" fontId="1" fillId="0" borderId="0" xfId="3" applyNumberFormat="1" applyAlignment="1">
      <alignment horizontal="center"/>
    </xf>
    <xf numFmtId="164" fontId="1" fillId="0" borderId="9" xfId="1" applyNumberFormat="1" applyFont="1" applyBorder="1"/>
    <xf numFmtId="0" fontId="1" fillId="0" borderId="0" xfId="3" quotePrefix="1" applyNumberFormat="1" applyAlignment="1">
      <alignment horizontal="center"/>
    </xf>
    <xf numFmtId="41" fontId="1" fillId="0" borderId="0" xfId="3" quotePrefix="1" applyAlignment="1">
      <alignment horizontal="center"/>
    </xf>
    <xf numFmtId="165" fontId="1" fillId="0" borderId="0" xfId="2" applyNumberFormat="1" applyFont="1" applyFill="1" applyAlignment="1">
      <alignment horizontal="center"/>
    </xf>
    <xf numFmtId="41" fontId="1" fillId="0" borderId="0" xfId="3" applyAlignment="1">
      <alignment horizontal="left" indent="1"/>
    </xf>
    <xf numFmtId="164" fontId="1" fillId="0" borderId="0" xfId="1" applyNumberFormat="1" applyFont="1" applyFill="1"/>
    <xf numFmtId="41" fontId="3" fillId="0" borderId="0" xfId="3" applyFont="1" applyAlignment="1">
      <alignment horizontal="center"/>
    </xf>
    <xf numFmtId="164" fontId="3" fillId="0" borderId="0" xfId="1" applyNumberFormat="1" applyFont="1" applyAlignment="1">
      <alignment horizontal="center"/>
    </xf>
    <xf numFmtId="0" fontId="3" fillId="0" borderId="0" xfId="3" applyNumberFormat="1" applyFont="1" applyAlignment="1">
      <alignment horizontal="center"/>
    </xf>
    <xf numFmtId="164" fontId="1" fillId="0" borderId="0" xfId="1" applyNumberFormat="1" applyFont="1" applyAlignment="1">
      <alignment horizontal="center"/>
    </xf>
    <xf numFmtId="41" fontId="1" fillId="0" borderId="0" xfId="3" applyAlignment="1">
      <alignment horizontal="right"/>
    </xf>
    <xf numFmtId="0" fontId="1" fillId="0" borderId="0" xfId="3" applyNumberFormat="1" applyAlignment="1">
      <alignment horizontal="center" vertical="top"/>
    </xf>
    <xf numFmtId="0" fontId="1" fillId="0" borderId="7" xfId="3" applyNumberFormat="1" applyBorder="1" applyAlignment="1">
      <alignment horizontal="left" vertical="top" wrapText="1"/>
    </xf>
    <xf numFmtId="0" fontId="1" fillId="0" borderId="6" xfId="3" applyNumberFormat="1" applyBorder="1" applyAlignment="1">
      <alignment horizontal="left" vertical="top" wrapText="1"/>
    </xf>
    <xf numFmtId="0" fontId="1" fillId="0" borderId="0" xfId="3" applyNumberFormat="1" applyAlignment="1">
      <alignment horizontal="left" vertical="top" wrapText="1"/>
    </xf>
    <xf numFmtId="0" fontId="1" fillId="0" borderId="4" xfId="3" applyNumberFormat="1" applyBorder="1" applyAlignment="1">
      <alignment horizontal="left" vertical="top" wrapText="1"/>
    </xf>
    <xf numFmtId="0" fontId="1" fillId="0" borderId="2" xfId="3" applyNumberFormat="1" applyBorder="1" applyAlignment="1">
      <alignment horizontal="left" vertical="top" wrapText="1"/>
    </xf>
    <xf numFmtId="0" fontId="1" fillId="0" borderId="1" xfId="3" applyNumberFormat="1" applyBorder="1" applyAlignment="1">
      <alignment horizontal="left" vertical="top" wrapText="1"/>
    </xf>
  </cellXfs>
  <cellStyles count="4">
    <cellStyle name="Comma" xfId="1" builtinId="3"/>
    <cellStyle name="Normal" xfId="0" builtinId="0"/>
    <cellStyle name="Normal_5.1 NPC Adj WA " xfId="3" xr:uid="{509B142C-B264-40D1-B2EF-088E0792BFC7}"/>
    <cellStyle name="Percent" xfId="2" builtinId="5"/>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31951\AppData\Local\Temp\Temp1_CY2013%20Normalized%20NPC.zip\WA%202013.Q4%20Normalized-%20Allocation%20Support%20(WCA%20-%20Confidential)%20_2014%2004%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1%20-%20Net%20Power%20Costs%20(Rest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 val="Wheeling"/>
    </sheetNames>
    <sheetDataSet>
      <sheetData sheetId="0">
        <row r="1">
          <cell r="A1" t="str">
            <v>PacifiCorp</v>
          </cell>
        </row>
      </sheetData>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 sheetId="2">
        <row r="4">
          <cell r="B4">
            <v>41275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1.1"/>
      <sheetName val="5.1.2"/>
      <sheetName val="5.1.3"/>
      <sheetName val="5.1.4"/>
    </sheetNames>
    <sheetDataSet>
      <sheetData sheetId="0"/>
      <sheetData sheetId="1">
        <row r="1">
          <cell r="A1" t="str">
            <v>PacifiCorp</v>
          </cell>
        </row>
        <row r="2">
          <cell r="A2" t="str">
            <v>Washington 2023 General Rate Case</v>
          </cell>
        </row>
        <row r="14">
          <cell r="A14" t="str">
            <v>Sales for Resale  (Account 447)</v>
          </cell>
        </row>
        <row r="15">
          <cell r="A15" t="str">
            <v>Existing Firm Sales - Pacific</v>
          </cell>
          <cell r="B15" t="str">
            <v>447NPC</v>
          </cell>
          <cell r="M15">
            <v>0</v>
          </cell>
        </row>
        <row r="16">
          <cell r="A16" t="str">
            <v>Post-Merger Firm Sales</v>
          </cell>
          <cell r="B16" t="str">
            <v>447NPC</v>
          </cell>
          <cell r="M16">
            <v>19038327.299635988</v>
          </cell>
        </row>
        <row r="17">
          <cell r="A17" t="str">
            <v>Non-Firm Sales</v>
          </cell>
          <cell r="B17" t="str">
            <v>447NPC</v>
          </cell>
          <cell r="M17">
            <v>0</v>
          </cell>
        </row>
        <row r="18">
          <cell r="A18" t="str">
            <v>Total Sales for Resale</v>
          </cell>
          <cell r="M18">
            <v>19038327.299635988</v>
          </cell>
        </row>
        <row r="20">
          <cell r="A20" t="str">
            <v>Purchased Power (Account 555)</v>
          </cell>
        </row>
        <row r="21">
          <cell r="A21" t="str">
            <v>Existing Firm Demand - Pacific</v>
          </cell>
          <cell r="B21" t="str">
            <v>555NPC</v>
          </cell>
          <cell r="M21">
            <v>1424223.953323008</v>
          </cell>
        </row>
        <row r="22">
          <cell r="A22" t="str">
            <v>Existing Firm Energy - Pacific</v>
          </cell>
          <cell r="B22" t="str">
            <v>555NPC</v>
          </cell>
          <cell r="M22">
            <v>3322508.7148934165</v>
          </cell>
        </row>
        <row r="23">
          <cell r="A23" t="str">
            <v>Existing Firm Energy - Utah</v>
          </cell>
          <cell r="B23" t="str">
            <v>555NPC</v>
          </cell>
          <cell r="M23">
            <v>-137715.22914528826</v>
          </cell>
        </row>
        <row r="24">
          <cell r="B24" t="str">
            <v>555NPC</v>
          </cell>
          <cell r="M24">
            <v>334429.24711300002</v>
          </cell>
        </row>
        <row r="26">
          <cell r="A26" t="str">
            <v>Post-Merger Firm Energy</v>
          </cell>
          <cell r="B26" t="str">
            <v>555NPC</v>
          </cell>
          <cell r="M26">
            <v>17496246.964526445</v>
          </cell>
        </row>
        <row r="27">
          <cell r="A27" t="str">
            <v>Other Generation Expenses</v>
          </cell>
          <cell r="B27" t="str">
            <v>555NPC</v>
          </cell>
          <cell r="M27">
            <v>0</v>
          </cell>
        </row>
        <row r="28">
          <cell r="A28" t="str">
            <v>Total Purchased Power</v>
          </cell>
          <cell r="M28">
            <v>22439693.650710579</v>
          </cell>
        </row>
        <row r="30">
          <cell r="A30" t="str">
            <v>Wheeling (Account 565)</v>
          </cell>
        </row>
        <row r="31">
          <cell r="A31" t="str">
            <v>Existing Firm - Pacific</v>
          </cell>
          <cell r="B31" t="str">
            <v>565NPC</v>
          </cell>
          <cell r="M31">
            <v>13353516.178834427</v>
          </cell>
        </row>
        <row r="32">
          <cell r="A32" t="str">
            <v>Existing Firm - Utah</v>
          </cell>
          <cell r="B32" t="str">
            <v>565NPC</v>
          </cell>
          <cell r="M32">
            <v>0</v>
          </cell>
        </row>
        <row r="33">
          <cell r="A33" t="str">
            <v>Post Merger Firm</v>
          </cell>
          <cell r="B33" t="str">
            <v>565NPC</v>
          </cell>
          <cell r="M33">
            <v>-11927606.159872759</v>
          </cell>
        </row>
        <row r="34">
          <cell r="A34" t="str">
            <v>Non Firm</v>
          </cell>
          <cell r="B34" t="str">
            <v>565NPC</v>
          </cell>
          <cell r="M34">
            <v>-795733.14475265681</v>
          </cell>
        </row>
        <row r="35">
          <cell r="A35" t="str">
            <v>Total Wheeling Expense</v>
          </cell>
          <cell r="M35">
            <v>630176.87420901121</v>
          </cell>
        </row>
        <row r="37">
          <cell r="A37" t="str">
            <v>Fuel Expense (Accounts 501 and 547)</v>
          </cell>
        </row>
        <row r="38">
          <cell r="A38" t="str">
            <v>Fuel Consumed - Coal</v>
          </cell>
          <cell r="B38" t="str">
            <v>501NPC</v>
          </cell>
          <cell r="M38">
            <v>-2151384.5804369897</v>
          </cell>
        </row>
        <row r="39">
          <cell r="A39" t="str">
            <v>Steam from Other Sources</v>
          </cell>
          <cell r="B39" t="str">
            <v>503NPC</v>
          </cell>
          <cell r="M39">
            <v>-33648.730937800545</v>
          </cell>
        </row>
        <row r="40">
          <cell r="A40" t="str">
            <v>Fuel Consumed - Natural Gas</v>
          </cell>
          <cell r="B40" t="str">
            <v>547NPC</v>
          </cell>
          <cell r="M40">
            <v>35281566.63017948</v>
          </cell>
        </row>
        <row r="41">
          <cell r="A41" t="str">
            <v>Total Fuel and Other Expense</v>
          </cell>
          <cell r="M41">
            <v>33096533.318804689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015DB-C897-4611-8111-5494BDB5D893}">
  <sheetPr>
    <pageSetUpPr fitToPage="1"/>
  </sheetPr>
  <dimension ref="A2:J61"/>
  <sheetViews>
    <sheetView tabSelected="1" view="pageBreakPreview" zoomScale="85" zoomScaleNormal="100" zoomScaleSheetLayoutView="85" workbookViewId="0">
      <selection activeCell="H13" sqref="H13"/>
    </sheetView>
  </sheetViews>
  <sheetFormatPr defaultColWidth="9.140625" defaultRowHeight="12.75" x14ac:dyDescent="0.2"/>
  <cols>
    <col min="1" max="1" width="2.140625" style="1" customWidth="1"/>
    <col min="2" max="2" width="3.42578125" style="1" customWidth="1"/>
    <col min="3" max="3" width="33" style="1" customWidth="1"/>
    <col min="4" max="4" width="11" style="1" customWidth="1"/>
    <col min="5" max="5" width="6.5703125" style="2" bestFit="1" customWidth="1"/>
    <col min="6" max="6" width="12.28515625" style="3" bestFit="1" customWidth="1"/>
    <col min="7" max="7" width="9.5703125" style="2" bestFit="1" customWidth="1"/>
    <col min="8" max="8" width="11.85546875" style="2" customWidth="1"/>
    <col min="9" max="9" width="14.85546875" style="2" bestFit="1" customWidth="1"/>
    <col min="10" max="10" width="7.42578125" style="1" bestFit="1" customWidth="1"/>
    <col min="11" max="16384" width="9.140625" style="1"/>
  </cols>
  <sheetData>
    <row r="2" spans="1:10" x14ac:dyDescent="0.2">
      <c r="A2" s="9" t="str">
        <f>'[2]5.1.1'!A1</f>
        <v>PacifiCorp</v>
      </c>
      <c r="B2" s="9"/>
      <c r="I2" s="21" t="s">
        <v>18</v>
      </c>
      <c r="J2" s="22">
        <v>5.2</v>
      </c>
    </row>
    <row r="3" spans="1:10" x14ac:dyDescent="0.2">
      <c r="A3" s="9" t="str">
        <f>'[2]5.1.1'!A2</f>
        <v>Washington 2023 General Rate Case</v>
      </c>
      <c r="B3" s="9"/>
    </row>
    <row r="4" spans="1:10" x14ac:dyDescent="0.2">
      <c r="A4" s="9" t="s">
        <v>17</v>
      </c>
      <c r="B4" s="9"/>
    </row>
    <row r="6" spans="1:10" x14ac:dyDescent="0.2">
      <c r="F6" s="20" t="s">
        <v>16</v>
      </c>
      <c r="I6" s="2" t="s">
        <v>15</v>
      </c>
    </row>
    <row r="7" spans="1:10" ht="15" x14ac:dyDescent="0.35">
      <c r="D7" s="17" t="s">
        <v>14</v>
      </c>
      <c r="E7" s="17" t="s">
        <v>13</v>
      </c>
      <c r="F7" s="18" t="s">
        <v>12</v>
      </c>
      <c r="G7" s="17" t="s">
        <v>11</v>
      </c>
      <c r="H7" s="17" t="s">
        <v>10</v>
      </c>
      <c r="I7" s="17" t="s">
        <v>9</v>
      </c>
      <c r="J7" s="17" t="s">
        <v>8</v>
      </c>
    </row>
    <row r="8" spans="1:10" ht="15" x14ac:dyDescent="0.35">
      <c r="B8" s="9" t="s">
        <v>7</v>
      </c>
      <c r="D8" s="17"/>
      <c r="E8" s="17"/>
      <c r="F8" s="18"/>
      <c r="G8" s="17"/>
      <c r="H8" s="17"/>
      <c r="I8" s="17"/>
      <c r="J8" s="17"/>
    </row>
    <row r="9" spans="1:10" ht="15" x14ac:dyDescent="0.35">
      <c r="B9" s="9"/>
      <c r="D9" s="17"/>
      <c r="E9" s="19"/>
      <c r="F9" s="18"/>
      <c r="G9" s="17"/>
      <c r="H9" s="17"/>
      <c r="I9" s="17"/>
      <c r="J9" s="17"/>
    </row>
    <row r="10" spans="1:10" x14ac:dyDescent="0.2">
      <c r="B10" s="9" t="str">
        <f>'[2]5.1.1'!A14</f>
        <v>Sales for Resale  (Account 447)</v>
      </c>
      <c r="E10" s="10"/>
    </row>
    <row r="11" spans="1:10" x14ac:dyDescent="0.2">
      <c r="B11" s="1" t="str">
        <f>'[2]5.1.1'!A15</f>
        <v>Existing Firm Sales - Pacific</v>
      </c>
      <c r="D11" s="13" t="str">
        <f>'[2]5.1.1'!B15</f>
        <v>447NPC</v>
      </c>
      <c r="E11" s="12" t="s">
        <v>5</v>
      </c>
      <c r="F11" s="3">
        <f>'[2]5.1.1'!M15</f>
        <v>0</v>
      </c>
      <c r="G11" s="2" t="s">
        <v>4</v>
      </c>
      <c r="H11" s="14" t="s">
        <v>3</v>
      </c>
      <c r="I11" s="3">
        <f>F11</f>
        <v>0</v>
      </c>
      <c r="J11" s="2" t="s">
        <v>2</v>
      </c>
    </row>
    <row r="12" spans="1:10" x14ac:dyDescent="0.2">
      <c r="B12" s="1" t="str">
        <f>'[2]5.1.1'!A16</f>
        <v>Post-Merger Firm Sales</v>
      </c>
      <c r="D12" s="13" t="str">
        <f>'[2]5.1.1'!B16</f>
        <v>447NPC</v>
      </c>
      <c r="E12" s="12" t="s">
        <v>5</v>
      </c>
      <c r="F12" s="3">
        <f>'[2]5.1.1'!M16</f>
        <v>19038327.299635988</v>
      </c>
      <c r="G12" s="2" t="s">
        <v>4</v>
      </c>
      <c r="H12" s="14" t="s">
        <v>3</v>
      </c>
      <c r="I12" s="3">
        <f>F12</f>
        <v>19038327.299635988</v>
      </c>
      <c r="J12" s="2" t="s">
        <v>2</v>
      </c>
    </row>
    <row r="13" spans="1:10" x14ac:dyDescent="0.2">
      <c r="B13" s="1" t="str">
        <f>'[2]5.1.1'!A17</f>
        <v>Non-Firm Sales</v>
      </c>
      <c r="D13" s="13" t="str">
        <f>'[2]5.1.1'!B17</f>
        <v>447NPC</v>
      </c>
      <c r="E13" s="12" t="s">
        <v>5</v>
      </c>
      <c r="F13" s="3">
        <f>'[2]5.1.1'!M17</f>
        <v>0</v>
      </c>
      <c r="G13" s="2" t="s">
        <v>4</v>
      </c>
      <c r="H13" s="14" t="s">
        <v>3</v>
      </c>
      <c r="I13" s="3">
        <f>F13</f>
        <v>0</v>
      </c>
      <c r="J13" s="2" t="s">
        <v>2</v>
      </c>
    </row>
    <row r="14" spans="1:10" x14ac:dyDescent="0.2">
      <c r="B14" s="1" t="str">
        <f>'[2]5.1.1'!A18</f>
        <v>Total Sales for Resale</v>
      </c>
      <c r="D14" s="13"/>
      <c r="E14" s="12"/>
      <c r="F14" s="11">
        <f>'[2]5.1.1'!M18</f>
        <v>19038327.299635988</v>
      </c>
      <c r="I14" s="11">
        <f>SUM(I11:I13)</f>
        <v>19038327.299635988</v>
      </c>
    </row>
    <row r="15" spans="1:10" x14ac:dyDescent="0.2">
      <c r="C15" s="15"/>
      <c r="D15" s="13"/>
      <c r="E15" s="12"/>
      <c r="I15" s="3"/>
    </row>
    <row r="16" spans="1:10" x14ac:dyDescent="0.2">
      <c r="B16" s="9" t="str">
        <f>'[2]5.1.1'!A20</f>
        <v>Purchased Power (Account 555)</v>
      </c>
      <c r="C16" s="15"/>
      <c r="D16" s="13"/>
      <c r="E16" s="12"/>
      <c r="I16" s="3"/>
    </row>
    <row r="17" spans="2:10" x14ac:dyDescent="0.2">
      <c r="B17" s="1" t="str">
        <f>'[2]5.1.1'!A21</f>
        <v>Existing Firm Demand - Pacific</v>
      </c>
      <c r="C17" s="15"/>
      <c r="D17" s="13" t="str">
        <f>'[2]5.1.1'!B21</f>
        <v>555NPC</v>
      </c>
      <c r="E17" s="12" t="s">
        <v>5</v>
      </c>
      <c r="F17" s="3">
        <f>'[2]5.1.1'!M21</f>
        <v>1424223.953323008</v>
      </c>
      <c r="G17" s="2" t="s">
        <v>4</v>
      </c>
      <c r="H17" s="14" t="s">
        <v>3</v>
      </c>
      <c r="I17" s="3">
        <f t="shared" ref="I17:I22" si="0">F17</f>
        <v>1424223.953323008</v>
      </c>
      <c r="J17" s="2" t="s">
        <v>2</v>
      </c>
    </row>
    <row r="18" spans="2:10" x14ac:dyDescent="0.2">
      <c r="B18" s="1" t="str">
        <f>'[2]5.1.1'!A22</f>
        <v>Existing Firm Energy - Pacific</v>
      </c>
      <c r="C18" s="15"/>
      <c r="D18" s="13" t="str">
        <f>'[2]5.1.1'!B22</f>
        <v>555NPC</v>
      </c>
      <c r="E18" s="12" t="s">
        <v>5</v>
      </c>
      <c r="F18" s="3">
        <f>'[2]5.1.1'!M22</f>
        <v>3322508.7148934165</v>
      </c>
      <c r="G18" s="2" t="s">
        <v>4</v>
      </c>
      <c r="H18" s="14" t="s">
        <v>3</v>
      </c>
      <c r="I18" s="3">
        <f t="shared" si="0"/>
        <v>3322508.7148934165</v>
      </c>
      <c r="J18" s="2" t="s">
        <v>2</v>
      </c>
    </row>
    <row r="19" spans="2:10" x14ac:dyDescent="0.2">
      <c r="B19" s="1" t="str">
        <f>'[2]5.1.1'!A23</f>
        <v>Existing Firm Energy - Utah</v>
      </c>
      <c r="C19" s="15"/>
      <c r="D19" s="13" t="str">
        <f>'[2]5.1.1'!B23</f>
        <v>555NPC</v>
      </c>
      <c r="E19" s="12" t="s">
        <v>5</v>
      </c>
      <c r="F19" s="16">
        <f>'[2]5.1.1'!M23</f>
        <v>-137715.22914528826</v>
      </c>
      <c r="G19" s="2" t="s">
        <v>4</v>
      </c>
      <c r="H19" s="14" t="s">
        <v>3</v>
      </c>
      <c r="I19" s="16">
        <f t="shared" si="0"/>
        <v>-137715.22914528826</v>
      </c>
      <c r="J19" s="2" t="s">
        <v>2</v>
      </c>
    </row>
    <row r="20" spans="2:10" x14ac:dyDescent="0.2">
      <c r="B20" s="1" t="s">
        <v>6</v>
      </c>
      <c r="C20" s="15"/>
      <c r="D20" s="13" t="str">
        <f>'[2]5.1.1'!B24</f>
        <v>555NPC</v>
      </c>
      <c r="E20" s="12" t="s">
        <v>5</v>
      </c>
      <c r="F20" s="3">
        <f>'[2]5.1.1'!M24</f>
        <v>334429.24711300002</v>
      </c>
      <c r="G20" s="2" t="s">
        <v>4</v>
      </c>
      <c r="H20" s="14" t="s">
        <v>3</v>
      </c>
      <c r="I20" s="16">
        <f t="shared" si="0"/>
        <v>334429.24711300002</v>
      </c>
      <c r="J20" s="2" t="s">
        <v>2</v>
      </c>
    </row>
    <row r="21" spans="2:10" x14ac:dyDescent="0.2">
      <c r="B21" s="1" t="str">
        <f>'[2]5.1.1'!A26</f>
        <v>Post-Merger Firm Energy</v>
      </c>
      <c r="C21" s="15"/>
      <c r="D21" s="13" t="str">
        <f>'[2]5.1.1'!B26</f>
        <v>555NPC</v>
      </c>
      <c r="E21" s="12" t="s">
        <v>5</v>
      </c>
      <c r="F21" s="3">
        <f>'[2]5.1.1'!M26</f>
        <v>17496246.964526445</v>
      </c>
      <c r="G21" s="2" t="s">
        <v>4</v>
      </c>
      <c r="H21" s="14" t="s">
        <v>3</v>
      </c>
      <c r="I21" s="3">
        <f t="shared" si="0"/>
        <v>17496246.964526445</v>
      </c>
      <c r="J21" s="2" t="s">
        <v>2</v>
      </c>
    </row>
    <row r="22" spans="2:10" x14ac:dyDescent="0.2">
      <c r="B22" s="1" t="str">
        <f>'[2]5.1.1'!A27</f>
        <v>Other Generation Expenses</v>
      </c>
      <c r="D22" s="13" t="str">
        <f>'[2]5.1.1'!B27</f>
        <v>555NPC</v>
      </c>
      <c r="E22" s="12" t="s">
        <v>5</v>
      </c>
      <c r="F22" s="3">
        <f>'[2]5.1.1'!M27</f>
        <v>0</v>
      </c>
      <c r="G22" s="2" t="s">
        <v>4</v>
      </c>
      <c r="H22" s="14" t="s">
        <v>3</v>
      </c>
      <c r="I22" s="3">
        <f t="shared" si="0"/>
        <v>0</v>
      </c>
      <c r="J22" s="2" t="s">
        <v>2</v>
      </c>
    </row>
    <row r="23" spans="2:10" x14ac:dyDescent="0.2">
      <c r="B23" s="1" t="str">
        <f>'[2]5.1.1'!A28</f>
        <v>Total Purchased Power</v>
      </c>
      <c r="D23" s="13"/>
      <c r="E23" s="12"/>
      <c r="F23" s="11">
        <f>'[2]5.1.1'!M28</f>
        <v>22439693.650710579</v>
      </c>
      <c r="I23" s="11">
        <f>SUM(I17:I22)</f>
        <v>22439693.650710579</v>
      </c>
    </row>
    <row r="24" spans="2:10" x14ac:dyDescent="0.2">
      <c r="D24" s="13"/>
      <c r="E24" s="12"/>
      <c r="I24" s="3"/>
    </row>
    <row r="25" spans="2:10" x14ac:dyDescent="0.2">
      <c r="B25" s="9" t="str">
        <f>'[2]5.1.1'!A30</f>
        <v>Wheeling (Account 565)</v>
      </c>
      <c r="D25" s="13"/>
      <c r="E25" s="12"/>
      <c r="I25" s="3"/>
      <c r="J25" s="2"/>
    </row>
    <row r="26" spans="2:10" x14ac:dyDescent="0.2">
      <c r="B26" s="1" t="str">
        <f>'[2]5.1.1'!A31</f>
        <v>Existing Firm - Pacific</v>
      </c>
      <c r="D26" s="13" t="str">
        <f>'[2]5.1.1'!B31</f>
        <v>565NPC</v>
      </c>
      <c r="E26" s="12" t="s">
        <v>5</v>
      </c>
      <c r="F26" s="3">
        <f>'[2]5.1.1'!M31</f>
        <v>13353516.178834427</v>
      </c>
      <c r="G26" s="2" t="s">
        <v>4</v>
      </c>
      <c r="H26" s="14" t="s">
        <v>3</v>
      </c>
      <c r="I26" s="3">
        <f>F26</f>
        <v>13353516.178834427</v>
      </c>
      <c r="J26" s="2" t="s">
        <v>2</v>
      </c>
    </row>
    <row r="27" spans="2:10" x14ac:dyDescent="0.2">
      <c r="B27" s="1" t="str">
        <f>'[2]5.1.1'!A32</f>
        <v>Existing Firm - Utah</v>
      </c>
      <c r="D27" s="13" t="str">
        <f>'[2]5.1.1'!B32</f>
        <v>565NPC</v>
      </c>
      <c r="E27" s="12" t="s">
        <v>5</v>
      </c>
      <c r="F27" s="16">
        <f>'[2]5.1.1'!M32</f>
        <v>0</v>
      </c>
      <c r="G27" s="2" t="s">
        <v>4</v>
      </c>
      <c r="H27" s="14" t="s">
        <v>3</v>
      </c>
      <c r="I27" s="16">
        <f>F27</f>
        <v>0</v>
      </c>
      <c r="J27" s="2" t="s">
        <v>2</v>
      </c>
    </row>
    <row r="28" spans="2:10" x14ac:dyDescent="0.2">
      <c r="B28" s="1" t="str">
        <f>'[2]5.1.1'!A33</f>
        <v>Post Merger Firm</v>
      </c>
      <c r="C28" s="15"/>
      <c r="D28" s="13" t="str">
        <f>'[2]5.1.1'!B33</f>
        <v>565NPC</v>
      </c>
      <c r="E28" s="12" t="s">
        <v>5</v>
      </c>
      <c r="F28" s="3">
        <f>'[2]5.1.1'!M33</f>
        <v>-11927606.159872759</v>
      </c>
      <c r="G28" s="2" t="s">
        <v>4</v>
      </c>
      <c r="H28" s="14" t="s">
        <v>3</v>
      </c>
      <c r="I28" s="3">
        <f>F28</f>
        <v>-11927606.159872759</v>
      </c>
      <c r="J28" s="2" t="s">
        <v>2</v>
      </c>
    </row>
    <row r="29" spans="2:10" x14ac:dyDescent="0.2">
      <c r="B29" s="1" t="str">
        <f>'[2]5.1.1'!A34</f>
        <v>Non Firm</v>
      </c>
      <c r="C29" s="15"/>
      <c r="D29" s="13" t="str">
        <f>'[2]5.1.1'!B34</f>
        <v>565NPC</v>
      </c>
      <c r="E29" s="12" t="s">
        <v>5</v>
      </c>
      <c r="F29" s="3">
        <f>'[2]5.1.1'!M34</f>
        <v>-795733.14475265681</v>
      </c>
      <c r="G29" s="2" t="s">
        <v>4</v>
      </c>
      <c r="H29" s="14" t="s">
        <v>3</v>
      </c>
      <c r="I29" s="3">
        <f>F29</f>
        <v>-795733.14475265681</v>
      </c>
      <c r="J29" s="2" t="s">
        <v>2</v>
      </c>
    </row>
    <row r="30" spans="2:10" x14ac:dyDescent="0.2">
      <c r="B30" s="1" t="str">
        <f>'[2]5.1.1'!A35</f>
        <v>Total Wheeling Expense</v>
      </c>
      <c r="D30" s="13"/>
      <c r="E30" s="12"/>
      <c r="F30" s="11">
        <f>'[2]5.1.1'!M35</f>
        <v>630176.87420901121</v>
      </c>
      <c r="I30" s="11">
        <f>SUM(I26:I29)</f>
        <v>630176.87420901121</v>
      </c>
      <c r="J30" s="2"/>
    </row>
    <row r="31" spans="2:10" x14ac:dyDescent="0.2">
      <c r="D31" s="13"/>
      <c r="E31" s="12"/>
      <c r="I31" s="3"/>
    </row>
    <row r="32" spans="2:10" x14ac:dyDescent="0.2">
      <c r="B32" s="9" t="str">
        <f>'[2]5.1.1'!A37</f>
        <v>Fuel Expense (Accounts 501 and 547)</v>
      </c>
      <c r="C32" s="9"/>
      <c r="D32" s="13"/>
      <c r="E32" s="12"/>
      <c r="I32" s="3"/>
      <c r="J32" s="2"/>
    </row>
    <row r="33" spans="2:10" x14ac:dyDescent="0.2">
      <c r="B33" s="1" t="str">
        <f>'[2]5.1.1'!A38</f>
        <v>Fuel Consumed - Coal</v>
      </c>
      <c r="C33" s="9"/>
      <c r="D33" s="13" t="str">
        <f>'[2]5.1.1'!B38</f>
        <v>501NPC</v>
      </c>
      <c r="E33" s="12" t="s">
        <v>5</v>
      </c>
      <c r="F33" s="3">
        <f>'[2]5.1.1'!M38</f>
        <v>-2151384.5804369897</v>
      </c>
      <c r="G33" s="2" t="s">
        <v>4</v>
      </c>
      <c r="H33" s="14" t="s">
        <v>3</v>
      </c>
      <c r="I33" s="3">
        <f>F33</f>
        <v>-2151384.5804369897</v>
      </c>
      <c r="J33" s="2" t="s">
        <v>2</v>
      </c>
    </row>
    <row r="34" spans="2:10" x14ac:dyDescent="0.2">
      <c r="B34" s="1" t="str">
        <f>'[2]5.1.1'!A39</f>
        <v>Steam from Other Sources</v>
      </c>
      <c r="C34" s="9"/>
      <c r="D34" s="13" t="str">
        <f>'[2]5.1.1'!B39</f>
        <v>503NPC</v>
      </c>
      <c r="E34" s="12" t="s">
        <v>5</v>
      </c>
      <c r="F34" s="3">
        <f>'[2]5.1.1'!M39</f>
        <v>-33648.730937800545</v>
      </c>
      <c r="G34" s="2" t="s">
        <v>4</v>
      </c>
      <c r="H34" s="14" t="s">
        <v>3</v>
      </c>
      <c r="I34" s="3">
        <f>F34</f>
        <v>-33648.730937800545</v>
      </c>
      <c r="J34" s="2" t="s">
        <v>2</v>
      </c>
    </row>
    <row r="35" spans="2:10" x14ac:dyDescent="0.2">
      <c r="B35" s="1" t="str">
        <f>'[2]5.1.1'!A40</f>
        <v>Fuel Consumed - Natural Gas</v>
      </c>
      <c r="C35" s="9"/>
      <c r="D35" s="13" t="str">
        <f>'[2]5.1.1'!B40</f>
        <v>547NPC</v>
      </c>
      <c r="E35" s="12" t="s">
        <v>5</v>
      </c>
      <c r="F35" s="3">
        <f>'[2]5.1.1'!M40</f>
        <v>35281566.63017948</v>
      </c>
      <c r="G35" s="2" t="s">
        <v>4</v>
      </c>
      <c r="H35" s="14" t="s">
        <v>3</v>
      </c>
      <c r="I35" s="3">
        <f>F35</f>
        <v>35281566.63017948</v>
      </c>
      <c r="J35" s="2" t="s">
        <v>2</v>
      </c>
    </row>
    <row r="36" spans="2:10" x14ac:dyDescent="0.2">
      <c r="B36" s="1" t="str">
        <f>'[2]5.1.1'!A41</f>
        <v>Total Fuel and Other Expense</v>
      </c>
      <c r="C36" s="9"/>
      <c r="D36" s="13"/>
      <c r="E36" s="12"/>
      <c r="F36" s="11">
        <f>'[2]5.1.1'!M41</f>
        <v>33096533.318804689</v>
      </c>
      <c r="I36" s="11">
        <f>SUM(I33:I35)</f>
        <v>33096533.318804689</v>
      </c>
      <c r="J36" s="2"/>
    </row>
    <row r="37" spans="2:10" x14ac:dyDescent="0.2">
      <c r="C37" s="9"/>
      <c r="D37" s="13"/>
      <c r="E37" s="12"/>
      <c r="I37" s="3"/>
      <c r="J37" s="2"/>
    </row>
    <row r="38" spans="2:10" x14ac:dyDescent="0.2">
      <c r="B38" s="9" t="s">
        <v>1</v>
      </c>
      <c r="C38" s="9"/>
      <c r="D38" s="13"/>
      <c r="E38" s="12"/>
      <c r="F38" s="11">
        <f>F36+F30+F23-F14</f>
        <v>37128076.544088289</v>
      </c>
      <c r="I38" s="11">
        <f>I36+I30+I23-I14</f>
        <v>37128076.544088289</v>
      </c>
      <c r="J38" s="2"/>
    </row>
    <row r="39" spans="2:10" x14ac:dyDescent="0.2">
      <c r="C39" s="9"/>
      <c r="E39" s="10"/>
      <c r="F39" s="8"/>
      <c r="J39" s="2"/>
    </row>
    <row r="40" spans="2:10" x14ac:dyDescent="0.2">
      <c r="C40" s="9"/>
      <c r="F40" s="8"/>
      <c r="J40" s="2"/>
    </row>
    <row r="41" spans="2:10" x14ac:dyDescent="0.2">
      <c r="C41" s="9"/>
      <c r="F41" s="8"/>
      <c r="J41" s="2"/>
    </row>
    <row r="42" spans="2:10" x14ac:dyDescent="0.2">
      <c r="C42" s="9"/>
      <c r="F42" s="8"/>
      <c r="J42" s="2"/>
    </row>
    <row r="43" spans="2:10" x14ac:dyDescent="0.2">
      <c r="C43" s="9"/>
      <c r="F43" s="8"/>
      <c r="J43" s="2"/>
    </row>
    <row r="44" spans="2:10" x14ac:dyDescent="0.2">
      <c r="C44" s="9"/>
      <c r="F44" s="8"/>
      <c r="J44" s="2"/>
    </row>
    <row r="45" spans="2:10" x14ac:dyDescent="0.2">
      <c r="C45" s="9"/>
      <c r="F45" s="8"/>
      <c r="J45" s="2"/>
    </row>
    <row r="46" spans="2:10" x14ac:dyDescent="0.2">
      <c r="C46" s="9"/>
      <c r="F46" s="8"/>
      <c r="J46" s="2"/>
    </row>
    <row r="47" spans="2:10" x14ac:dyDescent="0.2">
      <c r="C47" s="9"/>
      <c r="F47" s="8"/>
      <c r="J47" s="2"/>
    </row>
    <row r="48" spans="2:10" x14ac:dyDescent="0.2">
      <c r="C48" s="9"/>
      <c r="F48" s="8"/>
      <c r="J48" s="2"/>
    </row>
    <row r="53" spans="1:10" ht="13.5" thickBot="1" x14ac:dyDescent="0.25">
      <c r="B53" s="7" t="s">
        <v>0</v>
      </c>
    </row>
    <row r="54" spans="1:10" x14ac:dyDescent="0.2">
      <c r="A54" s="6"/>
      <c r="B54" s="23" t="s">
        <v>19</v>
      </c>
      <c r="C54" s="23"/>
      <c r="D54" s="23"/>
      <c r="E54" s="23"/>
      <c r="F54" s="23"/>
      <c r="G54" s="23"/>
      <c r="H54" s="23"/>
      <c r="I54" s="23"/>
      <c r="J54" s="24"/>
    </row>
    <row r="55" spans="1:10" x14ac:dyDescent="0.2">
      <c r="A55" s="5"/>
      <c r="B55" s="25"/>
      <c r="C55" s="25"/>
      <c r="D55" s="25"/>
      <c r="E55" s="25"/>
      <c r="F55" s="25"/>
      <c r="G55" s="25"/>
      <c r="H55" s="25"/>
      <c r="I55" s="25"/>
      <c r="J55" s="26"/>
    </row>
    <row r="56" spans="1:10" x14ac:dyDescent="0.2">
      <c r="A56" s="5"/>
      <c r="B56" s="25"/>
      <c r="C56" s="25"/>
      <c r="D56" s="25"/>
      <c r="E56" s="25"/>
      <c r="F56" s="25"/>
      <c r="G56" s="25"/>
      <c r="H56" s="25"/>
      <c r="I56" s="25"/>
      <c r="J56" s="26"/>
    </row>
    <row r="57" spans="1:10" x14ac:dyDescent="0.2">
      <c r="A57" s="5"/>
      <c r="B57" s="25"/>
      <c r="C57" s="25"/>
      <c r="D57" s="25"/>
      <c r="E57" s="25"/>
      <c r="F57" s="25"/>
      <c r="G57" s="25"/>
      <c r="H57" s="25"/>
      <c r="I57" s="25"/>
      <c r="J57" s="26"/>
    </row>
    <row r="58" spans="1:10" x14ac:dyDescent="0.2">
      <c r="A58" s="5"/>
      <c r="B58" s="25"/>
      <c r="C58" s="25"/>
      <c r="D58" s="25"/>
      <c r="E58" s="25"/>
      <c r="F58" s="25"/>
      <c r="G58" s="25"/>
      <c r="H58" s="25"/>
      <c r="I58" s="25"/>
      <c r="J58" s="26"/>
    </row>
    <row r="59" spans="1:10" x14ac:dyDescent="0.2">
      <c r="A59" s="5"/>
      <c r="B59" s="25"/>
      <c r="C59" s="25"/>
      <c r="D59" s="25"/>
      <c r="E59" s="25"/>
      <c r="F59" s="25"/>
      <c r="G59" s="25"/>
      <c r="H59" s="25"/>
      <c r="I59" s="25"/>
      <c r="J59" s="26"/>
    </row>
    <row r="60" spans="1:10" x14ac:dyDescent="0.2">
      <c r="A60" s="5"/>
      <c r="B60" s="25"/>
      <c r="C60" s="25"/>
      <c r="D60" s="25"/>
      <c r="E60" s="25"/>
      <c r="F60" s="25"/>
      <c r="G60" s="25"/>
      <c r="H60" s="25"/>
      <c r="I60" s="25"/>
      <c r="J60" s="26"/>
    </row>
    <row r="61" spans="1:10" ht="13.5" thickBot="1" x14ac:dyDescent="0.25">
      <c r="A61" s="4"/>
      <c r="B61" s="27"/>
      <c r="C61" s="27"/>
      <c r="D61" s="27"/>
      <c r="E61" s="27"/>
      <c r="F61" s="27"/>
      <c r="G61" s="27"/>
      <c r="H61" s="27"/>
      <c r="I61" s="27"/>
      <c r="J61" s="28"/>
    </row>
  </sheetData>
  <mergeCells count="1">
    <mergeCell ref="B54:J61"/>
  </mergeCells>
  <conditionalFormatting sqref="B28:B29 B10:B26">
    <cfRule type="cellIs" dxfId="4" priority="5" stopIfTrue="1" operator="equal">
      <formula>"Adjustment to Income/Expense/Rate Base:"</formula>
    </cfRule>
  </conditionalFormatting>
  <conditionalFormatting sqref="B22:B24">
    <cfRule type="cellIs" dxfId="3" priority="4" stopIfTrue="1" operator="equal">
      <formula>"Title"</formula>
    </cfRule>
  </conditionalFormatting>
  <conditionalFormatting sqref="B30:B33 B35:B38">
    <cfRule type="cellIs" dxfId="2" priority="3" stopIfTrue="1" operator="equal">
      <formula>"Adjustment to Income/Expense/Rate Base:"</formula>
    </cfRule>
  </conditionalFormatting>
  <conditionalFormatting sqref="B27">
    <cfRule type="cellIs" dxfId="1" priority="2" stopIfTrue="1" operator="equal">
      <formula>"Adjustment to Income/Expense/Rate Base:"</formula>
    </cfRule>
  </conditionalFormatting>
  <conditionalFormatting sqref="B34">
    <cfRule type="cellIs" dxfId="0" priority="1" stopIfTrue="1" operator="equal">
      <formula>"Adjustment to Income/Expense/Rate Base:"</formula>
    </cfRule>
  </conditionalFormatting>
  <pageMargins left="0.7" right="0.7" top="0.75" bottom="0.75" header="0.3" footer="0.3"/>
  <pageSetup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E9D33E63-6E1C-4317-9303-BA2E3562C7FC}"/>
</file>

<file path=customXml/itemProps2.xml><?xml version="1.0" encoding="utf-8"?>
<ds:datastoreItem xmlns:ds="http://schemas.openxmlformats.org/officeDocument/2006/customXml" ds:itemID="{94A989CF-FD45-448A-B1EF-BE1CA84A40D5}"/>
</file>

<file path=customXml/itemProps3.xml><?xml version="1.0" encoding="utf-8"?>
<ds:datastoreItem xmlns:ds="http://schemas.openxmlformats.org/officeDocument/2006/customXml" ds:itemID="{3B993EA0-B60E-413E-8146-BC6E3BA27C7C}"/>
</file>

<file path=customXml/itemProps4.xml><?xml version="1.0" encoding="utf-8"?>
<ds:datastoreItem xmlns:ds="http://schemas.openxmlformats.org/officeDocument/2006/customXml" ds:itemID="{0A60FA1D-BF5A-442C-85D7-D43EB1B3BB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5.2</vt:lpstr>
      <vt:lpstr>'5.2'!Print_Area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2023-02-28T18:25:39Z</dcterms:created>
  <dcterms:modified xsi:type="dcterms:W3CDTF">2023-03-12T20:01:35Z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