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5. May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78" i="2" s="1"/>
  <c r="D27" i="2" l="1"/>
  <c r="D36" i="2"/>
  <c r="D59" i="2"/>
  <c r="D66" i="2"/>
  <c r="D73" i="2"/>
  <c r="D80" i="2" l="1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<sst xmlns="http://schemas.openxmlformats.org/spreadsheetml/2006/main" count="67" uniqueCount="25">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</sst>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44" fontId="5" fillId="0" borderId="0" xfId="4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81</xdr:row>
      <xdr:rowOff>44450</xdr:rowOff>
    </xdr:from>
    <xdr:to>
      <xdr:col>10</xdr:col>
      <xdr:colOff>6350</xdr:colOff>
      <xdr:row>112</xdr:row>
      <xdr:rowOff>5955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0458450"/>
          <a:ext cx="9144000" cy="400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76" activePane="bottomLeft" state="frozen"/>
      <selection pane="bottomLeft" activeCell="D8" sqref="D8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11" style="2" bestFit="1" customWidth="1"/>
    <col min="8" max="8" width="12.26953125" style="2" bestFit="1" customWidth="1"/>
    <col min="9" max="16384" width="9.1796875" style="2"/>
  </cols>
  <sheetData>
    <row r="1" spans="1:8" ht="10.5" x14ac:dyDescent="0.25">
      <c r="A1" s="35" t="s">
        <v>17</v>
      </c>
      <c r="B1" s="36"/>
      <c r="C1" s="36"/>
      <c r="D1" s="36"/>
    </row>
    <row r="2" spans="1:8" ht="10.5" x14ac:dyDescent="0.25">
      <c r="A2" s="35" t="s">
        <v>18</v>
      </c>
      <c r="B2" s="36"/>
      <c r="C2" s="36"/>
      <c r="D2" s="36"/>
    </row>
    <row r="3" spans="1:8" ht="10.5" customHeight="1" x14ac:dyDescent="0.25">
      <c r="A3" s="37" t="s">
        <v>24</v>
      </c>
      <c r="B3" s="37"/>
      <c r="C3" s="37"/>
      <c r="D3" s="37"/>
    </row>
    <row r="4" spans="1:8" ht="10.5" x14ac:dyDescent="0.25">
      <c r="A4" s="38">
        <v>2022</v>
      </c>
      <c r="B4" s="39"/>
      <c r="C4" s="39"/>
      <c r="D4" s="39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3">
        <v>44712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81889.300000000017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-29975</v>
      </c>
    </row>
    <row r="15" spans="1:8" x14ac:dyDescent="0.2">
      <c r="A15" s="4"/>
      <c r="B15" s="4" t="s">
        <v>5</v>
      </c>
      <c r="C15" s="4"/>
      <c r="D15" s="12">
        <v>-0.02</v>
      </c>
    </row>
    <row r="16" spans="1:8" x14ac:dyDescent="0.2">
      <c r="A16" s="4"/>
      <c r="B16" s="4" t="s">
        <v>6</v>
      </c>
      <c r="C16" s="4"/>
      <c r="D16" s="12">
        <v>-3514.54</v>
      </c>
    </row>
    <row r="17" spans="1:9" x14ac:dyDescent="0.2">
      <c r="A17" s="4"/>
      <c r="B17" s="4" t="s">
        <v>7</v>
      </c>
      <c r="C17" s="4"/>
      <c r="D17" s="15">
        <f>SUM(D13:D16)</f>
        <v>-33489.56</v>
      </c>
      <c r="E17" s="11"/>
    </row>
    <row r="18" spans="1:9" x14ac:dyDescent="0.2">
      <c r="A18" s="4"/>
      <c r="B18" s="4" t="s">
        <v>8</v>
      </c>
      <c r="C18" s="4"/>
      <c r="D18" s="14">
        <f>+D17+D12</f>
        <v>48399.74000000002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199545.84999999998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-44412</v>
      </c>
    </row>
    <row r="24" spans="1:9" x14ac:dyDescent="0.2">
      <c r="A24" s="4"/>
      <c r="B24" s="4" t="s">
        <v>5</v>
      </c>
      <c r="C24" s="4"/>
      <c r="D24" s="12">
        <v>1.05</v>
      </c>
    </row>
    <row r="25" spans="1:9" x14ac:dyDescent="0.2">
      <c r="A25" s="4"/>
      <c r="B25" s="4" t="s">
        <v>6</v>
      </c>
      <c r="C25" s="4"/>
      <c r="D25" s="12">
        <v>11940.68</v>
      </c>
    </row>
    <row r="26" spans="1:9" x14ac:dyDescent="0.2">
      <c r="A26" s="4"/>
      <c r="B26" s="4" t="s">
        <v>7</v>
      </c>
      <c r="C26" s="4"/>
      <c r="D26" s="15">
        <f>SUM(D22:D25)</f>
        <v>-32470.269999999997</v>
      </c>
      <c r="E26" s="11"/>
    </row>
    <row r="27" spans="1:9" x14ac:dyDescent="0.2">
      <c r="A27" s="4"/>
      <c r="B27" s="4" t="s">
        <v>8</v>
      </c>
      <c r="C27" s="4"/>
      <c r="D27" s="14">
        <f>+D26+D21</f>
        <v>167075.57999999999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28980977.940000016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-1555728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61671.73</v>
      </c>
    </row>
    <row r="44" spans="1:8" s="16" customFormat="1" x14ac:dyDescent="0.2">
      <c r="A44" s="4"/>
      <c r="B44" s="4" t="s">
        <v>7</v>
      </c>
      <c r="C44" s="4"/>
      <c r="D44" s="15">
        <f>SUM(D40:D43)</f>
        <v>-1494056.27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27486921.670000017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4">
        <v>-14044453.259999998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2357318.67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2357318.67</v>
      </c>
      <c r="E51" s="11"/>
    </row>
    <row r="52" spans="1:9" x14ac:dyDescent="0.2">
      <c r="A52" s="4"/>
      <c r="B52" s="4" t="s">
        <v>8</v>
      </c>
      <c r="C52" s="4"/>
      <c r="D52" s="23">
        <f>+D51+D48</f>
        <v>-11687134.589999998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4">
        <v>26826251.710000001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25" customFormat="1" x14ac:dyDescent="0.2">
      <c r="A57" s="21"/>
      <c r="B57" s="4" t="s">
        <v>23</v>
      </c>
      <c r="C57" s="21"/>
      <c r="D57" s="12">
        <v>9253446.4299999997</v>
      </c>
      <c r="E57" s="24"/>
    </row>
    <row r="58" spans="1:9" s="26" customFormat="1" x14ac:dyDescent="0.2">
      <c r="A58" s="4"/>
      <c r="B58" s="4" t="s">
        <v>7</v>
      </c>
      <c r="C58" s="4"/>
      <c r="D58" s="22">
        <f>SUM(D56:D57)</f>
        <v>9253446.4299999997</v>
      </c>
      <c r="E58" s="11"/>
      <c r="F58" s="25"/>
      <c r="G58" s="25"/>
    </row>
    <row r="59" spans="1:9" x14ac:dyDescent="0.2">
      <c r="A59" s="4"/>
      <c r="B59" s="4" t="s">
        <v>8</v>
      </c>
      <c r="C59" s="4"/>
      <c r="D59" s="23">
        <f>+D58+D55</f>
        <v>36079698.140000001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34">
        <v>180682.50000000003</v>
      </c>
    </row>
    <row r="63" spans="1:9" x14ac:dyDescent="0.2">
      <c r="A63" s="20"/>
      <c r="B63" s="4" t="s">
        <v>22</v>
      </c>
      <c r="C63" s="20"/>
      <c r="D63" s="12"/>
      <c r="G63" s="11"/>
      <c r="I63" s="11"/>
    </row>
    <row r="64" spans="1:9" s="16" customFormat="1" x14ac:dyDescent="0.2">
      <c r="A64" s="21"/>
      <c r="B64" s="4" t="s">
        <v>6</v>
      </c>
      <c r="C64" s="21"/>
      <c r="D64" s="12">
        <v>-38556.639999999999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2">
        <f>SUM(D63:D64)</f>
        <v>-38556.639999999999</v>
      </c>
      <c r="E65" s="11"/>
      <c r="F65" s="2"/>
      <c r="G65" s="11"/>
      <c r="H65" s="2"/>
      <c r="I65" s="14"/>
    </row>
    <row r="66" spans="1:9" s="16" customFormat="1" x14ac:dyDescent="0.2">
      <c r="A66" s="4"/>
      <c r="B66" s="4" t="s">
        <v>8</v>
      </c>
      <c r="C66" s="4"/>
      <c r="D66" s="23">
        <f>+D65+D62</f>
        <v>142125.86000000004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6" customFormat="1" x14ac:dyDescent="0.2">
      <c r="A69" s="4"/>
      <c r="B69" s="4" t="s">
        <v>2</v>
      </c>
      <c r="C69" s="4"/>
      <c r="D69" s="34">
        <v>154334.85999999999</v>
      </c>
    </row>
    <row r="70" spans="1:9" x14ac:dyDescent="0.2">
      <c r="A70" s="20"/>
      <c r="B70" s="4" t="s">
        <v>22</v>
      </c>
      <c r="C70" s="20"/>
      <c r="D70" s="12"/>
      <c r="F70" s="11"/>
      <c r="H70" s="11"/>
    </row>
    <row r="71" spans="1:9" x14ac:dyDescent="0.2">
      <c r="A71" s="21"/>
      <c r="B71" s="4" t="s">
        <v>6</v>
      </c>
      <c r="C71" s="21"/>
      <c r="D71" s="12">
        <v>74871.740000000005</v>
      </c>
      <c r="H71" s="11"/>
    </row>
    <row r="72" spans="1:9" x14ac:dyDescent="0.2">
      <c r="A72" s="4"/>
      <c r="B72" s="4" t="s">
        <v>7</v>
      </c>
      <c r="C72" s="4"/>
      <c r="D72" s="22">
        <f>SUM(D70:D71)</f>
        <v>74871.740000000005</v>
      </c>
      <c r="E72" s="11"/>
      <c r="H72" s="14"/>
    </row>
    <row r="73" spans="1:9" x14ac:dyDescent="0.2">
      <c r="A73" s="4"/>
      <c r="B73" s="4" t="s">
        <v>8</v>
      </c>
      <c r="C73" s="4"/>
      <c r="D73" s="23">
        <f>+D72+D69</f>
        <v>229206.59999999998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7">
        <f>SUMIF($B$1:$B$73,B76,$D$1:$D$73)</f>
        <v>42379228.900000021</v>
      </c>
      <c r="E76" s="19"/>
    </row>
    <row r="77" spans="1:9" s="17" customFormat="1" x14ac:dyDescent="0.2">
      <c r="A77" s="4"/>
      <c r="B77" s="4" t="s">
        <v>7</v>
      </c>
      <c r="C77" s="4"/>
      <c r="D77" s="28">
        <f>SUMIF($B$1:$B$73,B77,$D$1:$D$73)</f>
        <v>10087064.1</v>
      </c>
      <c r="E77" s="19"/>
    </row>
    <row r="78" spans="1:9" ht="10.5" thickBot="1" x14ac:dyDescent="0.25">
      <c r="A78" s="4"/>
      <c r="B78" s="4" t="s">
        <v>8</v>
      </c>
      <c r="C78" s="4"/>
      <c r="D78" s="29">
        <f>SUMIF($B$1:$B$73,B78,$D$1:$D$73)</f>
        <v>52466293.000000022</v>
      </c>
      <c r="E78" s="19"/>
    </row>
    <row r="79" spans="1:9" ht="10.5" thickTop="1" x14ac:dyDescent="0.2">
      <c r="A79" s="4" t="s">
        <v>14</v>
      </c>
      <c r="B79" s="4"/>
      <c r="C79" s="4"/>
      <c r="D79" s="13">
        <f>+D18+D27+D36+D45</f>
        <v>27702396.990000017</v>
      </c>
    </row>
    <row r="80" spans="1:9" ht="10.5" thickBot="1" x14ac:dyDescent="0.25">
      <c r="A80" s="4" t="s">
        <v>15</v>
      </c>
      <c r="B80" s="4"/>
      <c r="C80" s="4"/>
      <c r="D80" s="30">
        <f>+D73+D66+D59+D52</f>
        <v>24763896.010000005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1"/>
    </row>
    <row r="124" spans="2:2" x14ac:dyDescent="0.2">
      <c r="B124" s="32"/>
    </row>
    <row r="125" spans="2:2" x14ac:dyDescent="0.2">
      <c r="B125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F5AE2D7-5C5A-40F2-8FAD-7BF07041D6AD}"/>
</file>

<file path=customXml/itemProps3.xml><?xml version="1.0" encoding="utf-8"?>
<ds:datastoreItem xmlns:ds="http://schemas.openxmlformats.org/officeDocument/2006/customXml" ds:itemID="{4963AB06-696B-49F6-BA4E-84159B5D2F11}"/>
</file>

<file path=customXml/itemProps4.xml><?xml version="1.0" encoding="utf-8"?>
<ds:datastoreItem xmlns:ds="http://schemas.openxmlformats.org/officeDocument/2006/customXml" ds:itemID="{B04D6849-64A2-4131-BADF-15E198C7B4BD}"/>
</file>

<file path=customXml/itemProps5.xml><?xml version="1.0" encoding="utf-8"?>
<ds:datastoreItem xmlns:ds="http://schemas.openxmlformats.org/officeDocument/2006/customXml" ds:itemID="{DB34C25E-C441-44B8-82BF-FBA2D5838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2022-06-06T18:30:55Z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