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3. Wednesday\UW-161035 H&amp;R\"/>
    </mc:Choice>
  </mc:AlternateContent>
  <bookViews>
    <workbookView xWindow="240" yWindow="75" windowWidth="24780" windowHeight="12405"/>
  </bookViews>
  <sheets>
    <sheet name="Talcott Water Right" sheetId="1" r:id="rId1"/>
  </sheets>
  <definedNames>
    <definedName name="_xlnm.Print_Area" localSheetId="0">'Talcott Water Right'!$A$1:$AB$50</definedName>
    <definedName name="_xlnm.Print_Titles" localSheetId="0">'Talcott Water Right'!$1:$3</definedName>
  </definedNames>
  <calcPr calcId="152511"/>
</workbook>
</file>

<file path=xl/calcChain.xml><?xml version="1.0" encoding="utf-8"?>
<calcChain xmlns="http://schemas.openxmlformats.org/spreadsheetml/2006/main">
  <c r="D47" i="1" l="1"/>
  <c r="C47" i="1"/>
  <c r="K47" i="1" s="1"/>
  <c r="D46" i="1"/>
  <c r="C46" i="1"/>
  <c r="M46" i="1" s="1"/>
  <c r="D45" i="1"/>
  <c r="C45" i="1"/>
  <c r="P45" i="1" s="1"/>
  <c r="D44" i="1"/>
  <c r="C44" i="1"/>
  <c r="O44" i="1" s="1"/>
  <c r="D43" i="1"/>
  <c r="C43" i="1"/>
  <c r="D42" i="1"/>
  <c r="C42" i="1"/>
  <c r="M42" i="1" s="1"/>
  <c r="D41" i="1"/>
  <c r="C41" i="1"/>
  <c r="P41" i="1" s="1"/>
  <c r="D40" i="1"/>
  <c r="C40" i="1"/>
  <c r="O40" i="1" s="1"/>
  <c r="D39" i="1"/>
  <c r="C39" i="1"/>
  <c r="K39" i="1" s="1"/>
  <c r="D38" i="1"/>
  <c r="C38" i="1"/>
  <c r="M38" i="1" s="1"/>
  <c r="D37" i="1"/>
  <c r="C37" i="1"/>
  <c r="P37" i="1" s="1"/>
  <c r="D36" i="1"/>
  <c r="C36" i="1"/>
  <c r="O36" i="1" s="1"/>
  <c r="D35" i="1"/>
  <c r="C35" i="1"/>
  <c r="K35" i="1" s="1"/>
  <c r="D34" i="1"/>
  <c r="C34" i="1"/>
  <c r="M34" i="1" s="1"/>
  <c r="D33" i="1"/>
  <c r="C33" i="1"/>
  <c r="P33" i="1" s="1"/>
  <c r="D32" i="1"/>
  <c r="C32" i="1"/>
  <c r="O32" i="1" s="1"/>
  <c r="D31" i="1"/>
  <c r="C31" i="1"/>
  <c r="K31" i="1" s="1"/>
  <c r="D30" i="1"/>
  <c r="C30" i="1"/>
  <c r="M30" i="1" s="1"/>
  <c r="D29" i="1"/>
  <c r="C29" i="1"/>
  <c r="G29" i="1" s="1"/>
  <c r="D28" i="1"/>
  <c r="C28" i="1"/>
  <c r="O28" i="1" s="1"/>
  <c r="D27" i="1"/>
  <c r="C27" i="1"/>
  <c r="L27" i="1" s="1"/>
  <c r="D26" i="1"/>
  <c r="C26" i="1"/>
  <c r="N26" i="1" s="1"/>
  <c r="D25" i="1"/>
  <c r="C25" i="1"/>
  <c r="M25" i="1" s="1"/>
  <c r="D24" i="1"/>
  <c r="C24" i="1"/>
  <c r="O24" i="1" s="1"/>
  <c r="D23" i="1"/>
  <c r="C23" i="1"/>
  <c r="P23" i="1" s="1"/>
  <c r="D22" i="1"/>
  <c r="C22" i="1"/>
  <c r="K22" i="1" s="1"/>
  <c r="D21" i="1"/>
  <c r="C21" i="1"/>
  <c r="M21" i="1" s="1"/>
  <c r="D20" i="1"/>
  <c r="C20" i="1"/>
  <c r="P20" i="1" s="1"/>
  <c r="D19" i="1"/>
  <c r="C19" i="1"/>
  <c r="O19" i="1" s="1"/>
  <c r="D18" i="1"/>
  <c r="C18" i="1"/>
  <c r="D17" i="1"/>
  <c r="C17" i="1"/>
  <c r="M17" i="1" s="1"/>
  <c r="D16" i="1"/>
  <c r="C16" i="1"/>
  <c r="P16" i="1" s="1"/>
  <c r="D15" i="1"/>
  <c r="C15" i="1"/>
  <c r="O15" i="1" s="1"/>
  <c r="D14" i="1"/>
  <c r="C14" i="1"/>
  <c r="G14" i="1" s="1"/>
  <c r="D13" i="1"/>
  <c r="C13" i="1"/>
  <c r="M13" i="1" s="1"/>
  <c r="V12" i="1"/>
  <c r="D12" i="1"/>
  <c r="C12" i="1"/>
  <c r="M12" i="1" s="1"/>
  <c r="D11" i="1"/>
  <c r="C11" i="1"/>
  <c r="P11" i="1" s="1"/>
  <c r="D10" i="1"/>
  <c r="C10" i="1"/>
  <c r="O10" i="1" s="1"/>
  <c r="D9" i="1"/>
  <c r="C9" i="1"/>
  <c r="O9" i="1" s="1"/>
  <c r="D8" i="1"/>
  <c r="C8" i="1"/>
  <c r="M8" i="1" s="1"/>
  <c r="D7" i="1"/>
  <c r="C7" i="1"/>
  <c r="P7" i="1" s="1"/>
  <c r="D6" i="1"/>
  <c r="C6" i="1"/>
  <c r="O6" i="1" s="1"/>
  <c r="D5" i="1"/>
  <c r="C5" i="1"/>
  <c r="P5" i="1" s="1"/>
  <c r="D4" i="1"/>
  <c r="C4" i="1"/>
  <c r="O4" i="1" s="1"/>
  <c r="X3" i="1"/>
  <c r="W3" i="1"/>
  <c r="V3" i="1"/>
  <c r="U3" i="1"/>
  <c r="T3" i="1"/>
  <c r="S3" i="1"/>
  <c r="Y2" i="1"/>
  <c r="F24" i="1" l="1"/>
  <c r="Y3" i="1"/>
  <c r="H19" i="1"/>
  <c r="I41" i="1"/>
  <c r="E11" i="1"/>
  <c r="J10" i="1"/>
  <c r="N20" i="1"/>
  <c r="P19" i="1"/>
  <c r="E7" i="1"/>
  <c r="M15" i="1"/>
  <c r="E19" i="1"/>
  <c r="N24" i="1"/>
  <c r="I33" i="1"/>
  <c r="F36" i="1"/>
  <c r="F7" i="1"/>
  <c r="N10" i="1"/>
  <c r="H38" i="1"/>
  <c r="F44" i="1"/>
  <c r="M7" i="1"/>
  <c r="F8" i="1"/>
  <c r="N7" i="1"/>
  <c r="F10" i="1"/>
  <c r="F12" i="1"/>
  <c r="E15" i="1"/>
  <c r="M19" i="1"/>
  <c r="E20" i="1"/>
  <c r="J21" i="1"/>
  <c r="J24" i="1"/>
  <c r="G25" i="1"/>
  <c r="J40" i="1"/>
  <c r="L28" i="1"/>
  <c r="P30" i="1"/>
  <c r="G8" i="1"/>
  <c r="I10" i="1"/>
  <c r="P10" i="1"/>
  <c r="M11" i="1"/>
  <c r="F15" i="1"/>
  <c r="F20" i="1"/>
  <c r="I24" i="1"/>
  <c r="P24" i="1"/>
  <c r="N28" i="1"/>
  <c r="I36" i="1"/>
  <c r="N38" i="1"/>
  <c r="P40" i="1"/>
  <c r="I44" i="1"/>
  <c r="N8" i="1"/>
  <c r="I15" i="1"/>
  <c r="J20" i="1"/>
  <c r="E27" i="1"/>
  <c r="F28" i="1"/>
  <c r="H30" i="1"/>
  <c r="L36" i="1"/>
  <c r="L44" i="1"/>
  <c r="E45" i="1"/>
  <c r="J7" i="1"/>
  <c r="E10" i="1"/>
  <c r="L10" i="1"/>
  <c r="L15" i="1"/>
  <c r="L19" i="1"/>
  <c r="M20" i="1"/>
  <c r="F21" i="1"/>
  <c r="E24" i="1"/>
  <c r="L24" i="1"/>
  <c r="H26" i="1"/>
  <c r="P27" i="1"/>
  <c r="I28" i="1"/>
  <c r="L30" i="1"/>
  <c r="E33" i="1"/>
  <c r="N36" i="1"/>
  <c r="E40" i="1"/>
  <c r="F42" i="1"/>
  <c r="P44" i="1"/>
  <c r="I45" i="1"/>
  <c r="M6" i="1"/>
  <c r="N13" i="1"/>
  <c r="I16" i="1"/>
  <c r="N17" i="1"/>
  <c r="I23" i="1"/>
  <c r="M29" i="1"/>
  <c r="H32" i="1"/>
  <c r="M32" i="1"/>
  <c r="J34" i="1"/>
  <c r="M37" i="1"/>
  <c r="N46" i="1"/>
  <c r="I6" i="1"/>
  <c r="N6" i="1"/>
  <c r="F11" i="1"/>
  <c r="N11" i="1"/>
  <c r="J12" i="1"/>
  <c r="J16" i="1"/>
  <c r="M23" i="1"/>
  <c r="I27" i="1"/>
  <c r="H28" i="1"/>
  <c r="M28" i="1"/>
  <c r="J30" i="1"/>
  <c r="I32" i="1"/>
  <c r="N32" i="1"/>
  <c r="N34" i="1"/>
  <c r="H36" i="1"/>
  <c r="M36" i="1"/>
  <c r="J38" i="1"/>
  <c r="F40" i="1"/>
  <c r="L40" i="1"/>
  <c r="M41" i="1"/>
  <c r="J42" i="1"/>
  <c r="H44" i="1"/>
  <c r="M44" i="1"/>
  <c r="H6" i="1"/>
  <c r="G4" i="1"/>
  <c r="H5" i="1"/>
  <c r="E6" i="1"/>
  <c r="J6" i="1"/>
  <c r="P6" i="1"/>
  <c r="I11" i="1"/>
  <c r="N12" i="1"/>
  <c r="F13" i="1"/>
  <c r="E16" i="1"/>
  <c r="M16" i="1"/>
  <c r="F17" i="1"/>
  <c r="G22" i="1"/>
  <c r="E23" i="1"/>
  <c r="O23" i="1"/>
  <c r="K27" i="1"/>
  <c r="E29" i="1"/>
  <c r="E32" i="1"/>
  <c r="J32" i="1"/>
  <c r="P32" i="1"/>
  <c r="F34" i="1"/>
  <c r="E37" i="1"/>
  <c r="H40" i="1"/>
  <c r="M40" i="1"/>
  <c r="N42" i="1"/>
  <c r="F46" i="1"/>
  <c r="F6" i="1"/>
  <c r="L6" i="1"/>
  <c r="I7" i="1"/>
  <c r="J8" i="1"/>
  <c r="H10" i="1"/>
  <c r="M10" i="1"/>
  <c r="J11" i="1"/>
  <c r="J13" i="1"/>
  <c r="H15" i="1"/>
  <c r="P15" i="1"/>
  <c r="F16" i="1"/>
  <c r="N16" i="1"/>
  <c r="J17" i="1"/>
  <c r="I19" i="1"/>
  <c r="I20" i="1"/>
  <c r="N21" i="1"/>
  <c r="H23" i="1"/>
  <c r="H24" i="1"/>
  <c r="M24" i="1"/>
  <c r="O27" i="1"/>
  <c r="E28" i="1"/>
  <c r="J28" i="1"/>
  <c r="P28" i="1"/>
  <c r="F30" i="1"/>
  <c r="N30" i="1"/>
  <c r="F32" i="1"/>
  <c r="L32" i="1"/>
  <c r="M33" i="1"/>
  <c r="H34" i="1"/>
  <c r="E36" i="1"/>
  <c r="J36" i="1"/>
  <c r="P36" i="1"/>
  <c r="I37" i="1"/>
  <c r="F38" i="1"/>
  <c r="I40" i="1"/>
  <c r="N40" i="1"/>
  <c r="E41" i="1"/>
  <c r="E44" i="1"/>
  <c r="J44" i="1"/>
  <c r="M45" i="1"/>
  <c r="J46" i="1"/>
  <c r="G47" i="1"/>
  <c r="O14" i="1"/>
  <c r="N18" i="1"/>
  <c r="J18" i="1"/>
  <c r="F18" i="1"/>
  <c r="M18" i="1"/>
  <c r="I18" i="1"/>
  <c r="E18" i="1"/>
  <c r="P18" i="1"/>
  <c r="L18" i="1"/>
  <c r="H18" i="1"/>
  <c r="C48" i="1"/>
  <c r="M4" i="1"/>
  <c r="I4" i="1"/>
  <c r="E4" i="1"/>
  <c r="P4" i="1"/>
  <c r="H4" i="1"/>
  <c r="L4" i="1"/>
  <c r="N9" i="1"/>
  <c r="J9" i="1"/>
  <c r="F9" i="1"/>
  <c r="M9" i="1"/>
  <c r="I9" i="1"/>
  <c r="E9" i="1"/>
  <c r="P9" i="1"/>
  <c r="L9" i="1"/>
  <c r="H9" i="1"/>
  <c r="O18" i="1"/>
  <c r="N43" i="1"/>
  <c r="J43" i="1"/>
  <c r="F43" i="1"/>
  <c r="M43" i="1"/>
  <c r="I43" i="1"/>
  <c r="E43" i="1"/>
  <c r="P43" i="1"/>
  <c r="L43" i="1"/>
  <c r="H43" i="1"/>
  <c r="K43" i="1"/>
  <c r="G43" i="1"/>
  <c r="N5" i="1"/>
  <c r="J5" i="1"/>
  <c r="F5" i="1"/>
  <c r="M5" i="1"/>
  <c r="I5" i="1"/>
  <c r="E5" i="1"/>
  <c r="K5" i="1"/>
  <c r="G9" i="1"/>
  <c r="G18" i="1"/>
  <c r="P25" i="1"/>
  <c r="L25" i="1"/>
  <c r="H25" i="1"/>
  <c r="K25" i="1"/>
  <c r="F25" i="1"/>
  <c r="O25" i="1"/>
  <c r="J25" i="1"/>
  <c r="E25" i="1"/>
  <c r="N25" i="1"/>
  <c r="I25" i="1"/>
  <c r="M26" i="1"/>
  <c r="I26" i="1"/>
  <c r="E26" i="1"/>
  <c r="L26" i="1"/>
  <c r="G26" i="1"/>
  <c r="P26" i="1"/>
  <c r="K26" i="1"/>
  <c r="F26" i="1"/>
  <c r="O26" i="1"/>
  <c r="J26" i="1"/>
  <c r="O43" i="1"/>
  <c r="N14" i="1"/>
  <c r="J14" i="1"/>
  <c r="F14" i="1"/>
  <c r="M14" i="1"/>
  <c r="I14" i="1"/>
  <c r="E14" i="1"/>
  <c r="P14" i="1"/>
  <c r="L14" i="1"/>
  <c r="H14" i="1"/>
  <c r="J4" i="1"/>
  <c r="K4" i="1"/>
  <c r="L5" i="1"/>
  <c r="F4" i="1"/>
  <c r="N4" i="1"/>
  <c r="G5" i="1"/>
  <c r="O5" i="1"/>
  <c r="K9" i="1"/>
  <c r="K14" i="1"/>
  <c r="K18" i="1"/>
  <c r="N22" i="1"/>
  <c r="J22" i="1"/>
  <c r="F22" i="1"/>
  <c r="M22" i="1"/>
  <c r="I22" i="1"/>
  <c r="E22" i="1"/>
  <c r="P22" i="1"/>
  <c r="L22" i="1"/>
  <c r="H22" i="1"/>
  <c r="O22" i="1"/>
  <c r="K8" i="1"/>
  <c r="O8" i="1"/>
  <c r="G12" i="1"/>
  <c r="K12" i="1"/>
  <c r="O12" i="1"/>
  <c r="G13" i="1"/>
  <c r="K13" i="1"/>
  <c r="O13" i="1"/>
  <c r="G17" i="1"/>
  <c r="K17" i="1"/>
  <c r="O17" i="1"/>
  <c r="G21" i="1"/>
  <c r="K21" i="1"/>
  <c r="O21" i="1"/>
  <c r="N31" i="1"/>
  <c r="J31" i="1"/>
  <c r="F31" i="1"/>
  <c r="M31" i="1"/>
  <c r="I31" i="1"/>
  <c r="E31" i="1"/>
  <c r="P31" i="1"/>
  <c r="L31" i="1"/>
  <c r="H31" i="1"/>
  <c r="O31" i="1"/>
  <c r="N35" i="1"/>
  <c r="J35" i="1"/>
  <c r="F35" i="1"/>
  <c r="M35" i="1"/>
  <c r="I35" i="1"/>
  <c r="E35" i="1"/>
  <c r="P35" i="1"/>
  <c r="L35" i="1"/>
  <c r="H35" i="1"/>
  <c r="O35" i="1"/>
  <c r="N39" i="1"/>
  <c r="J39" i="1"/>
  <c r="F39" i="1"/>
  <c r="M39" i="1"/>
  <c r="I39" i="1"/>
  <c r="E39" i="1"/>
  <c r="P39" i="1"/>
  <c r="L39" i="1"/>
  <c r="H39" i="1"/>
  <c r="O39" i="1"/>
  <c r="G7" i="1"/>
  <c r="K7" i="1"/>
  <c r="O7" i="1"/>
  <c r="H8" i="1"/>
  <c r="L8" i="1"/>
  <c r="P8" i="1"/>
  <c r="G11" i="1"/>
  <c r="K11" i="1"/>
  <c r="O11" i="1"/>
  <c r="H12" i="1"/>
  <c r="L12" i="1"/>
  <c r="P12" i="1"/>
  <c r="H13" i="1"/>
  <c r="L13" i="1"/>
  <c r="P13" i="1"/>
  <c r="J15" i="1"/>
  <c r="N15" i="1"/>
  <c r="G16" i="1"/>
  <c r="K16" i="1"/>
  <c r="O16" i="1"/>
  <c r="H17" i="1"/>
  <c r="L17" i="1"/>
  <c r="P17" i="1"/>
  <c r="F19" i="1"/>
  <c r="J19" i="1"/>
  <c r="N19" i="1"/>
  <c r="G20" i="1"/>
  <c r="K20" i="1"/>
  <c r="O20" i="1"/>
  <c r="H21" i="1"/>
  <c r="L21" i="1"/>
  <c r="P21" i="1"/>
  <c r="F23" i="1"/>
  <c r="K23" i="1"/>
  <c r="G27" i="1"/>
  <c r="P29" i="1"/>
  <c r="L29" i="1"/>
  <c r="H29" i="1"/>
  <c r="O29" i="1"/>
  <c r="K29" i="1"/>
  <c r="N29" i="1"/>
  <c r="J29" i="1"/>
  <c r="F29" i="1"/>
  <c r="I29" i="1"/>
  <c r="N47" i="1"/>
  <c r="J47" i="1"/>
  <c r="F47" i="1"/>
  <c r="M47" i="1"/>
  <c r="I47" i="1"/>
  <c r="E47" i="1"/>
  <c r="P47" i="1"/>
  <c r="L47" i="1"/>
  <c r="H47" i="1"/>
  <c r="O47" i="1"/>
  <c r="D49" i="1"/>
  <c r="D50" i="1" s="1"/>
  <c r="G6" i="1"/>
  <c r="K6" i="1"/>
  <c r="H7" i="1"/>
  <c r="L7" i="1"/>
  <c r="E8" i="1"/>
  <c r="I8" i="1"/>
  <c r="G10" i="1"/>
  <c r="K10" i="1"/>
  <c r="H11" i="1"/>
  <c r="L11" i="1"/>
  <c r="E12" i="1"/>
  <c r="I12" i="1"/>
  <c r="E13" i="1"/>
  <c r="I13" i="1"/>
  <c r="G15" i="1"/>
  <c r="K15" i="1"/>
  <c r="H16" i="1"/>
  <c r="L16" i="1"/>
  <c r="E17" i="1"/>
  <c r="I17" i="1"/>
  <c r="G19" i="1"/>
  <c r="K19" i="1"/>
  <c r="H20" i="1"/>
  <c r="L20" i="1"/>
  <c r="E21" i="1"/>
  <c r="I21" i="1"/>
  <c r="N23" i="1"/>
  <c r="J23" i="1"/>
  <c r="G23" i="1"/>
  <c r="L23" i="1"/>
  <c r="N27" i="1"/>
  <c r="J27" i="1"/>
  <c r="F27" i="1"/>
  <c r="H27" i="1"/>
  <c r="M27" i="1"/>
  <c r="G31" i="1"/>
  <c r="G35" i="1"/>
  <c r="G39" i="1"/>
  <c r="G30" i="1"/>
  <c r="K30" i="1"/>
  <c r="O30" i="1"/>
  <c r="F33" i="1"/>
  <c r="J33" i="1"/>
  <c r="N33" i="1"/>
  <c r="G34" i="1"/>
  <c r="K34" i="1"/>
  <c r="O34" i="1"/>
  <c r="F37" i="1"/>
  <c r="J37" i="1"/>
  <c r="N37" i="1"/>
  <c r="G38" i="1"/>
  <c r="K38" i="1"/>
  <c r="O38" i="1"/>
  <c r="F41" i="1"/>
  <c r="J41" i="1"/>
  <c r="N41" i="1"/>
  <c r="G42" i="1"/>
  <c r="K42" i="1"/>
  <c r="O42" i="1"/>
  <c r="F45" i="1"/>
  <c r="J45" i="1"/>
  <c r="N45" i="1"/>
  <c r="G46" i="1"/>
  <c r="K46" i="1"/>
  <c r="O46" i="1"/>
  <c r="G33" i="1"/>
  <c r="K33" i="1"/>
  <c r="O33" i="1"/>
  <c r="L34" i="1"/>
  <c r="P34" i="1"/>
  <c r="G37" i="1"/>
  <c r="K37" i="1"/>
  <c r="O37" i="1"/>
  <c r="L38" i="1"/>
  <c r="P38" i="1"/>
  <c r="G41" i="1"/>
  <c r="K41" i="1"/>
  <c r="O41" i="1"/>
  <c r="H42" i="1"/>
  <c r="L42" i="1"/>
  <c r="P42" i="1"/>
  <c r="N44" i="1"/>
  <c r="G45" i="1"/>
  <c r="K45" i="1"/>
  <c r="O45" i="1"/>
  <c r="H46" i="1"/>
  <c r="L46" i="1"/>
  <c r="P46" i="1"/>
  <c r="G24" i="1"/>
  <c r="K24" i="1"/>
  <c r="G28" i="1"/>
  <c r="K28" i="1"/>
  <c r="E30" i="1"/>
  <c r="I30" i="1"/>
  <c r="G32" i="1"/>
  <c r="K32" i="1"/>
  <c r="H33" i="1"/>
  <c r="L33" i="1"/>
  <c r="E34" i="1"/>
  <c r="I34" i="1"/>
  <c r="G36" i="1"/>
  <c r="K36" i="1"/>
  <c r="H37" i="1"/>
  <c r="L37" i="1"/>
  <c r="E38" i="1"/>
  <c r="I38" i="1"/>
  <c r="G40" i="1"/>
  <c r="K40" i="1"/>
  <c r="H41" i="1"/>
  <c r="L41" i="1"/>
  <c r="E42" i="1"/>
  <c r="I42" i="1"/>
  <c r="G44" i="1"/>
  <c r="K44" i="1"/>
  <c r="H45" i="1"/>
  <c r="L45" i="1"/>
  <c r="E46" i="1"/>
  <c r="I46" i="1"/>
  <c r="Q44" i="1" l="1"/>
  <c r="Q36" i="1"/>
  <c r="Q40" i="1"/>
  <c r="Q32" i="1"/>
  <c r="Q28" i="1"/>
  <c r="Q41" i="1"/>
  <c r="Q33" i="1"/>
  <c r="Q23" i="1"/>
  <c r="Q7" i="1"/>
  <c r="Q24" i="1"/>
  <c r="Q27" i="1"/>
  <c r="Q21" i="1"/>
  <c r="Q13" i="1"/>
  <c r="Q8" i="1"/>
  <c r="Q6" i="1"/>
  <c r="Q19" i="1"/>
  <c r="Q39" i="1"/>
  <c r="Q31" i="1"/>
  <c r="Q37" i="1"/>
  <c r="Q17" i="1"/>
  <c r="Q15" i="1"/>
  <c r="Q12" i="1"/>
  <c r="Q10" i="1"/>
  <c r="Q16" i="1"/>
  <c r="Q45" i="1"/>
  <c r="Q4" i="1"/>
  <c r="Q26" i="1"/>
  <c r="Q42" i="1"/>
  <c r="Q34" i="1"/>
  <c r="Q29" i="1"/>
  <c r="Q20" i="1"/>
  <c r="Q11" i="1"/>
  <c r="Q14" i="1"/>
  <c r="Q25" i="1"/>
  <c r="Q43" i="1"/>
  <c r="Q47" i="1"/>
  <c r="Q35" i="1"/>
  <c r="Q5" i="1"/>
  <c r="Q46" i="1"/>
  <c r="Q38" i="1"/>
  <c r="Q30" i="1"/>
  <c r="Q22" i="1"/>
  <c r="Q9" i="1"/>
  <c r="P48" i="1"/>
  <c r="L48" i="1"/>
  <c r="H48" i="1"/>
  <c r="O48" i="1"/>
  <c r="K48" i="1"/>
  <c r="G48" i="1"/>
  <c r="N48" i="1"/>
  <c r="J48" i="1"/>
  <c r="F48" i="1"/>
  <c r="E48" i="1"/>
  <c r="M48" i="1"/>
  <c r="I48" i="1"/>
  <c r="Q18" i="1"/>
  <c r="Q49" i="1" l="1"/>
  <c r="Q50" i="1" s="1"/>
  <c r="Q48" i="1"/>
</calcChain>
</file>

<file path=xl/sharedStrings.xml><?xml version="1.0" encoding="utf-8"?>
<sst xmlns="http://schemas.openxmlformats.org/spreadsheetml/2006/main" count="25" uniqueCount="25">
  <si>
    <t>Acre sf</t>
  </si>
  <si>
    <t xml:space="preserve">SF per lot </t>
  </si>
  <si>
    <t>Annual Indoor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</si>
  <si>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</si>
  <si>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</si>
  <si>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</si>
  <si>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</si>
  <si>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</si>
  <si>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</si>
  <si>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</si>
  <si>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</si>
  <si>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</si>
  <si>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</si>
  <si>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</si>
  <si>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</si>
  <si>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TB annual - cf</t>
  </si>
  <si>
    <t>service address</t>
  </si>
  <si>
    <t>TR Profile</t>
  </si>
  <si>
    <t>Larger Home footprints</t>
  </si>
  <si>
    <t>Larger garage</t>
  </si>
  <si>
    <t>Larger lots vs Reserves by 31%</t>
  </si>
  <si>
    <t>Reserves</t>
  </si>
  <si>
    <t>Fewer WR</t>
  </si>
  <si>
    <t>TR</t>
  </si>
  <si>
    <t>Reserves has 31% less land to irrigate with slightly more 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</si>
</sst>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3" fontId="0" fillId="5" borderId="0" xfId="0" applyNumberFormat="1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6" borderId="0" xfId="0" applyFont="1" applyFill="1"/>
    <xf numFmtId="2" fontId="6" fillId="6" borderId="4" xfId="0" applyNumberFormat="1" applyFont="1" applyFill="1" applyBorder="1" applyAlignment="1">
      <alignment horizontal="center" vertical="center"/>
    </xf>
    <xf numFmtId="2" fontId="4" fillId="6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2" fontId="4" fillId="7" borderId="2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3" fontId="4" fillId="7" borderId="2" xfId="0" applyNumberFormat="1" applyFont="1" applyFill="1" applyBorder="1" applyAlignment="1">
      <alignment horizontal="center" vertical="center"/>
    </xf>
    <xf numFmtId="3" fontId="4" fillId="7" borderId="3" xfId="0" applyNumberFormat="1" applyFont="1" applyFill="1" applyBorder="1" applyAlignment="1">
      <alignment horizontal="center" vertical="center"/>
    </xf>
    <xf numFmtId="0" fontId="0" fillId="7" borderId="0" xfId="0" applyFill="1"/>
    <xf numFmtId="0" fontId="5" fillId="7" borderId="0" xfId="0" applyFont="1" applyFill="1"/>
    <xf numFmtId="2" fontId="4" fillId="7" borderId="8" xfId="0" applyNumberFormat="1" applyFont="1" applyFill="1" applyBorder="1" applyAlignment="1">
      <alignment horizontal="center" vertical="center"/>
    </xf>
    <xf numFmtId="0" fontId="7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3" fontId="5" fillId="7" borderId="0" xfId="0" applyNumberFormat="1" applyFont="1" applyFill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3" fontId="5" fillId="7" borderId="8" xfId="0" applyNumberFormat="1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3" fontId="5" fillId="7" borderId="0" xfId="0" applyNumberFormat="1" applyFont="1" applyFill="1" applyAlignment="1">
      <alignment horizontal="center" vertical="center"/>
    </xf>
    <xf numFmtId="2" fontId="5" fillId="7" borderId="0" xfId="0" applyNumberFormat="1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zoomScale="90" zoomScaleNormal="90" workbookViewId="0">
      <pane ySplit="3" topLeftCell="A4" activePane="bottomLeft" state="frozen"/>
      <selection pane="bottomLeft" activeCell="S3" sqref="S3"/>
    </sheetView>
  </sheetViews>
  <sheetFormatPr defaultRowHeight="15" x14ac:dyDescent="0.25"/>
  <cols>
    <col min="1" max="1" width="13.140625" bestFit="1" customWidth="1"/>
    <col min="2" max="2" width="6.42578125" bestFit="1" customWidth="1"/>
    <col min="3" max="3" width="9.85546875" bestFit="1" customWidth="1"/>
    <col min="4" max="4" width="11.5703125" bestFit="1" customWidth="1"/>
    <col min="5" max="17" width="11.42578125" customWidth="1"/>
    <col min="18" max="18" width="4.42578125" bestFit="1" customWidth="1"/>
    <col min="19" max="19" width="13" customWidth="1"/>
    <col min="20" max="20" width="9" customWidth="1"/>
    <col min="21" max="21" width="9.28515625" customWidth="1"/>
    <col min="22" max="22" width="10.7109375" customWidth="1"/>
    <col min="23" max="23" width="15.42578125" customWidth="1"/>
    <col min="24" max="24" width="9" customWidth="1"/>
    <col min="25" max="25" width="6" bestFit="1" customWidth="1"/>
  </cols>
  <sheetData>
    <row r="1" spans="1:28" x14ac:dyDescent="0.25"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5.75" thickBot="1" x14ac:dyDescent="0.3">
      <c r="A2" s="1"/>
      <c r="B2" s="2" t="s">
        <v>0</v>
      </c>
      <c r="C2" s="37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11</v>
      </c>
      <c r="N2" s="5" t="s">
        <v>12</v>
      </c>
      <c r="O2" s="6" t="s">
        <v>13</v>
      </c>
      <c r="P2" s="6" t="s">
        <v>14</v>
      </c>
      <c r="Q2" s="39" t="s">
        <v>15</v>
      </c>
      <c r="R2" s="16"/>
      <c r="S2" s="18">
        <v>1.42</v>
      </c>
      <c r="T2" s="18">
        <v>2.04</v>
      </c>
      <c r="U2" s="18">
        <v>3.16</v>
      </c>
      <c r="V2" s="18">
        <v>2.14</v>
      </c>
      <c r="W2" s="18">
        <v>1.1200000000000001</v>
      </c>
      <c r="X2" s="18">
        <v>0.3</v>
      </c>
      <c r="Y2" s="19">
        <f>SUM(S2:X2)</f>
        <v>10.18</v>
      </c>
      <c r="Z2" s="17"/>
      <c r="AA2" s="17"/>
      <c r="AB2" s="17"/>
    </row>
    <row r="3" spans="1:28" ht="15.75" thickBot="1" x14ac:dyDescent="0.3">
      <c r="A3" s="9" t="s">
        <v>16</v>
      </c>
      <c r="B3" s="10">
        <v>43560</v>
      </c>
      <c r="C3" s="38"/>
      <c r="D3" s="11">
        <v>562</v>
      </c>
      <c r="E3" s="7">
        <v>0</v>
      </c>
      <c r="F3" s="7">
        <v>0</v>
      </c>
      <c r="G3" s="7">
        <v>0</v>
      </c>
      <c r="H3" s="7">
        <v>0</v>
      </c>
      <c r="I3" s="7">
        <v>0.56799999999999995</v>
      </c>
      <c r="J3" s="7">
        <v>0.81599999999999995</v>
      </c>
      <c r="K3" s="7">
        <v>1.264</v>
      </c>
      <c r="L3" s="7">
        <v>0.85599999999999998</v>
      </c>
      <c r="M3" s="7">
        <v>0.44800000000000001</v>
      </c>
      <c r="N3" s="8">
        <v>0.12</v>
      </c>
      <c r="O3" s="12">
        <v>0</v>
      </c>
      <c r="P3" s="12">
        <v>0</v>
      </c>
      <c r="Q3" s="40"/>
      <c r="R3" s="13">
        <v>0.4</v>
      </c>
      <c r="S3" s="20">
        <f>S2*0.4</f>
        <v>0.56799999999999995</v>
      </c>
      <c r="T3" s="20">
        <f t="shared" ref="T3:X3" si="0">T2*0.4</f>
        <v>0.81600000000000006</v>
      </c>
      <c r="U3" s="20">
        <f t="shared" si="0"/>
        <v>1.2640000000000002</v>
      </c>
      <c r="V3" s="20">
        <f t="shared" si="0"/>
        <v>0.85600000000000009</v>
      </c>
      <c r="W3" s="20">
        <f t="shared" si="0"/>
        <v>0.44800000000000006</v>
      </c>
      <c r="X3" s="20">
        <f t="shared" si="0"/>
        <v>0.12</v>
      </c>
      <c r="Y3" s="20">
        <f>SUM(S3:X3)</f>
        <v>4.0720000000000001</v>
      </c>
      <c r="Z3" s="17"/>
      <c r="AA3" s="17"/>
      <c r="AB3" s="17"/>
    </row>
    <row r="4" spans="1:28" x14ac:dyDescent="0.25">
      <c r="B4" s="21">
        <v>1</v>
      </c>
      <c r="C4" s="22">
        <f>B4*$B$3</f>
        <v>43560</v>
      </c>
      <c r="D4" s="22">
        <f>$D$3*12</f>
        <v>6744</v>
      </c>
      <c r="E4" s="23">
        <f>(($E$3/12)*C4)+$D$3</f>
        <v>562</v>
      </c>
      <c r="F4" s="23">
        <f>(($F$3/12)*C4)+$D$3</f>
        <v>562</v>
      </c>
      <c r="G4" s="23">
        <f>(($G$3/12)*C4)+$D$3</f>
        <v>562</v>
      </c>
      <c r="H4" s="24">
        <f>(($H$3/12)*C4)+$D$3</f>
        <v>562</v>
      </c>
      <c r="I4" s="24">
        <f>(($I$3/12)*C4)+$D$3</f>
        <v>2623.8399999999997</v>
      </c>
      <c r="J4" s="24">
        <f>(($J$3/12)*C4)+$D$3</f>
        <v>3524.0799999999995</v>
      </c>
      <c r="K4" s="24">
        <f>(($K$3/12)*C4)+$D$3</f>
        <v>5150.32</v>
      </c>
      <c r="L4" s="24">
        <f>(($L$3/12)*C4)+$D$3</f>
        <v>3669.2799999999997</v>
      </c>
      <c r="M4" s="24">
        <f>(($M$3/12)*C4)+$D$3</f>
        <v>2188.2400000000002</v>
      </c>
      <c r="N4" s="24">
        <f>(($N$3/12)*C4)+$D$3</f>
        <v>997.6</v>
      </c>
      <c r="O4" s="24">
        <f>(($O$3/12)*C4)+$D$3</f>
        <v>562</v>
      </c>
      <c r="P4" s="24">
        <f>(($P$3/12)*C4)+$D$3</f>
        <v>562</v>
      </c>
      <c r="Q4" s="25">
        <f>SUM(E4:P4)</f>
        <v>21525.360000000001</v>
      </c>
      <c r="R4" s="26"/>
      <c r="S4" s="27"/>
      <c r="T4" s="27"/>
      <c r="U4" s="27"/>
      <c r="V4" s="27"/>
      <c r="W4" s="27"/>
      <c r="X4" s="27"/>
      <c r="Y4" s="17"/>
      <c r="Z4" s="17"/>
      <c r="AA4" s="17"/>
      <c r="AB4" s="17"/>
    </row>
    <row r="5" spans="1:28" x14ac:dyDescent="0.25">
      <c r="B5" s="28">
        <v>1</v>
      </c>
      <c r="C5" s="22">
        <f t="shared" ref="C5:C47" si="1">B5*$B$3</f>
        <v>43560</v>
      </c>
      <c r="D5" s="22">
        <f t="shared" ref="D5:D47" si="2">$D$3*12</f>
        <v>6744</v>
      </c>
      <c r="E5" s="23">
        <f t="shared" ref="E5:E48" si="3">(($E$3/12)*C5)+$D$3</f>
        <v>562</v>
      </c>
      <c r="F5" s="23">
        <f t="shared" ref="F5:F48" si="4">(($F$3/12)*C5)+$D$3</f>
        <v>562</v>
      </c>
      <c r="G5" s="23">
        <f t="shared" ref="G5:G48" si="5">(($G$3/12)*C5)+$D$3</f>
        <v>562</v>
      </c>
      <c r="H5" s="24">
        <f t="shared" ref="H5:H48" si="6">(($H$3/12)*C5)+$D$3</f>
        <v>562</v>
      </c>
      <c r="I5" s="24">
        <f t="shared" ref="I5:I48" si="7">(($I$3/12)*C5)+$D$3</f>
        <v>2623.8399999999997</v>
      </c>
      <c r="J5" s="24">
        <f t="shared" ref="J5:J48" si="8">(($J$3/12)*C5)+$D$3</f>
        <v>3524.0799999999995</v>
      </c>
      <c r="K5" s="24">
        <f t="shared" ref="K5:K48" si="9">(($K$3/12)*C5)+$D$3</f>
        <v>5150.32</v>
      </c>
      <c r="L5" s="24">
        <f t="shared" ref="L5:L48" si="10">(($L$3/12)*C5)+$D$3</f>
        <v>3669.2799999999997</v>
      </c>
      <c r="M5" s="24">
        <f t="shared" ref="M5:M48" si="11">(($M$3/12)*C5)+$D$3</f>
        <v>2188.2400000000002</v>
      </c>
      <c r="N5" s="24">
        <f t="shared" ref="N5:N48" si="12">(($N$3/12)*C5)+$D$3</f>
        <v>997.6</v>
      </c>
      <c r="O5" s="24">
        <f t="shared" ref="O5:O48" si="13">(($O$3/12)*C5)+$D$3</f>
        <v>562</v>
      </c>
      <c r="P5" s="24">
        <f t="shared" ref="P5:P48" si="14">(($P$3/12)*C5)+$D$3</f>
        <v>562</v>
      </c>
      <c r="Q5" s="25">
        <f t="shared" ref="Q5:Q48" si="15">SUM(E5:P5)</f>
        <v>21525.360000000001</v>
      </c>
      <c r="R5" s="26"/>
      <c r="S5" s="27"/>
      <c r="T5" s="27"/>
      <c r="U5" s="27"/>
      <c r="V5" s="27"/>
      <c r="W5" s="27"/>
      <c r="X5" s="27"/>
      <c r="Y5" s="17"/>
      <c r="Z5" s="17"/>
      <c r="AA5" s="17"/>
      <c r="AB5" s="17"/>
    </row>
    <row r="6" spans="1:28" x14ac:dyDescent="0.25">
      <c r="B6" s="28">
        <v>1</v>
      </c>
      <c r="C6" s="22">
        <f t="shared" si="1"/>
        <v>43560</v>
      </c>
      <c r="D6" s="22">
        <f t="shared" si="2"/>
        <v>6744</v>
      </c>
      <c r="E6" s="23">
        <f t="shared" si="3"/>
        <v>562</v>
      </c>
      <c r="F6" s="23">
        <f t="shared" si="4"/>
        <v>562</v>
      </c>
      <c r="G6" s="23">
        <f t="shared" si="5"/>
        <v>562</v>
      </c>
      <c r="H6" s="24">
        <f t="shared" si="6"/>
        <v>562</v>
      </c>
      <c r="I6" s="24">
        <f t="shared" si="7"/>
        <v>2623.8399999999997</v>
      </c>
      <c r="J6" s="24">
        <f t="shared" si="8"/>
        <v>3524.0799999999995</v>
      </c>
      <c r="K6" s="24">
        <f t="shared" si="9"/>
        <v>5150.32</v>
      </c>
      <c r="L6" s="24">
        <f t="shared" si="10"/>
        <v>3669.2799999999997</v>
      </c>
      <c r="M6" s="24">
        <f t="shared" si="11"/>
        <v>2188.2400000000002</v>
      </c>
      <c r="N6" s="24">
        <f t="shared" si="12"/>
        <v>997.6</v>
      </c>
      <c r="O6" s="24">
        <f t="shared" si="13"/>
        <v>562</v>
      </c>
      <c r="P6" s="24">
        <f t="shared" si="14"/>
        <v>562</v>
      </c>
      <c r="Q6" s="25">
        <f t="shared" si="15"/>
        <v>21525.360000000001</v>
      </c>
      <c r="R6" s="26"/>
      <c r="S6" s="27"/>
      <c r="T6" s="27"/>
      <c r="U6" s="27"/>
      <c r="V6" s="27"/>
      <c r="W6" s="27"/>
      <c r="X6" s="27"/>
      <c r="Y6" s="17"/>
      <c r="Z6" s="17"/>
      <c r="AA6" s="17"/>
      <c r="AB6" s="17"/>
    </row>
    <row r="7" spans="1:28" x14ac:dyDescent="0.25">
      <c r="B7" s="28">
        <v>1</v>
      </c>
      <c r="C7" s="22">
        <f t="shared" si="1"/>
        <v>43560</v>
      </c>
      <c r="D7" s="22">
        <f t="shared" si="2"/>
        <v>6744</v>
      </c>
      <c r="E7" s="23">
        <f t="shared" si="3"/>
        <v>562</v>
      </c>
      <c r="F7" s="23">
        <f t="shared" si="4"/>
        <v>562</v>
      </c>
      <c r="G7" s="23">
        <f t="shared" si="5"/>
        <v>562</v>
      </c>
      <c r="H7" s="24">
        <f t="shared" si="6"/>
        <v>562</v>
      </c>
      <c r="I7" s="24">
        <f t="shared" si="7"/>
        <v>2623.8399999999997</v>
      </c>
      <c r="J7" s="24">
        <f t="shared" si="8"/>
        <v>3524.0799999999995</v>
      </c>
      <c r="K7" s="24">
        <f t="shared" si="9"/>
        <v>5150.32</v>
      </c>
      <c r="L7" s="24">
        <f t="shared" si="10"/>
        <v>3669.2799999999997</v>
      </c>
      <c r="M7" s="24">
        <f t="shared" si="11"/>
        <v>2188.2400000000002</v>
      </c>
      <c r="N7" s="24">
        <f t="shared" si="12"/>
        <v>997.6</v>
      </c>
      <c r="O7" s="24">
        <f t="shared" si="13"/>
        <v>562</v>
      </c>
      <c r="P7" s="24">
        <f t="shared" si="14"/>
        <v>562</v>
      </c>
      <c r="Q7" s="25">
        <f t="shared" si="15"/>
        <v>21525.360000000001</v>
      </c>
      <c r="R7" s="26"/>
      <c r="S7" s="29" t="s">
        <v>17</v>
      </c>
      <c r="T7" s="30"/>
      <c r="U7" s="30"/>
      <c r="V7" s="30"/>
      <c r="W7" s="30"/>
      <c r="X7" s="27"/>
      <c r="Y7" s="17"/>
      <c r="Z7" s="17"/>
      <c r="AA7" s="17"/>
      <c r="AB7" s="17"/>
    </row>
    <row r="8" spans="1:28" x14ac:dyDescent="0.25">
      <c r="B8" s="28">
        <v>1</v>
      </c>
      <c r="C8" s="22">
        <f t="shared" si="1"/>
        <v>43560</v>
      </c>
      <c r="D8" s="22">
        <f t="shared" si="2"/>
        <v>6744</v>
      </c>
      <c r="E8" s="23">
        <f t="shared" si="3"/>
        <v>562</v>
      </c>
      <c r="F8" s="23">
        <f t="shared" si="4"/>
        <v>562</v>
      </c>
      <c r="G8" s="23">
        <f t="shared" si="5"/>
        <v>562</v>
      </c>
      <c r="H8" s="24">
        <f t="shared" si="6"/>
        <v>562</v>
      </c>
      <c r="I8" s="24">
        <f t="shared" si="7"/>
        <v>2623.8399999999997</v>
      </c>
      <c r="J8" s="24">
        <f t="shared" si="8"/>
        <v>3524.0799999999995</v>
      </c>
      <c r="K8" s="24">
        <f t="shared" si="9"/>
        <v>5150.32</v>
      </c>
      <c r="L8" s="24">
        <f t="shared" si="10"/>
        <v>3669.2799999999997</v>
      </c>
      <c r="M8" s="24">
        <f t="shared" si="11"/>
        <v>2188.2400000000002</v>
      </c>
      <c r="N8" s="24">
        <f t="shared" si="12"/>
        <v>997.6</v>
      </c>
      <c r="O8" s="24">
        <f t="shared" si="13"/>
        <v>562</v>
      </c>
      <c r="P8" s="24">
        <f t="shared" si="14"/>
        <v>562</v>
      </c>
      <c r="Q8" s="25">
        <f t="shared" si="15"/>
        <v>21525.360000000001</v>
      </c>
      <c r="R8" s="26"/>
      <c r="S8" s="30" t="s">
        <v>18</v>
      </c>
      <c r="T8" s="30"/>
      <c r="U8" s="30"/>
      <c r="V8" s="30"/>
      <c r="W8" s="30"/>
      <c r="X8" s="27"/>
      <c r="Y8" s="17"/>
      <c r="Z8" s="17"/>
      <c r="AA8" s="17"/>
      <c r="AB8" s="17"/>
    </row>
    <row r="9" spans="1:28" x14ac:dyDescent="0.25">
      <c r="B9" s="28">
        <v>1</v>
      </c>
      <c r="C9" s="22">
        <f t="shared" si="1"/>
        <v>43560</v>
      </c>
      <c r="D9" s="22">
        <f t="shared" si="2"/>
        <v>6744</v>
      </c>
      <c r="E9" s="23">
        <f t="shared" si="3"/>
        <v>562</v>
      </c>
      <c r="F9" s="23">
        <f t="shared" si="4"/>
        <v>562</v>
      </c>
      <c r="G9" s="23">
        <f t="shared" si="5"/>
        <v>562</v>
      </c>
      <c r="H9" s="24">
        <f t="shared" si="6"/>
        <v>562</v>
      </c>
      <c r="I9" s="24">
        <f t="shared" si="7"/>
        <v>2623.8399999999997</v>
      </c>
      <c r="J9" s="24">
        <f t="shared" si="8"/>
        <v>3524.0799999999995</v>
      </c>
      <c r="K9" s="24">
        <f t="shared" si="9"/>
        <v>5150.32</v>
      </c>
      <c r="L9" s="24">
        <f t="shared" si="10"/>
        <v>3669.2799999999997</v>
      </c>
      <c r="M9" s="24">
        <f t="shared" si="11"/>
        <v>2188.2400000000002</v>
      </c>
      <c r="N9" s="24">
        <f t="shared" si="12"/>
        <v>997.6</v>
      </c>
      <c r="O9" s="24">
        <f t="shared" si="13"/>
        <v>562</v>
      </c>
      <c r="P9" s="24">
        <f t="shared" si="14"/>
        <v>562</v>
      </c>
      <c r="Q9" s="25">
        <f t="shared" si="15"/>
        <v>21525.360000000001</v>
      </c>
      <c r="R9" s="26"/>
      <c r="S9" s="30" t="s">
        <v>19</v>
      </c>
      <c r="T9" s="30"/>
      <c r="U9" s="30"/>
      <c r="V9" s="30"/>
      <c r="W9" s="30"/>
      <c r="X9" s="27"/>
      <c r="Y9" s="17"/>
      <c r="Z9" s="17"/>
      <c r="AA9" s="17"/>
      <c r="AB9" s="17"/>
    </row>
    <row r="10" spans="1:28" x14ac:dyDescent="0.25">
      <c r="B10" s="28">
        <v>1</v>
      </c>
      <c r="C10" s="22">
        <f t="shared" si="1"/>
        <v>43560</v>
      </c>
      <c r="D10" s="22">
        <f t="shared" si="2"/>
        <v>6744</v>
      </c>
      <c r="E10" s="23">
        <f t="shared" si="3"/>
        <v>562</v>
      </c>
      <c r="F10" s="23">
        <f t="shared" si="4"/>
        <v>562</v>
      </c>
      <c r="G10" s="23">
        <f t="shared" si="5"/>
        <v>562</v>
      </c>
      <c r="H10" s="24">
        <f t="shared" si="6"/>
        <v>562</v>
      </c>
      <c r="I10" s="24">
        <f t="shared" si="7"/>
        <v>2623.8399999999997</v>
      </c>
      <c r="J10" s="24">
        <f t="shared" si="8"/>
        <v>3524.0799999999995</v>
      </c>
      <c r="K10" s="24">
        <f t="shared" si="9"/>
        <v>5150.32</v>
      </c>
      <c r="L10" s="24">
        <f t="shared" si="10"/>
        <v>3669.2799999999997</v>
      </c>
      <c r="M10" s="24">
        <f t="shared" si="11"/>
        <v>2188.2400000000002</v>
      </c>
      <c r="N10" s="24">
        <f t="shared" si="12"/>
        <v>997.6</v>
      </c>
      <c r="O10" s="24">
        <f t="shared" si="13"/>
        <v>562</v>
      </c>
      <c r="P10" s="24">
        <f t="shared" si="14"/>
        <v>562</v>
      </c>
      <c r="Q10" s="25">
        <f t="shared" si="15"/>
        <v>21525.360000000001</v>
      </c>
      <c r="R10" s="26"/>
      <c r="S10" s="30" t="s">
        <v>20</v>
      </c>
      <c r="T10" s="30"/>
      <c r="U10" s="30"/>
      <c r="V10" s="31">
        <v>1674011</v>
      </c>
      <c r="W10" s="30" t="s">
        <v>21</v>
      </c>
      <c r="X10" s="27"/>
      <c r="Y10" s="17"/>
      <c r="Z10" s="17"/>
      <c r="AA10" s="17"/>
      <c r="AB10" s="17"/>
    </row>
    <row r="11" spans="1:28" x14ac:dyDescent="0.25">
      <c r="B11" s="28">
        <v>1</v>
      </c>
      <c r="C11" s="22">
        <f t="shared" si="1"/>
        <v>43560</v>
      </c>
      <c r="D11" s="22">
        <f t="shared" si="2"/>
        <v>6744</v>
      </c>
      <c r="E11" s="23">
        <f t="shared" si="3"/>
        <v>562</v>
      </c>
      <c r="F11" s="23">
        <f t="shared" si="4"/>
        <v>562</v>
      </c>
      <c r="G11" s="23">
        <f t="shared" si="5"/>
        <v>562</v>
      </c>
      <c r="H11" s="24">
        <f t="shared" si="6"/>
        <v>562</v>
      </c>
      <c r="I11" s="24">
        <f t="shared" si="7"/>
        <v>2623.8399999999997</v>
      </c>
      <c r="J11" s="24">
        <f t="shared" si="8"/>
        <v>3524.0799999999995</v>
      </c>
      <c r="K11" s="24">
        <f t="shared" si="9"/>
        <v>5150.32</v>
      </c>
      <c r="L11" s="24">
        <f t="shared" si="10"/>
        <v>3669.2799999999997</v>
      </c>
      <c r="M11" s="24">
        <f t="shared" si="11"/>
        <v>2188.2400000000002</v>
      </c>
      <c r="N11" s="24">
        <f t="shared" si="12"/>
        <v>997.6</v>
      </c>
      <c r="O11" s="24">
        <f t="shared" si="13"/>
        <v>562</v>
      </c>
      <c r="P11" s="24">
        <f t="shared" si="14"/>
        <v>562</v>
      </c>
      <c r="Q11" s="25">
        <f t="shared" si="15"/>
        <v>21525.360000000001</v>
      </c>
      <c r="R11" s="26"/>
      <c r="S11" s="30" t="s">
        <v>22</v>
      </c>
      <c r="T11" s="30"/>
      <c r="U11" s="30"/>
      <c r="V11" s="31">
        <v>2428470</v>
      </c>
      <c r="W11" s="30" t="s">
        <v>23</v>
      </c>
      <c r="X11" s="27"/>
      <c r="Y11" s="17"/>
      <c r="Z11" s="17"/>
      <c r="AA11" s="17"/>
      <c r="AB11" s="17"/>
    </row>
    <row r="12" spans="1:28" x14ac:dyDescent="0.25">
      <c r="B12" s="28">
        <v>1.01</v>
      </c>
      <c r="C12" s="22">
        <f t="shared" si="1"/>
        <v>43995.6</v>
      </c>
      <c r="D12" s="22">
        <f t="shared" si="2"/>
        <v>6744</v>
      </c>
      <c r="E12" s="23">
        <f t="shared" si="3"/>
        <v>562</v>
      </c>
      <c r="F12" s="23">
        <f t="shared" si="4"/>
        <v>562</v>
      </c>
      <c r="G12" s="23">
        <f t="shared" si="5"/>
        <v>562</v>
      </c>
      <c r="H12" s="24">
        <f t="shared" si="6"/>
        <v>562</v>
      </c>
      <c r="I12" s="24">
        <f t="shared" si="7"/>
        <v>2644.4584</v>
      </c>
      <c r="J12" s="24">
        <f t="shared" si="8"/>
        <v>3553.7007999999996</v>
      </c>
      <c r="K12" s="24">
        <f t="shared" si="9"/>
        <v>5196.2031999999999</v>
      </c>
      <c r="L12" s="24">
        <f t="shared" si="10"/>
        <v>3700.3527999999997</v>
      </c>
      <c r="M12" s="24">
        <f t="shared" si="11"/>
        <v>2204.5024000000003</v>
      </c>
      <c r="N12" s="24">
        <f t="shared" si="12"/>
        <v>1001.956</v>
      </c>
      <c r="O12" s="24">
        <f t="shared" si="13"/>
        <v>562</v>
      </c>
      <c r="P12" s="24">
        <f t="shared" si="14"/>
        <v>562</v>
      </c>
      <c r="Q12" s="25">
        <f t="shared" si="15"/>
        <v>21673.173599999998</v>
      </c>
      <c r="R12" s="26"/>
      <c r="S12" s="30"/>
      <c r="T12" s="30"/>
      <c r="U12" s="30"/>
      <c r="V12" s="30">
        <f>V10/V11</f>
        <v>0.68932743661647045</v>
      </c>
      <c r="W12" s="30" t="s">
        <v>24</v>
      </c>
      <c r="X12" s="27"/>
      <c r="Y12" s="17"/>
      <c r="Z12" s="17"/>
      <c r="AA12" s="17"/>
      <c r="AB12" s="17"/>
    </row>
    <row r="13" spans="1:28" x14ac:dyDescent="0.25">
      <c r="B13" s="28">
        <v>1.01</v>
      </c>
      <c r="C13" s="22">
        <f t="shared" si="1"/>
        <v>43995.6</v>
      </c>
      <c r="D13" s="22">
        <f t="shared" si="2"/>
        <v>6744</v>
      </c>
      <c r="E13" s="23">
        <f t="shared" si="3"/>
        <v>562</v>
      </c>
      <c r="F13" s="23">
        <f t="shared" si="4"/>
        <v>562</v>
      </c>
      <c r="G13" s="23">
        <f t="shared" si="5"/>
        <v>562</v>
      </c>
      <c r="H13" s="24">
        <f t="shared" si="6"/>
        <v>562</v>
      </c>
      <c r="I13" s="24">
        <f t="shared" si="7"/>
        <v>2644.4584</v>
      </c>
      <c r="J13" s="24">
        <f t="shared" si="8"/>
        <v>3553.7007999999996</v>
      </c>
      <c r="K13" s="24">
        <f t="shared" si="9"/>
        <v>5196.2031999999999</v>
      </c>
      <c r="L13" s="24">
        <f t="shared" si="10"/>
        <v>3700.3527999999997</v>
      </c>
      <c r="M13" s="24">
        <f t="shared" si="11"/>
        <v>2204.5024000000003</v>
      </c>
      <c r="N13" s="24">
        <f t="shared" si="12"/>
        <v>1001.956</v>
      </c>
      <c r="O13" s="24">
        <f t="shared" si="13"/>
        <v>562</v>
      </c>
      <c r="P13" s="24">
        <f t="shared" si="14"/>
        <v>562</v>
      </c>
      <c r="Q13" s="25">
        <f t="shared" si="15"/>
        <v>21673.173599999998</v>
      </c>
      <c r="R13" s="26"/>
      <c r="S13" s="30"/>
      <c r="T13" s="30"/>
      <c r="U13" s="30"/>
      <c r="V13" s="30"/>
      <c r="W13" s="30"/>
      <c r="X13" s="27"/>
      <c r="Y13" s="17"/>
      <c r="Z13" s="17"/>
      <c r="AA13" s="17"/>
      <c r="AB13" s="17"/>
    </row>
    <row r="14" spans="1:28" x14ac:dyDescent="0.25">
      <c r="B14" s="28">
        <v>1.01</v>
      </c>
      <c r="C14" s="22">
        <f t="shared" si="1"/>
        <v>43995.6</v>
      </c>
      <c r="D14" s="22">
        <f t="shared" si="2"/>
        <v>6744</v>
      </c>
      <c r="E14" s="23">
        <f t="shared" si="3"/>
        <v>562</v>
      </c>
      <c r="F14" s="23">
        <f t="shared" si="4"/>
        <v>562</v>
      </c>
      <c r="G14" s="23">
        <f t="shared" si="5"/>
        <v>562</v>
      </c>
      <c r="H14" s="24">
        <f t="shared" si="6"/>
        <v>562</v>
      </c>
      <c r="I14" s="24">
        <f t="shared" si="7"/>
        <v>2644.4584</v>
      </c>
      <c r="J14" s="24">
        <f t="shared" si="8"/>
        <v>3553.7007999999996</v>
      </c>
      <c r="K14" s="24">
        <f t="shared" si="9"/>
        <v>5196.2031999999999</v>
      </c>
      <c r="L14" s="24">
        <f t="shared" si="10"/>
        <v>3700.3527999999997</v>
      </c>
      <c r="M14" s="24">
        <f t="shared" si="11"/>
        <v>2204.5024000000003</v>
      </c>
      <c r="N14" s="24">
        <f t="shared" si="12"/>
        <v>1001.956</v>
      </c>
      <c r="O14" s="24">
        <f t="shared" si="13"/>
        <v>562</v>
      </c>
      <c r="P14" s="24">
        <f t="shared" si="14"/>
        <v>562</v>
      </c>
      <c r="Q14" s="25">
        <f t="shared" si="15"/>
        <v>21673.173599999998</v>
      </c>
      <c r="R14" s="26"/>
      <c r="S14" s="26"/>
      <c r="T14" s="26"/>
      <c r="U14" s="26"/>
      <c r="V14" s="26"/>
      <c r="W14" s="26"/>
      <c r="X14" s="26"/>
    </row>
    <row r="15" spans="1:28" x14ac:dyDescent="0.25">
      <c r="B15" s="28">
        <v>1.02</v>
      </c>
      <c r="C15" s="22">
        <f t="shared" si="1"/>
        <v>44431.200000000004</v>
      </c>
      <c r="D15" s="22">
        <f t="shared" si="2"/>
        <v>6744</v>
      </c>
      <c r="E15" s="23">
        <f t="shared" si="3"/>
        <v>562</v>
      </c>
      <c r="F15" s="23">
        <f t="shared" si="4"/>
        <v>562</v>
      </c>
      <c r="G15" s="23">
        <f t="shared" si="5"/>
        <v>562</v>
      </c>
      <c r="H15" s="24">
        <f t="shared" si="6"/>
        <v>562</v>
      </c>
      <c r="I15" s="24">
        <f t="shared" si="7"/>
        <v>2665.0768000000003</v>
      </c>
      <c r="J15" s="24">
        <f t="shared" si="8"/>
        <v>3583.3215999999998</v>
      </c>
      <c r="K15" s="24">
        <f t="shared" si="9"/>
        <v>5242.0864000000001</v>
      </c>
      <c r="L15" s="24">
        <f t="shared" si="10"/>
        <v>3731.4256</v>
      </c>
      <c r="M15" s="24">
        <f t="shared" si="11"/>
        <v>2220.7648000000004</v>
      </c>
      <c r="N15" s="24">
        <f t="shared" si="12"/>
        <v>1006.3120000000001</v>
      </c>
      <c r="O15" s="24">
        <f t="shared" si="13"/>
        <v>562</v>
      </c>
      <c r="P15" s="24">
        <f t="shared" si="14"/>
        <v>562</v>
      </c>
      <c r="Q15" s="25">
        <f t="shared" si="15"/>
        <v>21820.987200000003</v>
      </c>
      <c r="R15" s="26"/>
      <c r="S15" s="26"/>
      <c r="T15" s="26"/>
      <c r="U15" s="26"/>
      <c r="V15" s="26"/>
      <c r="W15" s="26"/>
      <c r="X15" s="26"/>
    </row>
    <row r="16" spans="1:28" x14ac:dyDescent="0.25">
      <c r="B16" s="28">
        <v>1.03</v>
      </c>
      <c r="C16" s="22">
        <f t="shared" si="1"/>
        <v>44866.8</v>
      </c>
      <c r="D16" s="22">
        <f t="shared" si="2"/>
        <v>6744</v>
      </c>
      <c r="E16" s="23">
        <f t="shared" si="3"/>
        <v>562</v>
      </c>
      <c r="F16" s="23">
        <f t="shared" si="4"/>
        <v>562</v>
      </c>
      <c r="G16" s="23">
        <f t="shared" si="5"/>
        <v>562</v>
      </c>
      <c r="H16" s="24">
        <f t="shared" si="6"/>
        <v>562</v>
      </c>
      <c r="I16" s="24">
        <f t="shared" si="7"/>
        <v>2685.6952000000001</v>
      </c>
      <c r="J16" s="24">
        <f t="shared" si="8"/>
        <v>3612.9423999999999</v>
      </c>
      <c r="K16" s="24">
        <f t="shared" si="9"/>
        <v>5287.9696000000004</v>
      </c>
      <c r="L16" s="24">
        <f t="shared" si="10"/>
        <v>3762.4983999999999</v>
      </c>
      <c r="M16" s="24">
        <f t="shared" si="11"/>
        <v>2237.0272000000004</v>
      </c>
      <c r="N16" s="24">
        <f t="shared" si="12"/>
        <v>1010.6680000000001</v>
      </c>
      <c r="O16" s="24">
        <f t="shared" si="13"/>
        <v>562</v>
      </c>
      <c r="P16" s="24">
        <f t="shared" si="14"/>
        <v>562</v>
      </c>
      <c r="Q16" s="25">
        <f t="shared" si="15"/>
        <v>21968.800800000001</v>
      </c>
      <c r="R16" s="26"/>
      <c r="S16" s="26"/>
      <c r="T16" s="26"/>
      <c r="U16" s="26"/>
      <c r="V16" s="26"/>
      <c r="W16" s="26"/>
      <c r="X16" s="26"/>
    </row>
    <row r="17" spans="2:24" x14ac:dyDescent="0.25">
      <c r="B17" s="28">
        <v>1.03</v>
      </c>
      <c r="C17" s="22">
        <f t="shared" si="1"/>
        <v>44866.8</v>
      </c>
      <c r="D17" s="22">
        <f t="shared" si="2"/>
        <v>6744</v>
      </c>
      <c r="E17" s="23">
        <f t="shared" si="3"/>
        <v>562</v>
      </c>
      <c r="F17" s="23">
        <f t="shared" si="4"/>
        <v>562</v>
      </c>
      <c r="G17" s="23">
        <f t="shared" si="5"/>
        <v>562</v>
      </c>
      <c r="H17" s="24">
        <f t="shared" si="6"/>
        <v>562</v>
      </c>
      <c r="I17" s="24">
        <f t="shared" si="7"/>
        <v>2685.6952000000001</v>
      </c>
      <c r="J17" s="24">
        <f t="shared" si="8"/>
        <v>3612.9423999999999</v>
      </c>
      <c r="K17" s="24">
        <f t="shared" si="9"/>
        <v>5287.9696000000004</v>
      </c>
      <c r="L17" s="24">
        <f t="shared" si="10"/>
        <v>3762.4983999999999</v>
      </c>
      <c r="M17" s="24">
        <f t="shared" si="11"/>
        <v>2237.0272000000004</v>
      </c>
      <c r="N17" s="24">
        <f t="shared" si="12"/>
        <v>1010.6680000000001</v>
      </c>
      <c r="O17" s="24">
        <f t="shared" si="13"/>
        <v>562</v>
      </c>
      <c r="P17" s="24">
        <f t="shared" si="14"/>
        <v>562</v>
      </c>
      <c r="Q17" s="25">
        <f t="shared" si="15"/>
        <v>21968.800800000001</v>
      </c>
      <c r="R17" s="26"/>
      <c r="S17" s="26"/>
      <c r="T17" s="26"/>
      <c r="U17" s="26"/>
      <c r="V17" s="26"/>
      <c r="W17" s="26"/>
      <c r="X17" s="26"/>
    </row>
    <row r="18" spans="2:24" x14ac:dyDescent="0.25">
      <c r="B18" s="28">
        <v>1.05</v>
      </c>
      <c r="C18" s="22">
        <f t="shared" si="1"/>
        <v>45738</v>
      </c>
      <c r="D18" s="22">
        <f t="shared" si="2"/>
        <v>6744</v>
      </c>
      <c r="E18" s="23">
        <f t="shared" si="3"/>
        <v>562</v>
      </c>
      <c r="F18" s="23">
        <f t="shared" si="4"/>
        <v>562</v>
      </c>
      <c r="G18" s="23">
        <f t="shared" si="5"/>
        <v>562</v>
      </c>
      <c r="H18" s="24">
        <f t="shared" si="6"/>
        <v>562</v>
      </c>
      <c r="I18" s="24">
        <f t="shared" si="7"/>
        <v>2726.9319999999998</v>
      </c>
      <c r="J18" s="24">
        <f t="shared" si="8"/>
        <v>3672.1839999999997</v>
      </c>
      <c r="K18" s="24">
        <f t="shared" si="9"/>
        <v>5379.7359999999999</v>
      </c>
      <c r="L18" s="24">
        <f t="shared" si="10"/>
        <v>3824.6439999999998</v>
      </c>
      <c r="M18" s="24">
        <f t="shared" si="11"/>
        <v>2269.5520000000001</v>
      </c>
      <c r="N18" s="24">
        <f t="shared" si="12"/>
        <v>1019.38</v>
      </c>
      <c r="O18" s="24">
        <f t="shared" si="13"/>
        <v>562</v>
      </c>
      <c r="P18" s="24">
        <f t="shared" si="14"/>
        <v>562</v>
      </c>
      <c r="Q18" s="25">
        <f t="shared" si="15"/>
        <v>22264.428</v>
      </c>
      <c r="R18" s="26"/>
      <c r="S18" s="26"/>
      <c r="T18" s="26"/>
      <c r="U18" s="26"/>
      <c r="V18" s="26"/>
      <c r="W18" s="26"/>
      <c r="X18" s="26"/>
    </row>
    <row r="19" spans="2:24" x14ac:dyDescent="0.25">
      <c r="B19" s="28">
        <v>1.0900000000000001</v>
      </c>
      <c r="C19" s="22">
        <f t="shared" si="1"/>
        <v>47480.4</v>
      </c>
      <c r="D19" s="22">
        <f t="shared" si="2"/>
        <v>6744</v>
      </c>
      <c r="E19" s="23">
        <f t="shared" si="3"/>
        <v>562</v>
      </c>
      <c r="F19" s="23">
        <f t="shared" si="4"/>
        <v>562</v>
      </c>
      <c r="G19" s="23">
        <f t="shared" si="5"/>
        <v>562</v>
      </c>
      <c r="H19" s="24">
        <f t="shared" si="6"/>
        <v>562</v>
      </c>
      <c r="I19" s="24">
        <f t="shared" si="7"/>
        <v>2809.4056</v>
      </c>
      <c r="J19" s="24">
        <f t="shared" si="8"/>
        <v>3790.6671999999999</v>
      </c>
      <c r="K19" s="24">
        <f t="shared" si="9"/>
        <v>5563.2687999999998</v>
      </c>
      <c r="L19" s="24">
        <f t="shared" si="10"/>
        <v>3948.9351999999999</v>
      </c>
      <c r="M19" s="24">
        <f t="shared" si="11"/>
        <v>2334.6016</v>
      </c>
      <c r="N19" s="24">
        <f t="shared" si="12"/>
        <v>1036.8040000000001</v>
      </c>
      <c r="O19" s="24">
        <f t="shared" si="13"/>
        <v>562</v>
      </c>
      <c r="P19" s="24">
        <f t="shared" si="14"/>
        <v>562</v>
      </c>
      <c r="Q19" s="25">
        <f t="shared" si="15"/>
        <v>22855.682400000002</v>
      </c>
      <c r="R19" s="26"/>
      <c r="S19" s="26"/>
      <c r="T19" s="26"/>
      <c r="U19" s="26"/>
      <c r="V19" s="26"/>
      <c r="W19" s="26"/>
      <c r="X19" s="26"/>
    </row>
    <row r="20" spans="2:24" x14ac:dyDescent="0.25">
      <c r="B20" s="28">
        <v>1.1000000000000001</v>
      </c>
      <c r="C20" s="22">
        <f t="shared" si="1"/>
        <v>47916.000000000007</v>
      </c>
      <c r="D20" s="22">
        <f t="shared" si="2"/>
        <v>6744</v>
      </c>
      <c r="E20" s="23">
        <f t="shared" si="3"/>
        <v>562</v>
      </c>
      <c r="F20" s="23">
        <f t="shared" si="4"/>
        <v>562</v>
      </c>
      <c r="G20" s="23">
        <f t="shared" si="5"/>
        <v>562</v>
      </c>
      <c r="H20" s="24">
        <f t="shared" si="6"/>
        <v>562</v>
      </c>
      <c r="I20" s="24">
        <f t="shared" si="7"/>
        <v>2830.0240000000003</v>
      </c>
      <c r="J20" s="24">
        <f t="shared" si="8"/>
        <v>3820.288</v>
      </c>
      <c r="K20" s="24">
        <f t="shared" si="9"/>
        <v>5609.152000000001</v>
      </c>
      <c r="L20" s="24">
        <f t="shared" si="10"/>
        <v>3980.0080000000003</v>
      </c>
      <c r="M20" s="24">
        <f t="shared" si="11"/>
        <v>2350.8640000000005</v>
      </c>
      <c r="N20" s="24">
        <f t="shared" si="12"/>
        <v>1041.1600000000001</v>
      </c>
      <c r="O20" s="24">
        <f t="shared" si="13"/>
        <v>562</v>
      </c>
      <c r="P20" s="24">
        <f t="shared" si="14"/>
        <v>562</v>
      </c>
      <c r="Q20" s="25">
        <f t="shared" si="15"/>
        <v>23003.496000000003</v>
      </c>
      <c r="R20" s="26"/>
      <c r="S20" s="26"/>
      <c r="T20" s="26"/>
      <c r="U20" s="26"/>
      <c r="V20" s="26"/>
      <c r="W20" s="26"/>
      <c r="X20" s="26"/>
    </row>
    <row r="21" spans="2:24" x14ac:dyDescent="0.25">
      <c r="B21" s="28">
        <v>1.1100000000000001</v>
      </c>
      <c r="C21" s="22">
        <f t="shared" si="1"/>
        <v>48351.600000000006</v>
      </c>
      <c r="D21" s="22">
        <f t="shared" si="2"/>
        <v>6744</v>
      </c>
      <c r="E21" s="23">
        <f t="shared" si="3"/>
        <v>562</v>
      </c>
      <c r="F21" s="23">
        <f t="shared" si="4"/>
        <v>562</v>
      </c>
      <c r="G21" s="23">
        <f t="shared" si="5"/>
        <v>562</v>
      </c>
      <c r="H21" s="24">
        <f t="shared" si="6"/>
        <v>562</v>
      </c>
      <c r="I21" s="24">
        <f t="shared" si="7"/>
        <v>2850.6424000000002</v>
      </c>
      <c r="J21" s="24">
        <f t="shared" si="8"/>
        <v>3849.9088000000002</v>
      </c>
      <c r="K21" s="24">
        <f t="shared" si="9"/>
        <v>5655.0352000000003</v>
      </c>
      <c r="L21" s="24">
        <f t="shared" si="10"/>
        <v>4011.0808000000002</v>
      </c>
      <c r="M21" s="24">
        <f t="shared" si="11"/>
        <v>2367.1264000000001</v>
      </c>
      <c r="N21" s="24">
        <f t="shared" si="12"/>
        <v>1045.5160000000001</v>
      </c>
      <c r="O21" s="24">
        <f t="shared" si="13"/>
        <v>562</v>
      </c>
      <c r="P21" s="24">
        <f t="shared" si="14"/>
        <v>562</v>
      </c>
      <c r="Q21" s="25">
        <f t="shared" si="15"/>
        <v>23151.309600000004</v>
      </c>
      <c r="R21" s="26"/>
      <c r="S21" s="26"/>
      <c r="T21" s="26"/>
      <c r="U21" s="26"/>
      <c r="V21" s="26"/>
      <c r="W21" s="26"/>
      <c r="X21" s="26"/>
    </row>
    <row r="22" spans="2:24" x14ac:dyDescent="0.25">
      <c r="B22" s="28">
        <v>1.1100000000000001</v>
      </c>
      <c r="C22" s="22">
        <f t="shared" si="1"/>
        <v>48351.600000000006</v>
      </c>
      <c r="D22" s="22">
        <f t="shared" si="2"/>
        <v>6744</v>
      </c>
      <c r="E22" s="23">
        <f t="shared" si="3"/>
        <v>562</v>
      </c>
      <c r="F22" s="23">
        <f t="shared" si="4"/>
        <v>562</v>
      </c>
      <c r="G22" s="23">
        <f t="shared" si="5"/>
        <v>562</v>
      </c>
      <c r="H22" s="24">
        <f t="shared" si="6"/>
        <v>562</v>
      </c>
      <c r="I22" s="24">
        <f t="shared" si="7"/>
        <v>2850.6424000000002</v>
      </c>
      <c r="J22" s="24">
        <f t="shared" si="8"/>
        <v>3849.9088000000002</v>
      </c>
      <c r="K22" s="24">
        <f t="shared" si="9"/>
        <v>5655.0352000000003</v>
      </c>
      <c r="L22" s="24">
        <f t="shared" si="10"/>
        <v>4011.0808000000002</v>
      </c>
      <c r="M22" s="24">
        <f t="shared" si="11"/>
        <v>2367.1264000000001</v>
      </c>
      <c r="N22" s="24">
        <f t="shared" si="12"/>
        <v>1045.5160000000001</v>
      </c>
      <c r="O22" s="24">
        <f t="shared" si="13"/>
        <v>562</v>
      </c>
      <c r="P22" s="24">
        <f t="shared" si="14"/>
        <v>562</v>
      </c>
      <c r="Q22" s="25">
        <f t="shared" si="15"/>
        <v>23151.309600000004</v>
      </c>
      <c r="R22" s="26"/>
      <c r="S22" s="26"/>
      <c r="T22" s="26"/>
      <c r="U22" s="26"/>
      <c r="V22" s="26"/>
      <c r="W22" s="26"/>
      <c r="X22" s="26"/>
    </row>
    <row r="23" spans="2:24" x14ac:dyDescent="0.25">
      <c r="B23" s="28">
        <v>1.1100000000000001</v>
      </c>
      <c r="C23" s="22">
        <f t="shared" si="1"/>
        <v>48351.600000000006</v>
      </c>
      <c r="D23" s="22">
        <f t="shared" si="2"/>
        <v>6744</v>
      </c>
      <c r="E23" s="23">
        <f t="shared" si="3"/>
        <v>562</v>
      </c>
      <c r="F23" s="23">
        <f t="shared" si="4"/>
        <v>562</v>
      </c>
      <c r="G23" s="23">
        <f t="shared" si="5"/>
        <v>562</v>
      </c>
      <c r="H23" s="24">
        <f t="shared" si="6"/>
        <v>562</v>
      </c>
      <c r="I23" s="24">
        <f t="shared" si="7"/>
        <v>2850.6424000000002</v>
      </c>
      <c r="J23" s="24">
        <f t="shared" si="8"/>
        <v>3849.9088000000002</v>
      </c>
      <c r="K23" s="24">
        <f t="shared" si="9"/>
        <v>5655.0352000000003</v>
      </c>
      <c r="L23" s="24">
        <f t="shared" si="10"/>
        <v>4011.0808000000002</v>
      </c>
      <c r="M23" s="24">
        <f t="shared" si="11"/>
        <v>2367.1264000000001</v>
      </c>
      <c r="N23" s="24">
        <f t="shared" si="12"/>
        <v>1045.5160000000001</v>
      </c>
      <c r="O23" s="24">
        <f t="shared" si="13"/>
        <v>562</v>
      </c>
      <c r="P23" s="24">
        <f t="shared" si="14"/>
        <v>562</v>
      </c>
      <c r="Q23" s="25">
        <f t="shared" si="15"/>
        <v>23151.309600000004</v>
      </c>
      <c r="R23" s="26"/>
      <c r="S23" s="26"/>
      <c r="T23" s="26"/>
      <c r="U23" s="26"/>
      <c r="V23" s="26"/>
      <c r="W23" s="26"/>
      <c r="X23" s="26"/>
    </row>
    <row r="24" spans="2:24" x14ac:dyDescent="0.25">
      <c r="B24" s="28">
        <v>1.1200000000000001</v>
      </c>
      <c r="C24" s="22">
        <f t="shared" si="1"/>
        <v>48787.200000000004</v>
      </c>
      <c r="D24" s="22">
        <f t="shared" si="2"/>
        <v>6744</v>
      </c>
      <c r="E24" s="23">
        <f t="shared" si="3"/>
        <v>562</v>
      </c>
      <c r="F24" s="23">
        <f t="shared" si="4"/>
        <v>562</v>
      </c>
      <c r="G24" s="23">
        <f t="shared" si="5"/>
        <v>562</v>
      </c>
      <c r="H24" s="24">
        <f t="shared" si="6"/>
        <v>562</v>
      </c>
      <c r="I24" s="24">
        <f t="shared" si="7"/>
        <v>2871.2608</v>
      </c>
      <c r="J24" s="24">
        <f t="shared" si="8"/>
        <v>3879.5295999999998</v>
      </c>
      <c r="K24" s="24">
        <f t="shared" si="9"/>
        <v>5700.9184000000005</v>
      </c>
      <c r="L24" s="24">
        <f t="shared" si="10"/>
        <v>4042.1536000000001</v>
      </c>
      <c r="M24" s="24">
        <f t="shared" si="11"/>
        <v>2383.3888000000006</v>
      </c>
      <c r="N24" s="24">
        <f t="shared" si="12"/>
        <v>1049.8720000000001</v>
      </c>
      <c r="O24" s="24">
        <f t="shared" si="13"/>
        <v>562</v>
      </c>
      <c r="P24" s="24">
        <f t="shared" si="14"/>
        <v>562</v>
      </c>
      <c r="Q24" s="25">
        <f t="shared" si="15"/>
        <v>23299.123200000002</v>
      </c>
      <c r="R24" s="26"/>
      <c r="S24" s="26"/>
      <c r="T24" s="26"/>
      <c r="U24" s="26"/>
      <c r="V24" s="26"/>
      <c r="W24" s="26"/>
      <c r="X24" s="26"/>
    </row>
    <row r="25" spans="2:24" x14ac:dyDescent="0.25">
      <c r="B25" s="28">
        <v>1.1399999999999999</v>
      </c>
      <c r="C25" s="22">
        <f t="shared" si="1"/>
        <v>49658.399999999994</v>
      </c>
      <c r="D25" s="22">
        <f t="shared" si="2"/>
        <v>6744</v>
      </c>
      <c r="E25" s="23">
        <f t="shared" si="3"/>
        <v>562</v>
      </c>
      <c r="F25" s="23">
        <f t="shared" si="4"/>
        <v>562</v>
      </c>
      <c r="G25" s="23">
        <f t="shared" si="5"/>
        <v>562</v>
      </c>
      <c r="H25" s="24">
        <f t="shared" si="6"/>
        <v>562</v>
      </c>
      <c r="I25" s="24">
        <f t="shared" si="7"/>
        <v>2912.4975999999997</v>
      </c>
      <c r="J25" s="24">
        <f t="shared" si="8"/>
        <v>3938.7711999999992</v>
      </c>
      <c r="K25" s="24">
        <f t="shared" si="9"/>
        <v>5792.6847999999991</v>
      </c>
      <c r="L25" s="24">
        <f t="shared" si="10"/>
        <v>4104.2991999999995</v>
      </c>
      <c r="M25" s="24">
        <f t="shared" si="11"/>
        <v>2415.9135999999999</v>
      </c>
      <c r="N25" s="24">
        <f t="shared" si="12"/>
        <v>1058.5839999999998</v>
      </c>
      <c r="O25" s="24">
        <f t="shared" si="13"/>
        <v>562</v>
      </c>
      <c r="P25" s="24">
        <f t="shared" si="14"/>
        <v>562</v>
      </c>
      <c r="Q25" s="25">
        <f t="shared" si="15"/>
        <v>23594.750399999994</v>
      </c>
      <c r="R25" s="26"/>
      <c r="S25" s="26"/>
      <c r="T25" s="26"/>
      <c r="U25" s="26"/>
      <c r="V25" s="26"/>
      <c r="W25" s="26"/>
      <c r="X25" s="26"/>
    </row>
    <row r="26" spans="2:24" x14ac:dyDescent="0.25">
      <c r="B26" s="28">
        <v>1.1399999999999999</v>
      </c>
      <c r="C26" s="22">
        <f t="shared" si="1"/>
        <v>49658.399999999994</v>
      </c>
      <c r="D26" s="22">
        <f t="shared" si="2"/>
        <v>6744</v>
      </c>
      <c r="E26" s="23">
        <f t="shared" si="3"/>
        <v>562</v>
      </c>
      <c r="F26" s="23">
        <f t="shared" si="4"/>
        <v>562</v>
      </c>
      <c r="G26" s="23">
        <f t="shared" si="5"/>
        <v>562</v>
      </c>
      <c r="H26" s="24">
        <f t="shared" si="6"/>
        <v>562</v>
      </c>
      <c r="I26" s="24">
        <f t="shared" si="7"/>
        <v>2912.4975999999997</v>
      </c>
      <c r="J26" s="24">
        <f t="shared" si="8"/>
        <v>3938.7711999999992</v>
      </c>
      <c r="K26" s="24">
        <f t="shared" si="9"/>
        <v>5792.6847999999991</v>
      </c>
      <c r="L26" s="24">
        <f t="shared" si="10"/>
        <v>4104.2991999999995</v>
      </c>
      <c r="M26" s="24">
        <f t="shared" si="11"/>
        <v>2415.9135999999999</v>
      </c>
      <c r="N26" s="24">
        <f t="shared" si="12"/>
        <v>1058.5839999999998</v>
      </c>
      <c r="O26" s="24">
        <f t="shared" si="13"/>
        <v>562</v>
      </c>
      <c r="P26" s="24">
        <f t="shared" si="14"/>
        <v>562</v>
      </c>
      <c r="Q26" s="25">
        <f t="shared" si="15"/>
        <v>23594.750399999994</v>
      </c>
      <c r="R26" s="26"/>
      <c r="S26" s="26"/>
      <c r="T26" s="26"/>
      <c r="U26" s="26"/>
      <c r="V26" s="26"/>
      <c r="W26" s="26"/>
      <c r="X26" s="26"/>
    </row>
    <row r="27" spans="2:24" x14ac:dyDescent="0.25">
      <c r="B27" s="28">
        <v>1.18</v>
      </c>
      <c r="C27" s="22">
        <f t="shared" si="1"/>
        <v>51400.799999999996</v>
      </c>
      <c r="D27" s="22">
        <f t="shared" si="2"/>
        <v>6744</v>
      </c>
      <c r="E27" s="23">
        <f t="shared" si="3"/>
        <v>562</v>
      </c>
      <c r="F27" s="23">
        <f t="shared" si="4"/>
        <v>562</v>
      </c>
      <c r="G27" s="23">
        <f t="shared" si="5"/>
        <v>562</v>
      </c>
      <c r="H27" s="24">
        <f t="shared" si="6"/>
        <v>562</v>
      </c>
      <c r="I27" s="24">
        <f t="shared" si="7"/>
        <v>2994.9711999999995</v>
      </c>
      <c r="J27" s="24">
        <f t="shared" si="8"/>
        <v>4057.2543999999994</v>
      </c>
      <c r="K27" s="24">
        <f t="shared" si="9"/>
        <v>5976.2175999999999</v>
      </c>
      <c r="L27" s="24">
        <f t="shared" si="10"/>
        <v>4228.5903999999991</v>
      </c>
      <c r="M27" s="24">
        <f t="shared" si="11"/>
        <v>2480.9632000000001</v>
      </c>
      <c r="N27" s="24">
        <f t="shared" si="12"/>
        <v>1076.0079999999998</v>
      </c>
      <c r="O27" s="24">
        <f t="shared" si="13"/>
        <v>562</v>
      </c>
      <c r="P27" s="24">
        <f t="shared" si="14"/>
        <v>562</v>
      </c>
      <c r="Q27" s="25">
        <f t="shared" si="15"/>
        <v>24186.004800000002</v>
      </c>
      <c r="R27" s="26"/>
      <c r="S27" s="26"/>
      <c r="T27" s="26"/>
      <c r="U27" s="26"/>
      <c r="V27" s="26"/>
      <c r="W27" s="26"/>
      <c r="X27" s="26"/>
    </row>
    <row r="28" spans="2:24" x14ac:dyDescent="0.25">
      <c r="B28" s="28">
        <v>1.19</v>
      </c>
      <c r="C28" s="22">
        <f t="shared" si="1"/>
        <v>51836.399999999994</v>
      </c>
      <c r="D28" s="22">
        <f t="shared" si="2"/>
        <v>6744</v>
      </c>
      <c r="E28" s="23">
        <f t="shared" si="3"/>
        <v>562</v>
      </c>
      <c r="F28" s="23">
        <f t="shared" si="4"/>
        <v>562</v>
      </c>
      <c r="G28" s="23">
        <f t="shared" si="5"/>
        <v>562</v>
      </c>
      <c r="H28" s="24">
        <f t="shared" si="6"/>
        <v>562</v>
      </c>
      <c r="I28" s="24">
        <f t="shared" si="7"/>
        <v>3015.5895999999998</v>
      </c>
      <c r="J28" s="24">
        <f t="shared" si="8"/>
        <v>4086.875199999999</v>
      </c>
      <c r="K28" s="24">
        <f t="shared" si="9"/>
        <v>6022.1007999999993</v>
      </c>
      <c r="L28" s="24">
        <f t="shared" si="10"/>
        <v>4259.6631999999991</v>
      </c>
      <c r="M28" s="24">
        <f t="shared" si="11"/>
        <v>2497.2255999999998</v>
      </c>
      <c r="N28" s="24">
        <f t="shared" si="12"/>
        <v>1080.364</v>
      </c>
      <c r="O28" s="24">
        <f t="shared" si="13"/>
        <v>562</v>
      </c>
      <c r="P28" s="24">
        <f t="shared" si="14"/>
        <v>562</v>
      </c>
      <c r="Q28" s="25">
        <f t="shared" si="15"/>
        <v>24333.818399999996</v>
      </c>
      <c r="R28" s="26"/>
      <c r="S28" s="26"/>
      <c r="T28" s="26"/>
      <c r="U28" s="26"/>
      <c r="V28" s="26"/>
      <c r="W28" s="26"/>
      <c r="X28" s="26"/>
    </row>
    <row r="29" spans="2:24" x14ac:dyDescent="0.25">
      <c r="B29" s="28">
        <v>1.21</v>
      </c>
      <c r="C29" s="22">
        <f t="shared" si="1"/>
        <v>52707.6</v>
      </c>
      <c r="D29" s="22">
        <f t="shared" si="2"/>
        <v>6744</v>
      </c>
      <c r="E29" s="23">
        <f t="shared" si="3"/>
        <v>562</v>
      </c>
      <c r="F29" s="23">
        <f t="shared" si="4"/>
        <v>562</v>
      </c>
      <c r="G29" s="23">
        <f t="shared" si="5"/>
        <v>562</v>
      </c>
      <c r="H29" s="24">
        <f t="shared" si="6"/>
        <v>562</v>
      </c>
      <c r="I29" s="24">
        <f t="shared" si="7"/>
        <v>3056.8263999999999</v>
      </c>
      <c r="J29" s="24">
        <f t="shared" si="8"/>
        <v>4146.1167999999998</v>
      </c>
      <c r="K29" s="24">
        <f t="shared" si="9"/>
        <v>6113.8671999999997</v>
      </c>
      <c r="L29" s="24">
        <f t="shared" si="10"/>
        <v>4321.8087999999998</v>
      </c>
      <c r="M29" s="24">
        <f t="shared" si="11"/>
        <v>2529.7503999999999</v>
      </c>
      <c r="N29" s="24">
        <f t="shared" si="12"/>
        <v>1089.076</v>
      </c>
      <c r="O29" s="24">
        <f t="shared" si="13"/>
        <v>562</v>
      </c>
      <c r="P29" s="24">
        <f t="shared" si="14"/>
        <v>562</v>
      </c>
      <c r="Q29" s="25">
        <f t="shared" si="15"/>
        <v>24629.445599999999</v>
      </c>
      <c r="R29" s="26"/>
      <c r="S29" s="26"/>
      <c r="T29" s="26"/>
      <c r="U29" s="26"/>
      <c r="V29" s="26"/>
      <c r="W29" s="26"/>
      <c r="X29" s="26"/>
    </row>
    <row r="30" spans="2:24" x14ac:dyDescent="0.25">
      <c r="B30" s="28">
        <v>1.22</v>
      </c>
      <c r="C30" s="22">
        <f t="shared" si="1"/>
        <v>53143.199999999997</v>
      </c>
      <c r="D30" s="22">
        <f t="shared" si="2"/>
        <v>6744</v>
      </c>
      <c r="E30" s="23">
        <f t="shared" si="3"/>
        <v>562</v>
      </c>
      <c r="F30" s="23">
        <f t="shared" si="4"/>
        <v>562</v>
      </c>
      <c r="G30" s="23">
        <f t="shared" si="5"/>
        <v>562</v>
      </c>
      <c r="H30" s="24">
        <f t="shared" si="6"/>
        <v>562</v>
      </c>
      <c r="I30" s="24">
        <f t="shared" si="7"/>
        <v>3077.4447999999998</v>
      </c>
      <c r="J30" s="24">
        <f t="shared" si="8"/>
        <v>4175.7375999999995</v>
      </c>
      <c r="K30" s="24">
        <f t="shared" si="9"/>
        <v>6159.7503999999999</v>
      </c>
      <c r="L30" s="24">
        <f t="shared" si="10"/>
        <v>4352.8815999999997</v>
      </c>
      <c r="M30" s="24">
        <f t="shared" si="11"/>
        <v>2546.0128</v>
      </c>
      <c r="N30" s="24">
        <f t="shared" si="12"/>
        <v>1093.432</v>
      </c>
      <c r="O30" s="24">
        <f t="shared" si="13"/>
        <v>562</v>
      </c>
      <c r="P30" s="24">
        <f t="shared" si="14"/>
        <v>562</v>
      </c>
      <c r="Q30" s="25">
        <f t="shared" si="15"/>
        <v>24777.2592</v>
      </c>
      <c r="R30" s="26"/>
      <c r="S30" s="26"/>
      <c r="T30" s="26"/>
      <c r="U30" s="26"/>
      <c r="V30" s="26"/>
      <c r="W30" s="26"/>
      <c r="X30" s="26"/>
    </row>
    <row r="31" spans="2:24" x14ac:dyDescent="0.25">
      <c r="B31" s="28">
        <v>1.22</v>
      </c>
      <c r="C31" s="22">
        <f t="shared" si="1"/>
        <v>53143.199999999997</v>
      </c>
      <c r="D31" s="22">
        <f t="shared" si="2"/>
        <v>6744</v>
      </c>
      <c r="E31" s="23">
        <f t="shared" si="3"/>
        <v>562</v>
      </c>
      <c r="F31" s="23">
        <f t="shared" si="4"/>
        <v>562</v>
      </c>
      <c r="G31" s="23">
        <f t="shared" si="5"/>
        <v>562</v>
      </c>
      <c r="H31" s="24">
        <f t="shared" si="6"/>
        <v>562</v>
      </c>
      <c r="I31" s="24">
        <f t="shared" si="7"/>
        <v>3077.4447999999998</v>
      </c>
      <c r="J31" s="24">
        <f t="shared" si="8"/>
        <v>4175.7375999999995</v>
      </c>
      <c r="K31" s="24">
        <f t="shared" si="9"/>
        <v>6159.7503999999999</v>
      </c>
      <c r="L31" s="24">
        <f t="shared" si="10"/>
        <v>4352.8815999999997</v>
      </c>
      <c r="M31" s="24">
        <f t="shared" si="11"/>
        <v>2546.0128</v>
      </c>
      <c r="N31" s="24">
        <f t="shared" si="12"/>
        <v>1093.432</v>
      </c>
      <c r="O31" s="24">
        <f t="shared" si="13"/>
        <v>562</v>
      </c>
      <c r="P31" s="24">
        <f t="shared" si="14"/>
        <v>562</v>
      </c>
      <c r="Q31" s="25">
        <f t="shared" si="15"/>
        <v>24777.2592</v>
      </c>
      <c r="R31" s="26"/>
      <c r="S31" s="26"/>
      <c r="T31" s="26"/>
      <c r="U31" s="26"/>
      <c r="V31" s="26"/>
      <c r="W31" s="26"/>
      <c r="X31" s="26"/>
    </row>
    <row r="32" spans="2:24" x14ac:dyDescent="0.25">
      <c r="B32" s="28">
        <v>1.25</v>
      </c>
      <c r="C32" s="22">
        <f t="shared" si="1"/>
        <v>54450</v>
      </c>
      <c r="D32" s="22">
        <f t="shared" si="2"/>
        <v>6744</v>
      </c>
      <c r="E32" s="23">
        <f t="shared" si="3"/>
        <v>562</v>
      </c>
      <c r="F32" s="23">
        <f t="shared" si="4"/>
        <v>562</v>
      </c>
      <c r="G32" s="23">
        <f t="shared" si="5"/>
        <v>562</v>
      </c>
      <c r="H32" s="24">
        <f t="shared" si="6"/>
        <v>562</v>
      </c>
      <c r="I32" s="24">
        <f t="shared" si="7"/>
        <v>3139.2999999999997</v>
      </c>
      <c r="J32" s="24">
        <f t="shared" si="8"/>
        <v>4264.5999999999995</v>
      </c>
      <c r="K32" s="24">
        <f t="shared" si="9"/>
        <v>6297.4</v>
      </c>
      <c r="L32" s="24">
        <f t="shared" si="10"/>
        <v>4446.1000000000004</v>
      </c>
      <c r="M32" s="24">
        <f t="shared" si="11"/>
        <v>2594.8000000000002</v>
      </c>
      <c r="N32" s="24">
        <f t="shared" si="12"/>
        <v>1106.5</v>
      </c>
      <c r="O32" s="24">
        <f t="shared" si="13"/>
        <v>562</v>
      </c>
      <c r="P32" s="24">
        <f t="shared" si="14"/>
        <v>562</v>
      </c>
      <c r="Q32" s="25">
        <f t="shared" si="15"/>
        <v>25220.699999999997</v>
      </c>
      <c r="R32" s="26"/>
      <c r="S32" s="26"/>
      <c r="T32" s="26"/>
      <c r="U32" s="26"/>
      <c r="V32" s="26"/>
      <c r="W32" s="26"/>
      <c r="X32" s="26"/>
    </row>
    <row r="33" spans="2:24" x14ac:dyDescent="0.25">
      <c r="B33" s="28">
        <v>1.26</v>
      </c>
      <c r="C33" s="22">
        <f t="shared" si="1"/>
        <v>54885.599999999999</v>
      </c>
      <c r="D33" s="22">
        <f t="shared" si="2"/>
        <v>6744</v>
      </c>
      <c r="E33" s="23">
        <f t="shared" si="3"/>
        <v>562</v>
      </c>
      <c r="F33" s="23">
        <f t="shared" si="4"/>
        <v>562</v>
      </c>
      <c r="G33" s="23">
        <f t="shared" si="5"/>
        <v>562</v>
      </c>
      <c r="H33" s="24">
        <f t="shared" si="6"/>
        <v>562</v>
      </c>
      <c r="I33" s="24">
        <f t="shared" si="7"/>
        <v>3159.9184</v>
      </c>
      <c r="J33" s="24">
        <f t="shared" si="8"/>
        <v>4294.2207999999991</v>
      </c>
      <c r="K33" s="24">
        <f t="shared" si="9"/>
        <v>6343.2831999999999</v>
      </c>
      <c r="L33" s="24">
        <f t="shared" si="10"/>
        <v>4477.1728000000003</v>
      </c>
      <c r="M33" s="24">
        <f t="shared" si="11"/>
        <v>2611.0624000000003</v>
      </c>
      <c r="N33" s="24">
        <f t="shared" si="12"/>
        <v>1110.856</v>
      </c>
      <c r="O33" s="24">
        <f t="shared" si="13"/>
        <v>562</v>
      </c>
      <c r="P33" s="24">
        <f t="shared" si="14"/>
        <v>562</v>
      </c>
      <c r="Q33" s="25">
        <f t="shared" si="15"/>
        <v>25368.513599999998</v>
      </c>
      <c r="R33" s="26"/>
      <c r="S33" s="26"/>
      <c r="T33" s="26"/>
      <c r="U33" s="26"/>
      <c r="V33" s="26"/>
      <c r="W33" s="26"/>
      <c r="X33" s="26"/>
    </row>
    <row r="34" spans="2:24" x14ac:dyDescent="0.25">
      <c r="B34" s="28">
        <v>1.28</v>
      </c>
      <c r="C34" s="22">
        <f t="shared" si="1"/>
        <v>55756.800000000003</v>
      </c>
      <c r="D34" s="22">
        <f t="shared" si="2"/>
        <v>6744</v>
      </c>
      <c r="E34" s="23">
        <f t="shared" si="3"/>
        <v>562</v>
      </c>
      <c r="F34" s="23">
        <f t="shared" si="4"/>
        <v>562</v>
      </c>
      <c r="G34" s="23">
        <f t="shared" si="5"/>
        <v>562</v>
      </c>
      <c r="H34" s="24">
        <f t="shared" si="6"/>
        <v>562</v>
      </c>
      <c r="I34" s="24">
        <f t="shared" si="7"/>
        <v>3201.1552000000001</v>
      </c>
      <c r="J34" s="24">
        <f t="shared" si="8"/>
        <v>4353.4624000000003</v>
      </c>
      <c r="K34" s="24">
        <f t="shared" si="9"/>
        <v>6435.0496000000003</v>
      </c>
      <c r="L34" s="24">
        <f t="shared" si="10"/>
        <v>4539.3184000000001</v>
      </c>
      <c r="M34" s="24">
        <f t="shared" si="11"/>
        <v>2643.5872000000004</v>
      </c>
      <c r="N34" s="24">
        <f t="shared" si="12"/>
        <v>1119.5680000000002</v>
      </c>
      <c r="O34" s="24">
        <f t="shared" si="13"/>
        <v>562</v>
      </c>
      <c r="P34" s="24">
        <f t="shared" si="14"/>
        <v>562</v>
      </c>
      <c r="Q34" s="25">
        <f t="shared" si="15"/>
        <v>25664.140800000001</v>
      </c>
      <c r="R34" s="26"/>
      <c r="S34" s="26"/>
      <c r="T34" s="26"/>
      <c r="U34" s="26"/>
      <c r="V34" s="26"/>
      <c r="W34" s="26"/>
      <c r="X34" s="26"/>
    </row>
    <row r="35" spans="2:24" x14ac:dyDescent="0.25">
      <c r="B35" s="28">
        <v>1.29</v>
      </c>
      <c r="C35" s="22">
        <f t="shared" si="1"/>
        <v>56192.4</v>
      </c>
      <c r="D35" s="22">
        <f t="shared" si="2"/>
        <v>6744</v>
      </c>
      <c r="E35" s="23">
        <f t="shared" si="3"/>
        <v>562</v>
      </c>
      <c r="F35" s="23">
        <f t="shared" si="4"/>
        <v>562</v>
      </c>
      <c r="G35" s="23">
        <f t="shared" si="5"/>
        <v>562</v>
      </c>
      <c r="H35" s="24">
        <f t="shared" si="6"/>
        <v>562</v>
      </c>
      <c r="I35" s="24">
        <f t="shared" si="7"/>
        <v>3221.7736</v>
      </c>
      <c r="J35" s="24">
        <f t="shared" si="8"/>
        <v>4383.0831999999991</v>
      </c>
      <c r="K35" s="24">
        <f t="shared" si="9"/>
        <v>6480.9328000000005</v>
      </c>
      <c r="L35" s="24">
        <f t="shared" si="10"/>
        <v>4570.3912</v>
      </c>
      <c r="M35" s="24">
        <f t="shared" si="11"/>
        <v>2659.8496</v>
      </c>
      <c r="N35" s="24">
        <f t="shared" si="12"/>
        <v>1123.924</v>
      </c>
      <c r="O35" s="24">
        <f t="shared" si="13"/>
        <v>562</v>
      </c>
      <c r="P35" s="24">
        <f t="shared" si="14"/>
        <v>562</v>
      </c>
      <c r="Q35" s="25">
        <f t="shared" si="15"/>
        <v>25811.954400000002</v>
      </c>
      <c r="R35" s="26"/>
      <c r="S35" s="26"/>
      <c r="T35" s="26"/>
      <c r="U35" s="26"/>
      <c r="V35" s="26"/>
      <c r="W35" s="26"/>
      <c r="X35" s="26"/>
    </row>
    <row r="36" spans="2:24" x14ac:dyDescent="0.25">
      <c r="B36" s="28">
        <v>1.31</v>
      </c>
      <c r="C36" s="22">
        <f t="shared" si="1"/>
        <v>57063.600000000006</v>
      </c>
      <c r="D36" s="22">
        <f t="shared" si="2"/>
        <v>6744</v>
      </c>
      <c r="E36" s="23">
        <f t="shared" si="3"/>
        <v>562</v>
      </c>
      <c r="F36" s="23">
        <f t="shared" si="4"/>
        <v>562</v>
      </c>
      <c r="G36" s="23">
        <f t="shared" si="5"/>
        <v>562</v>
      </c>
      <c r="H36" s="24">
        <f t="shared" si="6"/>
        <v>562</v>
      </c>
      <c r="I36" s="24">
        <f t="shared" si="7"/>
        <v>3263.0104000000001</v>
      </c>
      <c r="J36" s="24">
        <f t="shared" si="8"/>
        <v>4442.3248000000003</v>
      </c>
      <c r="K36" s="24">
        <f t="shared" si="9"/>
        <v>6572.6992000000009</v>
      </c>
      <c r="L36" s="24">
        <f t="shared" si="10"/>
        <v>4632.5367999999999</v>
      </c>
      <c r="M36" s="24">
        <f t="shared" si="11"/>
        <v>2692.3744000000006</v>
      </c>
      <c r="N36" s="24">
        <f t="shared" si="12"/>
        <v>1132.636</v>
      </c>
      <c r="O36" s="24">
        <f t="shared" si="13"/>
        <v>562</v>
      </c>
      <c r="P36" s="24">
        <f t="shared" si="14"/>
        <v>562</v>
      </c>
      <c r="Q36" s="25">
        <f t="shared" si="15"/>
        <v>26107.581600000005</v>
      </c>
      <c r="R36" s="26"/>
      <c r="S36" s="26"/>
      <c r="T36" s="26"/>
      <c r="U36" s="26"/>
      <c r="V36" s="26"/>
      <c r="W36" s="26"/>
      <c r="X36" s="26"/>
    </row>
    <row r="37" spans="2:24" x14ac:dyDescent="0.25">
      <c r="B37" s="28">
        <v>1.34</v>
      </c>
      <c r="C37" s="22">
        <f t="shared" si="1"/>
        <v>58370.400000000001</v>
      </c>
      <c r="D37" s="22">
        <f t="shared" si="2"/>
        <v>6744</v>
      </c>
      <c r="E37" s="23">
        <f t="shared" si="3"/>
        <v>562</v>
      </c>
      <c r="F37" s="23">
        <f t="shared" si="4"/>
        <v>562</v>
      </c>
      <c r="G37" s="23">
        <f t="shared" si="5"/>
        <v>562</v>
      </c>
      <c r="H37" s="24">
        <f t="shared" si="6"/>
        <v>562</v>
      </c>
      <c r="I37" s="24">
        <f t="shared" si="7"/>
        <v>3324.8656000000001</v>
      </c>
      <c r="J37" s="24">
        <f t="shared" si="8"/>
        <v>4531.1871999999994</v>
      </c>
      <c r="K37" s="24">
        <f t="shared" si="9"/>
        <v>6710.3488000000007</v>
      </c>
      <c r="L37" s="24">
        <f t="shared" si="10"/>
        <v>4725.7551999999996</v>
      </c>
      <c r="M37" s="24">
        <f t="shared" si="11"/>
        <v>2741.1616000000004</v>
      </c>
      <c r="N37" s="24">
        <f t="shared" si="12"/>
        <v>1145.7040000000002</v>
      </c>
      <c r="O37" s="24">
        <f t="shared" si="13"/>
        <v>562</v>
      </c>
      <c r="P37" s="24">
        <f t="shared" si="14"/>
        <v>562</v>
      </c>
      <c r="Q37" s="25">
        <f t="shared" si="15"/>
        <v>26551.022400000002</v>
      </c>
      <c r="R37" s="26"/>
      <c r="S37" s="26"/>
      <c r="T37" s="26"/>
      <c r="U37" s="26"/>
      <c r="V37" s="26"/>
      <c r="W37" s="26"/>
      <c r="X37" s="26"/>
    </row>
    <row r="38" spans="2:24" x14ac:dyDescent="0.25">
      <c r="B38" s="28">
        <v>1.34</v>
      </c>
      <c r="C38" s="22">
        <f t="shared" si="1"/>
        <v>58370.400000000001</v>
      </c>
      <c r="D38" s="22">
        <f t="shared" si="2"/>
        <v>6744</v>
      </c>
      <c r="E38" s="23">
        <f t="shared" si="3"/>
        <v>562</v>
      </c>
      <c r="F38" s="23">
        <f t="shared" si="4"/>
        <v>562</v>
      </c>
      <c r="G38" s="23">
        <f t="shared" si="5"/>
        <v>562</v>
      </c>
      <c r="H38" s="24">
        <f t="shared" si="6"/>
        <v>562</v>
      </c>
      <c r="I38" s="24">
        <f t="shared" si="7"/>
        <v>3324.8656000000001</v>
      </c>
      <c r="J38" s="24">
        <f t="shared" si="8"/>
        <v>4531.1871999999994</v>
      </c>
      <c r="K38" s="24">
        <f t="shared" si="9"/>
        <v>6710.3488000000007</v>
      </c>
      <c r="L38" s="24">
        <f t="shared" si="10"/>
        <v>4725.7551999999996</v>
      </c>
      <c r="M38" s="24">
        <f t="shared" si="11"/>
        <v>2741.1616000000004</v>
      </c>
      <c r="N38" s="24">
        <f t="shared" si="12"/>
        <v>1145.7040000000002</v>
      </c>
      <c r="O38" s="24">
        <f t="shared" si="13"/>
        <v>562</v>
      </c>
      <c r="P38" s="24">
        <f t="shared" si="14"/>
        <v>562</v>
      </c>
      <c r="Q38" s="25">
        <f t="shared" si="15"/>
        <v>26551.022400000002</v>
      </c>
      <c r="R38" s="26"/>
      <c r="S38" s="26"/>
      <c r="T38" s="26"/>
      <c r="U38" s="26"/>
      <c r="V38" s="26"/>
      <c r="W38" s="26"/>
      <c r="X38" s="26"/>
    </row>
    <row r="39" spans="2:24" x14ac:dyDescent="0.25">
      <c r="B39" s="28">
        <v>1.35</v>
      </c>
      <c r="C39" s="22">
        <f t="shared" si="1"/>
        <v>58806.000000000007</v>
      </c>
      <c r="D39" s="22">
        <f t="shared" si="2"/>
        <v>6744</v>
      </c>
      <c r="E39" s="23">
        <f t="shared" si="3"/>
        <v>562</v>
      </c>
      <c r="F39" s="23">
        <f t="shared" si="4"/>
        <v>562</v>
      </c>
      <c r="G39" s="23">
        <f t="shared" si="5"/>
        <v>562</v>
      </c>
      <c r="H39" s="24">
        <f t="shared" si="6"/>
        <v>562</v>
      </c>
      <c r="I39" s="24">
        <f t="shared" si="7"/>
        <v>3345.4840000000004</v>
      </c>
      <c r="J39" s="24">
        <f t="shared" si="8"/>
        <v>4560.808</v>
      </c>
      <c r="K39" s="24">
        <f t="shared" si="9"/>
        <v>6756.2320000000009</v>
      </c>
      <c r="L39" s="24">
        <f t="shared" si="10"/>
        <v>4756.8280000000004</v>
      </c>
      <c r="M39" s="24">
        <f t="shared" si="11"/>
        <v>2757.4240000000004</v>
      </c>
      <c r="N39" s="24">
        <f t="shared" si="12"/>
        <v>1150.06</v>
      </c>
      <c r="O39" s="24">
        <f t="shared" si="13"/>
        <v>562</v>
      </c>
      <c r="P39" s="24">
        <f t="shared" si="14"/>
        <v>562</v>
      </c>
      <c r="Q39" s="25">
        <f t="shared" si="15"/>
        <v>26698.836000000003</v>
      </c>
      <c r="R39" s="26"/>
      <c r="S39" s="26"/>
      <c r="T39" s="26"/>
      <c r="U39" s="26"/>
      <c r="V39" s="26"/>
      <c r="W39" s="26"/>
      <c r="X39" s="26"/>
    </row>
    <row r="40" spans="2:24" x14ac:dyDescent="0.25">
      <c r="B40" s="28">
        <v>1.4</v>
      </c>
      <c r="C40" s="22">
        <f t="shared" si="1"/>
        <v>60983.999999999993</v>
      </c>
      <c r="D40" s="22">
        <f t="shared" si="2"/>
        <v>6744</v>
      </c>
      <c r="E40" s="23">
        <f t="shared" si="3"/>
        <v>562</v>
      </c>
      <c r="F40" s="23">
        <f t="shared" si="4"/>
        <v>562</v>
      </c>
      <c r="G40" s="23">
        <f t="shared" si="5"/>
        <v>562</v>
      </c>
      <c r="H40" s="24">
        <f t="shared" si="6"/>
        <v>562</v>
      </c>
      <c r="I40" s="24">
        <f t="shared" si="7"/>
        <v>3448.5759999999996</v>
      </c>
      <c r="J40" s="24">
        <f t="shared" si="8"/>
        <v>4708.9119999999994</v>
      </c>
      <c r="K40" s="24">
        <f t="shared" si="9"/>
        <v>6985.6479999999992</v>
      </c>
      <c r="L40" s="24">
        <f t="shared" si="10"/>
        <v>4912.1919999999991</v>
      </c>
      <c r="M40" s="24">
        <f t="shared" si="11"/>
        <v>2838.7359999999999</v>
      </c>
      <c r="N40" s="24">
        <f t="shared" si="12"/>
        <v>1171.8399999999999</v>
      </c>
      <c r="O40" s="24">
        <f t="shared" si="13"/>
        <v>562</v>
      </c>
      <c r="P40" s="24">
        <f t="shared" si="14"/>
        <v>562</v>
      </c>
      <c r="Q40" s="25">
        <f t="shared" si="15"/>
        <v>27437.903999999999</v>
      </c>
      <c r="R40" s="26"/>
      <c r="S40" s="26"/>
      <c r="T40" s="26"/>
      <c r="U40" s="26"/>
      <c r="V40" s="26"/>
      <c r="W40" s="26"/>
      <c r="X40" s="26"/>
    </row>
    <row r="41" spans="2:24" x14ac:dyDescent="0.25">
      <c r="B41" s="28">
        <v>1.45</v>
      </c>
      <c r="C41" s="22">
        <f t="shared" si="1"/>
        <v>63162</v>
      </c>
      <c r="D41" s="22">
        <f t="shared" si="2"/>
        <v>6744</v>
      </c>
      <c r="E41" s="23">
        <f t="shared" si="3"/>
        <v>562</v>
      </c>
      <c r="F41" s="23">
        <f t="shared" si="4"/>
        <v>562</v>
      </c>
      <c r="G41" s="23">
        <f t="shared" si="5"/>
        <v>562</v>
      </c>
      <c r="H41" s="24">
        <f t="shared" si="6"/>
        <v>562</v>
      </c>
      <c r="I41" s="24">
        <f t="shared" si="7"/>
        <v>3551.6679999999997</v>
      </c>
      <c r="J41" s="24">
        <f t="shared" si="8"/>
        <v>4857.0159999999996</v>
      </c>
      <c r="K41" s="24">
        <f t="shared" si="9"/>
        <v>7215.0640000000003</v>
      </c>
      <c r="L41" s="24">
        <f t="shared" si="10"/>
        <v>5067.5559999999996</v>
      </c>
      <c r="M41" s="24">
        <f t="shared" si="11"/>
        <v>2920.0480000000002</v>
      </c>
      <c r="N41" s="24">
        <f t="shared" si="12"/>
        <v>1193.6199999999999</v>
      </c>
      <c r="O41" s="24">
        <f t="shared" si="13"/>
        <v>562</v>
      </c>
      <c r="P41" s="24">
        <f t="shared" si="14"/>
        <v>562</v>
      </c>
      <c r="Q41" s="25">
        <f t="shared" si="15"/>
        <v>28176.971999999998</v>
      </c>
      <c r="R41" s="26"/>
      <c r="S41" s="26"/>
      <c r="T41" s="26"/>
      <c r="U41" s="26"/>
      <c r="V41" s="26"/>
      <c r="W41" s="26"/>
      <c r="X41" s="26"/>
    </row>
    <row r="42" spans="2:24" x14ac:dyDescent="0.25">
      <c r="B42" s="28">
        <v>1.48</v>
      </c>
      <c r="C42" s="22">
        <f t="shared" si="1"/>
        <v>64468.799999999996</v>
      </c>
      <c r="D42" s="22">
        <f t="shared" si="2"/>
        <v>6744</v>
      </c>
      <c r="E42" s="23">
        <f t="shared" si="3"/>
        <v>562</v>
      </c>
      <c r="F42" s="23">
        <f t="shared" si="4"/>
        <v>562</v>
      </c>
      <c r="G42" s="23">
        <f t="shared" si="5"/>
        <v>562</v>
      </c>
      <c r="H42" s="24">
        <f t="shared" si="6"/>
        <v>562</v>
      </c>
      <c r="I42" s="24">
        <f t="shared" si="7"/>
        <v>3613.5231999999996</v>
      </c>
      <c r="J42" s="24">
        <f t="shared" si="8"/>
        <v>4945.8783999999987</v>
      </c>
      <c r="K42" s="24">
        <f t="shared" si="9"/>
        <v>7352.7136</v>
      </c>
      <c r="L42" s="24">
        <f t="shared" si="10"/>
        <v>5160.7743999999993</v>
      </c>
      <c r="M42" s="24">
        <f t="shared" si="11"/>
        <v>2968.8352</v>
      </c>
      <c r="N42" s="24">
        <f t="shared" si="12"/>
        <v>1206.6880000000001</v>
      </c>
      <c r="O42" s="24">
        <f t="shared" si="13"/>
        <v>562</v>
      </c>
      <c r="P42" s="24">
        <f t="shared" si="14"/>
        <v>562</v>
      </c>
      <c r="Q42" s="25">
        <f t="shared" si="15"/>
        <v>28620.412799999998</v>
      </c>
      <c r="R42" s="26"/>
      <c r="S42" s="26"/>
      <c r="T42" s="26"/>
      <c r="U42" s="26"/>
      <c r="V42" s="26"/>
      <c r="W42" s="26"/>
      <c r="X42" s="26"/>
    </row>
    <row r="43" spans="2:24" x14ac:dyDescent="0.25">
      <c r="B43" s="28">
        <v>1.69</v>
      </c>
      <c r="C43" s="22">
        <f t="shared" si="1"/>
        <v>73616.399999999994</v>
      </c>
      <c r="D43" s="22">
        <f t="shared" si="2"/>
        <v>6744</v>
      </c>
      <c r="E43" s="23">
        <f t="shared" si="3"/>
        <v>562</v>
      </c>
      <c r="F43" s="23">
        <f t="shared" si="4"/>
        <v>562</v>
      </c>
      <c r="G43" s="23">
        <f t="shared" si="5"/>
        <v>562</v>
      </c>
      <c r="H43" s="24">
        <f t="shared" si="6"/>
        <v>562</v>
      </c>
      <c r="I43" s="24">
        <f t="shared" si="7"/>
        <v>4046.5095999999994</v>
      </c>
      <c r="J43" s="24">
        <f t="shared" si="8"/>
        <v>5567.9151999999985</v>
      </c>
      <c r="K43" s="24">
        <f t="shared" si="9"/>
        <v>8316.2608</v>
      </c>
      <c r="L43" s="24">
        <f t="shared" si="10"/>
        <v>5813.3031999999994</v>
      </c>
      <c r="M43" s="24">
        <f t="shared" si="11"/>
        <v>3310.3456000000001</v>
      </c>
      <c r="N43" s="24">
        <f t="shared" si="12"/>
        <v>1298.164</v>
      </c>
      <c r="O43" s="24">
        <f t="shared" si="13"/>
        <v>562</v>
      </c>
      <c r="P43" s="24">
        <f t="shared" si="14"/>
        <v>562</v>
      </c>
      <c r="Q43" s="25">
        <f t="shared" si="15"/>
        <v>31724.498399999997</v>
      </c>
      <c r="R43" s="26"/>
      <c r="S43" s="26"/>
      <c r="T43" s="26"/>
      <c r="U43" s="26"/>
      <c r="V43" s="26"/>
      <c r="W43" s="26"/>
      <c r="X43" s="26"/>
    </row>
    <row r="44" spans="2:24" x14ac:dyDescent="0.25">
      <c r="B44" s="28">
        <v>1.9</v>
      </c>
      <c r="C44" s="22">
        <f t="shared" si="1"/>
        <v>82764</v>
      </c>
      <c r="D44" s="22">
        <f t="shared" si="2"/>
        <v>6744</v>
      </c>
      <c r="E44" s="23">
        <f t="shared" si="3"/>
        <v>562</v>
      </c>
      <c r="F44" s="23">
        <f t="shared" si="4"/>
        <v>562</v>
      </c>
      <c r="G44" s="23">
        <f t="shared" si="5"/>
        <v>562</v>
      </c>
      <c r="H44" s="24">
        <f t="shared" si="6"/>
        <v>562</v>
      </c>
      <c r="I44" s="24">
        <f t="shared" si="7"/>
        <v>4479.4959999999992</v>
      </c>
      <c r="J44" s="24">
        <f t="shared" si="8"/>
        <v>6189.9519999999993</v>
      </c>
      <c r="K44" s="24">
        <f t="shared" si="9"/>
        <v>9279.8080000000009</v>
      </c>
      <c r="L44" s="24">
        <f t="shared" si="10"/>
        <v>6465.8320000000003</v>
      </c>
      <c r="M44" s="24">
        <f t="shared" si="11"/>
        <v>3651.8560000000002</v>
      </c>
      <c r="N44" s="24">
        <f t="shared" si="12"/>
        <v>1389.6399999999999</v>
      </c>
      <c r="O44" s="24">
        <f t="shared" si="13"/>
        <v>562</v>
      </c>
      <c r="P44" s="24">
        <f t="shared" si="14"/>
        <v>562</v>
      </c>
      <c r="Q44" s="25">
        <f t="shared" si="15"/>
        <v>34828.584000000003</v>
      </c>
      <c r="R44" s="26"/>
      <c r="S44" s="26"/>
      <c r="T44" s="26"/>
      <c r="U44" s="26"/>
      <c r="V44" s="26"/>
      <c r="W44" s="26"/>
      <c r="X44" s="26"/>
    </row>
    <row r="45" spans="2:24" x14ac:dyDescent="0.25">
      <c r="B45" s="28">
        <v>1.98</v>
      </c>
      <c r="C45" s="22">
        <f t="shared" si="1"/>
        <v>86248.8</v>
      </c>
      <c r="D45" s="22">
        <f t="shared" si="2"/>
        <v>6744</v>
      </c>
      <c r="E45" s="23">
        <f t="shared" si="3"/>
        <v>562</v>
      </c>
      <c r="F45" s="23">
        <f t="shared" si="4"/>
        <v>562</v>
      </c>
      <c r="G45" s="23">
        <f t="shared" si="5"/>
        <v>562</v>
      </c>
      <c r="H45" s="24">
        <f t="shared" si="6"/>
        <v>562</v>
      </c>
      <c r="I45" s="24">
        <f t="shared" si="7"/>
        <v>4644.4431999999997</v>
      </c>
      <c r="J45" s="24">
        <f t="shared" si="8"/>
        <v>6426.9183999999996</v>
      </c>
      <c r="K45" s="24">
        <f t="shared" si="9"/>
        <v>9646.8736000000008</v>
      </c>
      <c r="L45" s="24">
        <f t="shared" si="10"/>
        <v>6714.4143999999997</v>
      </c>
      <c r="M45" s="24">
        <f t="shared" si="11"/>
        <v>3781.9552000000003</v>
      </c>
      <c r="N45" s="24">
        <f t="shared" si="12"/>
        <v>1424.4880000000001</v>
      </c>
      <c r="O45" s="24">
        <f t="shared" si="13"/>
        <v>562</v>
      </c>
      <c r="P45" s="24">
        <f t="shared" si="14"/>
        <v>562</v>
      </c>
      <c r="Q45" s="25">
        <f t="shared" si="15"/>
        <v>36011.092799999999</v>
      </c>
      <c r="R45" s="26"/>
      <c r="S45" s="26"/>
      <c r="T45" s="26"/>
      <c r="U45" s="26"/>
      <c r="V45" s="26"/>
      <c r="W45" s="26"/>
      <c r="X45" s="26"/>
    </row>
    <row r="46" spans="2:24" x14ac:dyDescent="0.25">
      <c r="B46" s="28">
        <v>2.0299999999999998</v>
      </c>
      <c r="C46" s="22">
        <f t="shared" si="1"/>
        <v>88426.799999999988</v>
      </c>
      <c r="D46" s="22">
        <f t="shared" si="2"/>
        <v>6744</v>
      </c>
      <c r="E46" s="23">
        <f t="shared" si="3"/>
        <v>562</v>
      </c>
      <c r="F46" s="23">
        <f t="shared" si="4"/>
        <v>562</v>
      </c>
      <c r="G46" s="23">
        <f t="shared" si="5"/>
        <v>562</v>
      </c>
      <c r="H46" s="24">
        <f t="shared" si="6"/>
        <v>562</v>
      </c>
      <c r="I46" s="24">
        <f t="shared" si="7"/>
        <v>4747.5351999999993</v>
      </c>
      <c r="J46" s="24">
        <f t="shared" si="8"/>
        <v>6575.022399999998</v>
      </c>
      <c r="K46" s="24">
        <f t="shared" si="9"/>
        <v>9876.2895999999982</v>
      </c>
      <c r="L46" s="24">
        <f t="shared" si="10"/>
        <v>6869.7783999999992</v>
      </c>
      <c r="M46" s="24">
        <f t="shared" si="11"/>
        <v>3863.2671999999998</v>
      </c>
      <c r="N46" s="24">
        <f t="shared" si="12"/>
        <v>1446.268</v>
      </c>
      <c r="O46" s="24">
        <f t="shared" si="13"/>
        <v>562</v>
      </c>
      <c r="P46" s="24">
        <f t="shared" si="14"/>
        <v>562</v>
      </c>
      <c r="Q46" s="25">
        <f t="shared" si="15"/>
        <v>36750.160799999998</v>
      </c>
      <c r="R46" s="26"/>
      <c r="S46" s="26"/>
      <c r="T46" s="26"/>
      <c r="U46" s="26"/>
      <c r="V46" s="26"/>
      <c r="W46" s="26"/>
      <c r="X46" s="26"/>
    </row>
    <row r="47" spans="2:24" x14ac:dyDescent="0.25">
      <c r="B47" s="28">
        <v>3.3</v>
      </c>
      <c r="C47" s="22">
        <f t="shared" si="1"/>
        <v>143748</v>
      </c>
      <c r="D47" s="22">
        <f t="shared" si="2"/>
        <v>6744</v>
      </c>
      <c r="E47" s="23">
        <f t="shared" si="3"/>
        <v>562</v>
      </c>
      <c r="F47" s="23">
        <f t="shared" si="4"/>
        <v>562</v>
      </c>
      <c r="G47" s="23">
        <f t="shared" si="5"/>
        <v>562</v>
      </c>
      <c r="H47" s="24">
        <f t="shared" si="6"/>
        <v>562</v>
      </c>
      <c r="I47" s="24">
        <f t="shared" si="7"/>
        <v>7366.0720000000001</v>
      </c>
      <c r="J47" s="24">
        <f t="shared" si="8"/>
        <v>10336.864</v>
      </c>
      <c r="K47" s="24">
        <f t="shared" si="9"/>
        <v>15703.456</v>
      </c>
      <c r="L47" s="24">
        <f t="shared" si="10"/>
        <v>10816.023999999999</v>
      </c>
      <c r="M47" s="24">
        <f t="shared" si="11"/>
        <v>5928.5920000000006</v>
      </c>
      <c r="N47" s="24">
        <f t="shared" si="12"/>
        <v>1999.48</v>
      </c>
      <c r="O47" s="24">
        <f t="shared" si="13"/>
        <v>562</v>
      </c>
      <c r="P47" s="24">
        <f t="shared" si="14"/>
        <v>562</v>
      </c>
      <c r="Q47" s="25">
        <f t="shared" si="15"/>
        <v>55522.488000000005</v>
      </c>
      <c r="R47" s="26"/>
      <c r="S47" s="26"/>
      <c r="T47" s="26"/>
      <c r="U47" s="26"/>
      <c r="V47" s="26"/>
      <c r="W47" s="26"/>
      <c r="X47" s="26"/>
    </row>
    <row r="48" spans="2:24" x14ac:dyDescent="0.25">
      <c r="B48" s="32"/>
      <c r="C48" s="33">
        <f>SUM(C4:C47)</f>
        <v>2428469.9999999991</v>
      </c>
      <c r="D48" s="34"/>
      <c r="E48" s="32">
        <f t="shared" si="3"/>
        <v>562</v>
      </c>
      <c r="F48" s="32">
        <f t="shared" si="4"/>
        <v>562</v>
      </c>
      <c r="G48" s="32">
        <f t="shared" si="5"/>
        <v>562</v>
      </c>
      <c r="H48" s="32">
        <f t="shared" si="6"/>
        <v>562</v>
      </c>
      <c r="I48" s="32">
        <f t="shared" si="7"/>
        <v>115509.57999999996</v>
      </c>
      <c r="J48" s="32">
        <f t="shared" si="8"/>
        <v>165697.9599999999</v>
      </c>
      <c r="K48" s="32">
        <f t="shared" si="9"/>
        <v>256360.83999999991</v>
      </c>
      <c r="L48" s="32">
        <f t="shared" si="10"/>
        <v>173792.85999999993</v>
      </c>
      <c r="M48" s="32">
        <f t="shared" si="11"/>
        <v>91224.879999999976</v>
      </c>
      <c r="N48" s="32">
        <f t="shared" si="12"/>
        <v>24846.69999999999</v>
      </c>
      <c r="O48" s="32">
        <f t="shared" si="13"/>
        <v>562</v>
      </c>
      <c r="P48" s="32">
        <f t="shared" si="14"/>
        <v>562</v>
      </c>
      <c r="Q48" s="32">
        <f t="shared" si="15"/>
        <v>830804.81999999972</v>
      </c>
      <c r="R48" s="26"/>
      <c r="S48" s="26"/>
      <c r="T48" s="26"/>
      <c r="U48" s="26"/>
      <c r="V48" s="26"/>
      <c r="W48" s="26"/>
      <c r="X48" s="26"/>
    </row>
    <row r="49" spans="1:24" x14ac:dyDescent="0.25">
      <c r="A49" s="14"/>
      <c r="B49" s="31"/>
      <c r="C49" s="31"/>
      <c r="D49" s="35">
        <f>SUM(D3:D47)</f>
        <v>297298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>
        <f>SUM(Q4:Q47)</f>
        <v>1120796.82</v>
      </c>
      <c r="R49" s="26"/>
      <c r="S49" s="26"/>
      <c r="T49" s="26"/>
      <c r="U49" s="26"/>
      <c r="V49" s="26"/>
      <c r="W49" s="26"/>
      <c r="X49" s="26"/>
    </row>
    <row r="50" spans="1:24" x14ac:dyDescent="0.25">
      <c r="A50" s="15"/>
      <c r="B50" s="30"/>
      <c r="C50" s="30"/>
      <c r="D50" s="36">
        <f>D49/43560</f>
        <v>6.8250229568411385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6">
        <f>Q49/43560</f>
        <v>25.729954545454547</v>
      </c>
      <c r="R50" s="26"/>
      <c r="S50" s="26"/>
      <c r="T50" s="26"/>
      <c r="U50" s="26"/>
      <c r="V50" s="26"/>
      <c r="W50" s="26"/>
      <c r="X50" s="26"/>
    </row>
  </sheetData>
  <sheetProtection password="CCEF" sheet="1" objects="1" scenarios="1"/>
  <mergeCells count="2">
    <mergeCell ref="C2:C3"/>
    <mergeCell ref="Q2:Q3"/>
  </mergeCells>
  <pageMargins left="0" right="0" top="0.5" bottom="0.25" header="0.3" footer="0.3"/>
  <pageSetup scale="70" orientation="landscape" verticalDpi="0" r:id="rId1"/>
  <headerFooter>
    <oddHeader>&amp;L&amp;"-,Bold"&amp;9UW-161035&amp;R&amp;"-,Bold"&amp;9Confidential per WAC 480-07-160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B794721477B1F478B3C8E50CB086769" ma:contentTypeVersion="96" ma:contentTypeDescription="" ma:contentTypeScope="" ma:versionID="86ae885a74b4f8624a1e57abf3b9acb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Document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Suspended</CaseStatus>
    <OpenedDate xmlns="dc463f71-b30c-4ab2-9473-d307f9d35888">2016-08-29T07:00:00+00:00</OpenedDate>
    <Date1 xmlns="dc463f71-b30c-4ab2-9473-d307f9d35888">2017-03-21T07:00:00+00:00</Date1>
    <IsDocumentOrder xmlns="dc463f71-b30c-4ab2-9473-d307f9d35888" xsi:nil="true"/>
    <IsHighlyConfidential xmlns="dc463f71-b30c-4ab2-9473-d307f9d35888">false</IsHighlyConfidential>
    <CaseCompanyNames xmlns="dc463f71-b30c-4ab2-9473-d307f9d35888">H &amp; R Waterworks, Inc.</CaseCompanyNames>
    <Nickname xmlns="http://schemas.microsoft.com/sharepoint/v3" xsi:nil="true"/>
    <DocketNumber xmlns="dc463f71-b30c-4ab2-9473-d307f9d35888">161035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43CC7B9-DAD1-4CED-B3DF-EE54BF70F664}"/>
</file>

<file path=customXml/itemProps2.xml><?xml version="1.0" encoding="utf-8"?>
<ds:datastoreItem xmlns:ds="http://schemas.openxmlformats.org/officeDocument/2006/customXml" ds:itemID="{35BABAAE-5E6C-46C7-BA4E-52FCF2249C05}"/>
</file>

<file path=customXml/itemProps3.xml><?xml version="1.0" encoding="utf-8"?>
<ds:datastoreItem xmlns:ds="http://schemas.openxmlformats.org/officeDocument/2006/customXml" ds:itemID="{E9A18130-5489-4A90-A45D-E01436ED0158}"/>
</file>

<file path=customXml/itemProps4.xml><?xml version="1.0" encoding="utf-8"?>
<ds:datastoreItem xmlns:ds="http://schemas.openxmlformats.org/officeDocument/2006/customXml" ds:itemID="{B510314B-B145-4962-87A0-68FDA863E3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Talcott Water Right</vt:lpstr>
      <vt:lpstr>'Talcott Water Right'!Print_Area</vt:lpstr>
      <vt:lpstr>'Talcott Water Right'!Print_Titles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Kredel, Ashley (UTC)</cp:lastModifiedBy>
  <cp:lastPrinted>2017-03-21T20:44:08Z</cp:lastPrinted>
  <dcterms:created xsi:type="dcterms:W3CDTF">2017-03-21T00:13:44Z</dcterms:created>
  <dcterms:modified xsi:type="dcterms:W3CDTF">2017-03-22T17:50:42Z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0x0101006E56B4D1795A2E4DB2F0B01679ED314A005B794721477B1F478B3C8E50CB086769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