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A89172B8-E71C-4542-9D9D-323139714202}"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120" yWindow="-120" windowWidth="20730" windowHeight="1116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<sst xmlns="http://schemas.openxmlformats.org/spreadsheetml/2006/main" count="609" uniqueCount="293">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</sst>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7" t="s">
        <v>0</v>
      </c>
      <c r="B1" s="237"/>
      <c r="C1" s="237"/>
      <c r="D1" s="237"/>
      <c r="E1" s="237"/>
      <c r="F1" s="237"/>
    </row>
    <row r="2" spans="1:6" ht="26.25" customHeight="1" x14ac:dyDescent="0.2">
      <c r="A2" s="227" t="s">
        <v>1</v>
      </c>
      <c r="B2" s="228"/>
      <c r="C2" s="58" t="s">
        <v>2</v>
      </c>
      <c r="D2" s="247" t="s">
        <v>168</v>
      </c>
      <c r="E2" s="247"/>
      <c r="F2" s="247"/>
    </row>
    <row r="3" spans="1:6" ht="5.25" customHeight="1" x14ac:dyDescent="0.2">
      <c r="A3" s="229"/>
      <c r="B3" s="230"/>
      <c r="C3" s="59"/>
      <c r="D3" s="59"/>
      <c r="F3" s="59"/>
    </row>
    <row r="4" spans="1:6" x14ac:dyDescent="0.2">
      <c r="A4" s="229"/>
      <c r="B4" s="230"/>
      <c r="C4" s="60" t="s">
        <v>4</v>
      </c>
      <c r="D4" s="249">
        <v>45323</v>
      </c>
      <c r="E4" s="249"/>
      <c r="F4" s="249"/>
    </row>
    <row r="5" spans="1:6" ht="5.25" customHeight="1" x14ac:dyDescent="0.2">
      <c r="A5" s="229"/>
      <c r="B5" s="230"/>
      <c r="C5" s="59"/>
      <c r="D5" s="59"/>
      <c r="F5" s="59"/>
    </row>
    <row r="6" spans="1:6" x14ac:dyDescent="0.2">
      <c r="A6" s="229"/>
      <c r="B6" s="230"/>
      <c r="C6" s="60" t="s">
        <v>5</v>
      </c>
      <c r="D6" s="234">
        <v>117709</v>
      </c>
      <c r="E6" s="234"/>
      <c r="F6" s="234"/>
    </row>
    <row r="7" spans="1:6" x14ac:dyDescent="0.2">
      <c r="A7" s="250"/>
      <c r="B7" s="250"/>
      <c r="C7" s="250"/>
      <c r="D7" s="250"/>
      <c r="E7" s="250"/>
      <c r="F7" s="250"/>
    </row>
    <row r="8" spans="1:6" ht="28.5" customHeight="1" x14ac:dyDescent="0.2">
      <c r="A8" s="227" t="s">
        <v>6</v>
      </c>
      <c r="B8" s="228"/>
      <c r="C8" s="61" t="s">
        <v>7</v>
      </c>
      <c r="D8" s="236">
        <f>IF(AND(D2&gt;"", D4&gt;0, D6&gt;0), F45, 0)</f>
        <v>1.3674240000000002E-2</v>
      </c>
      <c r="E8" s="236"/>
      <c r="F8" s="236"/>
    </row>
    <row r="9" spans="1:6" ht="5.25" customHeight="1" x14ac:dyDescent="0.2">
      <c r="A9" s="229"/>
      <c r="B9" s="230"/>
      <c r="C9" s="62"/>
      <c r="D9" s="62"/>
      <c r="E9" s="62"/>
      <c r="F9" s="62"/>
    </row>
    <row r="10" spans="1:6" ht="29.25" customHeight="1" x14ac:dyDescent="0.2">
      <c r="A10" s="229"/>
      <c r="B10" s="230"/>
      <c r="C10" s="61" t="s">
        <v>8</v>
      </c>
      <c r="D10" s="248">
        <f>IF(AND(D2&gt;"", D4&gt;0, D6&gt;0), IF(F45&lt;F61, F45,F61), 0)</f>
        <v>4.3139377807984124E-3</v>
      </c>
      <c r="E10" s="248"/>
      <c r="F10" s="248"/>
    </row>
    <row r="11" spans="1:6" ht="5.25" customHeight="1" x14ac:dyDescent="0.2">
      <c r="A11" s="229"/>
      <c r="B11" s="230"/>
      <c r="C11" s="62"/>
      <c r="D11" s="62"/>
      <c r="E11" s="62"/>
      <c r="F11" s="62"/>
    </row>
    <row r="12" spans="1:6" ht="39" customHeight="1" x14ac:dyDescent="0.2">
      <c r="A12" s="229"/>
      <c r="B12" s="230"/>
      <c r="C12" s="235"/>
      <c r="D12" s="235"/>
      <c r="E12" s="235"/>
      <c r="F12" s="235"/>
    </row>
    <row r="13" spans="1:6" x14ac:dyDescent="0.2">
      <c r="A13" s="63"/>
      <c r="B13" s="64"/>
      <c r="C13" s="64"/>
      <c r="D13" s="65"/>
      <c r="E13" s="63"/>
      <c r="F13" s="63"/>
    </row>
    <row r="14" spans="1:6" ht="25.5" x14ac:dyDescent="0.2">
      <c r="A14" s="66" t="s">
        <v>9</v>
      </c>
      <c r="B14" s="59"/>
      <c r="C14" s="60"/>
      <c r="D14" s="59"/>
      <c r="F14" s="59"/>
    </row>
    <row r="15" spans="1:6" x14ac:dyDescent="0.2">
      <c r="A15" s="59">
        <v>1</v>
      </c>
      <c r="B15" s="238" t="s">
        <v>10</v>
      </c>
      <c r="C15" s="239"/>
      <c r="D15" s="239"/>
      <c r="E15" s="239"/>
      <c r="F15" s="240"/>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41" t="s">
        <v>18</v>
      </c>
      <c r="C24" s="242"/>
      <c r="D24" s="242"/>
      <c r="E24" s="242"/>
      <c r="F24" s="243"/>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1" t="s">
        <v>27</v>
      </c>
      <c r="C31" s="242"/>
      <c r="D31" s="242"/>
      <c r="E31" s="242"/>
      <c r="F31" s="243"/>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4.1260000000000003</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1.2890000000000006</v>
      </c>
    </row>
    <row r="35" spans="1:6" x14ac:dyDescent="0.2">
      <c r="A35" s="59">
        <v>21</v>
      </c>
      <c r="C35" s="69" t="s">
        <v>33</v>
      </c>
      <c r="E35" s="59" t="s">
        <v>21</v>
      </c>
      <c r="F35" s="77">
        <f>+F33</f>
        <v>2.8369999999999997</v>
      </c>
    </row>
    <row r="36" spans="1:6" x14ac:dyDescent="0.2">
      <c r="A36" s="59">
        <v>22</v>
      </c>
      <c r="C36" s="57" t="s">
        <v>34</v>
      </c>
      <c r="E36" s="59" t="s">
        <v>23</v>
      </c>
      <c r="F36" s="71">
        <f>F34/F35</f>
        <v>0.4543531899894257</v>
      </c>
    </row>
    <row r="37" spans="1:6" x14ac:dyDescent="0.2">
      <c r="A37" s="59">
        <v>23</v>
      </c>
      <c r="C37" s="57" t="s">
        <v>24</v>
      </c>
      <c r="E37" s="59" t="s">
        <v>25</v>
      </c>
      <c r="F37" s="72">
        <v>100</v>
      </c>
    </row>
    <row r="38" spans="1:6" x14ac:dyDescent="0.2">
      <c r="A38" s="59">
        <v>24</v>
      </c>
      <c r="C38" s="57" t="s">
        <v>35</v>
      </c>
      <c r="E38" s="59" t="s">
        <v>23</v>
      </c>
      <c r="F38" s="73">
        <f>ROUND(F36,4)</f>
        <v>0.45440000000000003</v>
      </c>
    </row>
    <row r="39" spans="1:6" x14ac:dyDescent="0.2">
      <c r="A39" s="59">
        <v>25</v>
      </c>
    </row>
    <row r="40" spans="1:6" ht="56.25" customHeight="1" x14ac:dyDescent="0.2">
      <c r="A40" s="78">
        <v>26</v>
      </c>
      <c r="B40" s="244" t="s">
        <v>36</v>
      </c>
      <c r="C40" s="245"/>
      <c r="D40" s="245"/>
      <c r="E40" s="245"/>
      <c r="F40" s="246"/>
    </row>
    <row r="41" spans="1:6" x14ac:dyDescent="0.2">
      <c r="A41" s="59">
        <v>27</v>
      </c>
      <c r="C41" s="69" t="s">
        <v>37</v>
      </c>
      <c r="F41" s="79">
        <f>F29</f>
        <v>5.21E-2</v>
      </c>
    </row>
    <row r="42" spans="1:6" x14ac:dyDescent="0.2">
      <c r="A42" s="59">
        <v>28</v>
      </c>
      <c r="C42" s="69" t="s">
        <v>38</v>
      </c>
      <c r="E42" s="59" t="s">
        <v>25</v>
      </c>
      <c r="F42" s="80">
        <f>F38</f>
        <v>0.45440000000000003</v>
      </c>
    </row>
    <row r="43" spans="1:6" x14ac:dyDescent="0.2">
      <c r="A43" s="59">
        <v>29</v>
      </c>
      <c r="B43" s="57" t="s">
        <v>39</v>
      </c>
      <c r="C43" s="57" t="s">
        <v>40</v>
      </c>
      <c r="E43" s="59" t="s">
        <v>23</v>
      </c>
      <c r="F43" s="79">
        <f>F42*F41</f>
        <v>2.3674240000000003E-2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1.3674240000000002E-2</v>
      </c>
    </row>
    <row r="46" spans="1:6" ht="13.5" thickTop="1" x14ac:dyDescent="0.2">
      <c r="A46" s="59">
        <v>32</v>
      </c>
      <c r="C46" s="69"/>
    </row>
    <row r="47" spans="1:6" ht="64.5" customHeight="1" x14ac:dyDescent="0.2">
      <c r="A47" s="78">
        <v>33</v>
      </c>
      <c r="B47" s="231" t="s">
        <v>43</v>
      </c>
      <c r="C47" s="232"/>
      <c r="D47" s="232"/>
      <c r="E47" s="232"/>
      <c r="F47" s="233"/>
    </row>
    <row r="48" spans="1:6" x14ac:dyDescent="0.2">
      <c r="A48" s="59">
        <v>34</v>
      </c>
      <c r="C48" s="57" t="s">
        <v>44</v>
      </c>
      <c r="F48" s="79">
        <f>F45</f>
        <v>1.3674240000000002E-2</v>
      </c>
    </row>
    <row r="49" spans="1:7" x14ac:dyDescent="0.2">
      <c r="A49" s="59">
        <v>35</v>
      </c>
      <c r="C49" s="57" t="s">
        <v>45</v>
      </c>
      <c r="E49" s="59" t="s">
        <v>25</v>
      </c>
      <c r="F49" s="70">
        <f>F16</f>
        <v>100951</v>
      </c>
    </row>
    <row r="50" spans="1:7" x14ac:dyDescent="0.2">
      <c r="A50" s="59">
        <v>36</v>
      </c>
      <c r="C50" s="57" t="s">
        <v>46</v>
      </c>
      <c r="E50" s="59" t="s">
        <v>23</v>
      </c>
      <c r="F50" s="67">
        <f>F49*F48</f>
        <v>1380.4282022400002</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1380.4282022400002</v>
      </c>
    </row>
    <row r="58" spans="1:7" x14ac:dyDescent="0.2">
      <c r="A58" s="59">
        <v>44</v>
      </c>
      <c r="C58" s="57" t="s">
        <v>53</v>
      </c>
      <c r="E58" s="59" t="s">
        <v>31</v>
      </c>
      <c r="F58" s="70">
        <f>F54</f>
        <v>6132.6388999999999</v>
      </c>
    </row>
    <row r="59" spans="1:7" x14ac:dyDescent="0.2">
      <c r="A59" s="59">
        <v>45</v>
      </c>
      <c r="C59" s="57" t="s">
        <v>54</v>
      </c>
      <c r="E59" s="59" t="s">
        <v>23</v>
      </c>
      <c r="F59" s="67">
        <f>F56+F57-F58</f>
        <v>507.78930224000032</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4.3139377807984124E-3</v>
      </c>
    </row>
    <row r="62" spans="1:7" ht="13.5" thickTop="1" x14ac:dyDescent="0.2"/>
    <row r="63" spans="1:7" x14ac:dyDescent="0.2">
      <c r="A63" s="225">
        <f ca="1">NOW()</f>
        <v>45313.559030324075</v>
      </c>
      <c r="B63" s="225"/>
      <c r="C63" s="225"/>
      <c r="D63" s="226" t="s">
        <v>57</v>
      </c>
      <c r="E63" s="226"/>
      <c r="F63" s="226"/>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3" sqref="D243"/>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1" t="s">
        <v>81</v>
      </c>
      <c r="AA1" s="261"/>
      <c r="AB1" s="261"/>
      <c r="AC1" s="261"/>
      <c r="AD1" s="261"/>
    </row>
    <row r="2" spans="2:33" x14ac:dyDescent="0.2">
      <c r="B2" s="5" t="s">
        <v>82</v>
      </c>
      <c r="Z2" s="217"/>
      <c r="AA2" s="217"/>
      <c r="AB2" s="217"/>
      <c r="AC2" s="217"/>
      <c r="AD2" s="217"/>
    </row>
    <row r="3" spans="2:33" x14ac:dyDescent="0.2">
      <c r="B3" s="5" t="s">
        <v>81</v>
      </c>
      <c r="Z3" s="261" t="s">
        <v>83</v>
      </c>
      <c r="AA3" s="261"/>
      <c r="AB3" s="261"/>
      <c r="AC3" s="261"/>
      <c r="AD3" s="26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DE21C7DC3B3444AB9A8E19AA2A54400" ma:contentTypeVersion="7" ma:contentTypeDescription="" ma:contentTypeScope="" ma:versionID="557bfeb93f94cf672fe36b779e652e5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2024-01-17T08:00:00+00:00</OpenedDate>
    <SignificantOrder xmlns="dc463f71-b30c-4ab2-9473-d307f9d35888">false</SignificantOrder>
    <Date1 xmlns="dc463f71-b30c-4ab2-9473-d307f9d35888">2024-01-17T08:00:00+00:00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240049</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3F9A48F4-9B3A-4D4D-98D4-9EA627486DAB}"/>
</file>

<file path=customXml/itemProps4.xml><?xml version="1.0" encoding="utf-8"?>
<ds:datastoreItem xmlns:ds="http://schemas.openxmlformats.org/officeDocument/2006/customXml" ds:itemID="{D679350D-58C4-4E73-90A2-7C32D7ECB14C}"/>
</file>

<file path=customXml/itemProps5.xml><?xml version="1.0" encoding="utf-8"?>
<ds:datastoreItem xmlns:ds="http://schemas.openxmlformats.org/officeDocument/2006/customXml" ds:itemID="{5D3310E9-FABF-436C-9238-7A9607BF95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Booth, Avery (UTC)</cp:lastModifiedBy>
  <cp:revision/>
  <dcterms:created xsi:type="dcterms:W3CDTF">2005-10-11T17:22:03Z</dcterms:created>
  <dcterms:modified xsi:type="dcterms:W3CDTF">2024-01-22T21:25:00Z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0x0101006E56B4D1795A2E4DB2F0B01679ED314A001DE21C7DC3B3444AB9A8E19AA2A54400</vt:lpwstr>
  </property>
  <property fmtid="{D5CDD505-2E9C-101B-9397-08002B2CF9AE}" pid="3" name="Category">
    <vt:lpwstr>;#Solid Waste Carriers;#</vt:lpwstr>
  </property>
  <property fmtid="{D5CDD505-2E9C-101B-9397-08002B2CF9AE}" pid="4" name="Document Type">
    <vt:lpwstr>Other Fillable Form</vt:lpwstr>
  </property>
</Properties>
</file>