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43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customProperty6.bin" ContentType="application/vnd.openxmlformats-officedocument.spreadsheetml.customProperty"/>
  <Override PartName="/xl/customProperty5.bin" ContentType="application/vnd.openxmlformats-officedocument.spreadsheetml.customProperty"/>
  <Override PartName="/xl/customProperty4.bin" ContentType="application/vnd.openxmlformats-officedocument.spreadsheetml.customProperty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customXml/itemProps1.xml" ContentType="application/vnd.openxmlformats-officedocument.customXmlProperties+xml"/>
  <Override PartName="/xl/calcChain.xml" ContentType="application/vnd.openxmlformats-officedocument.spreadsheetml.calcChain+xml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externalLinks/externalLink10.xml" ContentType="application/vnd.openxmlformats-officedocument.spreadsheetml.externalLink+xml"/>
  <Override PartName="/xl/customProperty3.bin" ContentType="application/vnd.openxmlformats-officedocument.spreadsheetml.customProperty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customProperty2.bin" ContentType="application/vnd.openxmlformats-officedocument.spreadsheetml.customProperty"/>
  <Override PartName="/xl/customProperty1.bin" ContentType="application/vnd.openxmlformats-officedocument.spreadsheetml.customProperty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stdpt2\RPL\GrpRates\Public\RASANEN\#  Rate Filings\Sch 141CEI - Clean Energy Implementation Plan (CEIP)\Filed on 07.17.2023\"/>
    </mc:Choice>
  </mc:AlternateContent>
  <bookViews>
    <workbookView xWindow="180" yWindow="75" windowWidth="14445" windowHeight="10470" tabRatio="931"/>
  </bookViews>
  <sheets>
    <sheet name="Rate Summary" sheetId="75" r:id="rId1"/>
    <sheet name="Revenue Rate Impacts" sheetId="72" r:id="rId2"/>
    <sheet name="Typical Residential Notice" sheetId="48" r:id="rId3"/>
    <sheet name="Rate Design" sheetId="79" r:id="rId4"/>
    <sheet name="Lighting Rate Design" sheetId="61" r:id="rId5"/>
    <sheet name="Rate Spread" sheetId="74" r:id="rId6"/>
    <sheet name="Workpapers--&gt;" sheetId="73" r:id="rId7"/>
    <sheet name="Revenue Requirment" sheetId="81" r:id="rId8"/>
    <sheet name="F2023 Energy" sheetId="77" r:id="rId9"/>
    <sheet name="F2023 Demand" sheetId="78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\0" localSheetId="0">[1]Jan!#REF!</definedName>
    <definedName name="\0" localSheetId="1">[1]Jan!#REF!</definedName>
    <definedName name="\0">[1]Jan!#REF!</definedName>
    <definedName name="\A" localSheetId="0">#REF!</definedName>
    <definedName name="\A" localSheetId="1">#REF!</definedName>
    <definedName name="\A">#REF!</definedName>
    <definedName name="\B" localSheetId="0">#REF!</definedName>
    <definedName name="\B" localSheetId="1">#REF!</definedName>
    <definedName name="\B">#REF!</definedName>
    <definedName name="\BACK1" localSheetId="0">#REF!</definedName>
    <definedName name="\BACK1" localSheetId="1">#REF!</definedName>
    <definedName name="\BACK1">#REF!</definedName>
    <definedName name="\BLOCK" localSheetId="0">#REF!</definedName>
    <definedName name="\BLOCK" localSheetId="1">#REF!</definedName>
    <definedName name="\BLOCK">#REF!</definedName>
    <definedName name="\BLOCKT" localSheetId="0">#REF!</definedName>
    <definedName name="\BLOCKT" localSheetId="1">#REF!</definedName>
    <definedName name="\BLOCKT">#REF!</definedName>
    <definedName name="\C" localSheetId="0">#REF!</definedName>
    <definedName name="\C" localSheetId="1">#REF!</definedName>
    <definedName name="\C">#REF!</definedName>
    <definedName name="\COMP" localSheetId="0">#REF!</definedName>
    <definedName name="\COMP" localSheetId="1">#REF!</definedName>
    <definedName name="\COMP">#REF!</definedName>
    <definedName name="\COMPT" localSheetId="0">#REF!</definedName>
    <definedName name="\COMPT" localSheetId="1">#REF!</definedName>
    <definedName name="\COMPT">#REF!</definedName>
    <definedName name="\G" localSheetId="0">#REF!</definedName>
    <definedName name="\G" localSheetId="1">#REF!</definedName>
    <definedName name="\G">#REF!</definedName>
    <definedName name="\I" localSheetId="0">#REF!</definedName>
    <definedName name="\I" localSheetId="1">#REF!</definedName>
    <definedName name="\I">#REF!</definedName>
    <definedName name="\K" localSheetId="0">#REF!</definedName>
    <definedName name="\K" localSheetId="1">#REF!</definedName>
    <definedName name="\K">#REF!</definedName>
    <definedName name="\L" localSheetId="0">#REF!</definedName>
    <definedName name="\L" localSheetId="1">#REF!</definedName>
    <definedName name="\L">#REF!</definedName>
    <definedName name="\M" localSheetId="0">#REF!</definedName>
    <definedName name="\M" localSheetId="1">#REF!</definedName>
    <definedName name="\M">#REF!</definedName>
    <definedName name="\P" localSheetId="0">#REF!</definedName>
    <definedName name="\P" localSheetId="1">#REF!</definedName>
    <definedName name="\P">#REF!</definedName>
    <definedName name="\Q" localSheetId="0">[2]Actual!#REF!</definedName>
    <definedName name="\Q" localSheetId="1">[2]Actual!#REF!</definedName>
    <definedName name="\Q">[2]Actual!#REF!</definedName>
    <definedName name="\R" localSheetId="0">#REF!</definedName>
    <definedName name="\R" localSheetId="1">#REF!</definedName>
    <definedName name="\R">#REF!</definedName>
    <definedName name="\S" localSheetId="0">#REF!</definedName>
    <definedName name="\S" localSheetId="1">#REF!</definedName>
    <definedName name="\S">#REF!</definedName>
    <definedName name="\TABLE1" localSheetId="0">#REF!</definedName>
    <definedName name="\TABLE1" localSheetId="1">#REF!</definedName>
    <definedName name="\TABLE1">#REF!</definedName>
    <definedName name="\TABLE2" localSheetId="0">#REF!</definedName>
    <definedName name="\TABLE2" localSheetId="1">#REF!</definedName>
    <definedName name="\TABLE2">#REF!</definedName>
    <definedName name="\TABLEA" localSheetId="0">#REF!</definedName>
    <definedName name="\TABLEA" localSheetId="1">#REF!</definedName>
    <definedName name="\TABLEA">#REF!</definedName>
    <definedName name="\TBL2" localSheetId="0">#REF!</definedName>
    <definedName name="\TBL2" localSheetId="1">#REF!</definedName>
    <definedName name="\TBL2">#REF!</definedName>
    <definedName name="\TBL3" localSheetId="0">#REF!</definedName>
    <definedName name="\TBL3" localSheetId="1">#REF!</definedName>
    <definedName name="\TBL3">#REF!</definedName>
    <definedName name="\TBL4" localSheetId="0">#REF!</definedName>
    <definedName name="\TBL4" localSheetId="1">#REF!</definedName>
    <definedName name="\TBL4">#REF!</definedName>
    <definedName name="\TBL5" localSheetId="0">#REF!</definedName>
    <definedName name="\TBL5" localSheetId="1">#REF!</definedName>
    <definedName name="\TBL5">#REF!</definedName>
    <definedName name="\W" localSheetId="0">#REF!</definedName>
    <definedName name="\W" localSheetId="1">#REF!</definedName>
    <definedName name="\W">#REF!</definedName>
    <definedName name="\WORK1" localSheetId="0">#REF!</definedName>
    <definedName name="\WORK1" localSheetId="1">#REF!</definedName>
    <definedName name="\WORK1">#REF!</definedName>
    <definedName name="\X" localSheetId="0">#REF!</definedName>
    <definedName name="\X" localSheetId="1">#REF!</definedName>
    <definedName name="\X">#REF!</definedName>
    <definedName name="\Z" localSheetId="0">#REF!</definedName>
    <definedName name="\Z" localSheetId="1">#REF!</definedName>
    <definedName name="\Z">#REF!</definedName>
    <definedName name="__________________six6" localSheetId="3" hidden="1">{#N/A,#N/A,FALSE,"CRPT";#N/A,#N/A,FALSE,"TREND";#N/A,#N/A,FALSE,"%Curve"}</definedName>
    <definedName name="__________________six6" localSheetId="5" hidden="1">{#N/A,#N/A,FALSE,"CRPT";#N/A,#N/A,FALSE,"TREND";#N/A,#N/A,FALSE,"%Curve"}</definedName>
    <definedName name="__________________six6" localSheetId="0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3" hidden="1">{#N/A,#N/A,FALSE,"schA"}</definedName>
    <definedName name="__________________www1" localSheetId="5" hidden="1">{#N/A,#N/A,FALSE,"schA"}</definedName>
    <definedName name="__________________www1" localSheetId="0" hidden="1">{#N/A,#N/A,FALSE,"schA"}</definedName>
    <definedName name="__________________www1" hidden="1">{#N/A,#N/A,FALSE,"schA"}</definedName>
    <definedName name="_________________six6" localSheetId="3" hidden="1">{#N/A,#N/A,FALSE,"CRPT";#N/A,#N/A,FALSE,"TREND";#N/A,#N/A,FALSE,"%Curve"}</definedName>
    <definedName name="_________________six6" localSheetId="5" hidden="1">{#N/A,#N/A,FALSE,"CRPT";#N/A,#N/A,FALSE,"TREND";#N/A,#N/A,FALSE,"%Curve"}</definedName>
    <definedName name="_________________six6" localSheetId="0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3" hidden="1">{#N/A,#N/A,FALSE,"schA"}</definedName>
    <definedName name="_________________www1" localSheetId="5" hidden="1">{#N/A,#N/A,FALSE,"schA"}</definedName>
    <definedName name="_________________www1" localSheetId="0" hidden="1">{#N/A,#N/A,FALSE,"schA"}</definedName>
    <definedName name="_________________www1" hidden="1">{#N/A,#N/A,FALSE,"schA"}</definedName>
    <definedName name="________________six6" localSheetId="3" hidden="1">{#N/A,#N/A,FALSE,"CRPT";#N/A,#N/A,FALSE,"TREND";#N/A,#N/A,FALSE,"%Curve"}</definedName>
    <definedName name="________________six6" localSheetId="5" hidden="1">{#N/A,#N/A,FALSE,"CRPT";#N/A,#N/A,FALSE,"TREND";#N/A,#N/A,FALSE,"%Curve"}</definedName>
    <definedName name="________________six6" localSheetId="0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3" hidden="1">{#N/A,#N/A,FALSE,"schA"}</definedName>
    <definedName name="________________www1" localSheetId="5" hidden="1">{#N/A,#N/A,FALSE,"schA"}</definedName>
    <definedName name="________________www1" localSheetId="0" hidden="1">{#N/A,#N/A,FALSE,"schA"}</definedName>
    <definedName name="________________www1" hidden="1">{#N/A,#N/A,FALSE,"schA"}</definedName>
    <definedName name="_______________six6" localSheetId="3" hidden="1">{#N/A,#N/A,FALSE,"CRPT";#N/A,#N/A,FALSE,"TREND";#N/A,#N/A,FALSE,"%Curve"}</definedName>
    <definedName name="_______________six6" localSheetId="5" hidden="1">{#N/A,#N/A,FALSE,"CRPT";#N/A,#N/A,FALSE,"TREND";#N/A,#N/A,FALSE,"%Curve"}</definedName>
    <definedName name="_______________six6" localSheetId="0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3" hidden="1">{#N/A,#N/A,FALSE,"schA"}</definedName>
    <definedName name="_______________www1" localSheetId="5" hidden="1">{#N/A,#N/A,FALSE,"schA"}</definedName>
    <definedName name="_______________www1" localSheetId="0" hidden="1">{#N/A,#N/A,FALSE,"schA"}</definedName>
    <definedName name="_______________www1" hidden="1">{#N/A,#N/A,FALSE,"schA"}</definedName>
    <definedName name="______________six6" localSheetId="3" hidden="1">{#N/A,#N/A,FALSE,"CRPT";#N/A,#N/A,FALSE,"TREND";#N/A,#N/A,FALSE,"%Curve"}</definedName>
    <definedName name="______________six6" localSheetId="5" hidden="1">{#N/A,#N/A,FALSE,"CRPT";#N/A,#N/A,FALSE,"TREND";#N/A,#N/A,FALSE,"%Curve"}</definedName>
    <definedName name="______________six6" localSheetId="0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3" hidden="1">{#N/A,#N/A,FALSE,"schA"}</definedName>
    <definedName name="______________www1" localSheetId="5" hidden="1">{#N/A,#N/A,FALSE,"schA"}</definedName>
    <definedName name="______________www1" localSheetId="0" hidden="1">{#N/A,#N/A,FALSE,"schA"}</definedName>
    <definedName name="______________www1" hidden="1">{#N/A,#N/A,FALSE,"schA"}</definedName>
    <definedName name="_____________six6" localSheetId="3" hidden="1">{#N/A,#N/A,FALSE,"CRPT";#N/A,#N/A,FALSE,"TREND";#N/A,#N/A,FALSE,"%Curve"}</definedName>
    <definedName name="_____________six6" localSheetId="5" hidden="1">{#N/A,#N/A,FALSE,"CRPT";#N/A,#N/A,FALSE,"TREND";#N/A,#N/A,FALSE,"%Curve"}</definedName>
    <definedName name="_____________six6" localSheetId="0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3" hidden="1">{#N/A,#N/A,FALSE,"schA"}</definedName>
    <definedName name="_____________www1" localSheetId="5" hidden="1">{#N/A,#N/A,FALSE,"schA"}</definedName>
    <definedName name="_____________www1" localSheetId="0" hidden="1">{#N/A,#N/A,FALSE,"schA"}</definedName>
    <definedName name="_____________www1" hidden="1">{#N/A,#N/A,FALSE,"schA"}</definedName>
    <definedName name="____________six6" localSheetId="3" hidden="1">{#N/A,#N/A,FALSE,"CRPT";#N/A,#N/A,FALSE,"TREND";#N/A,#N/A,FALSE,"%Curve"}</definedName>
    <definedName name="____________six6" localSheetId="5" hidden="1">{#N/A,#N/A,FALSE,"CRPT";#N/A,#N/A,FALSE,"TREND";#N/A,#N/A,FALSE,"%Curve"}</definedName>
    <definedName name="____________six6" localSheetId="0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3" hidden="1">{#N/A,#N/A,FALSE,"schA"}</definedName>
    <definedName name="____________www1" localSheetId="5" hidden="1">{#N/A,#N/A,FALSE,"schA"}</definedName>
    <definedName name="____________www1" localSheetId="0" hidden="1">{#N/A,#N/A,FALSE,"schA"}</definedName>
    <definedName name="____________www1" hidden="1">{#N/A,#N/A,FALSE,"schA"}</definedName>
    <definedName name="___________six6" localSheetId="3" hidden="1">{#N/A,#N/A,FALSE,"CRPT";#N/A,#N/A,FALSE,"TREND";#N/A,#N/A,FALSE,"%Curve"}</definedName>
    <definedName name="___________six6" localSheetId="5" hidden="1">{#N/A,#N/A,FALSE,"CRPT";#N/A,#N/A,FALSE,"TREND";#N/A,#N/A,FALSE,"%Curve"}</definedName>
    <definedName name="___________six6" localSheetId="0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3" hidden="1">{#N/A,#N/A,FALSE,"schA"}</definedName>
    <definedName name="___________www1" localSheetId="5" hidden="1">{#N/A,#N/A,FALSE,"schA"}</definedName>
    <definedName name="___________www1" localSheetId="0" hidden="1">{#N/A,#N/A,FALSE,"schA"}</definedName>
    <definedName name="___________www1" hidden="1">{#N/A,#N/A,FALSE,"schA"}</definedName>
    <definedName name="__________six6" localSheetId="3" hidden="1">{#N/A,#N/A,FALSE,"CRPT";#N/A,#N/A,FALSE,"TREND";#N/A,#N/A,FALSE,"%Curve"}</definedName>
    <definedName name="__________six6" localSheetId="5" hidden="1">{#N/A,#N/A,FALSE,"CRPT";#N/A,#N/A,FALSE,"TREND";#N/A,#N/A,FALSE,"%Curve"}</definedName>
    <definedName name="__________six6" localSheetId="0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3" hidden="1">{#N/A,#N/A,FALSE,"schA"}</definedName>
    <definedName name="__________www1" localSheetId="5" hidden="1">{#N/A,#N/A,FALSE,"schA"}</definedName>
    <definedName name="__________www1" localSheetId="0" hidden="1">{#N/A,#N/A,FALSE,"schA"}</definedName>
    <definedName name="__________www1" hidden="1">{#N/A,#N/A,FALSE,"schA"}</definedName>
    <definedName name="_________six6" localSheetId="3" hidden="1">{#N/A,#N/A,FALSE,"CRPT";#N/A,#N/A,FALSE,"TREND";#N/A,#N/A,FALSE,"%Curve"}</definedName>
    <definedName name="_________six6" localSheetId="5" hidden="1">{#N/A,#N/A,FALSE,"CRPT";#N/A,#N/A,FALSE,"TREND";#N/A,#N/A,FALSE,"%Curve"}</definedName>
    <definedName name="_________six6" localSheetId="0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3" hidden="1">{#N/A,#N/A,FALSE,"schA"}</definedName>
    <definedName name="_________www1" localSheetId="5" hidden="1">{#N/A,#N/A,FALSE,"schA"}</definedName>
    <definedName name="_________www1" localSheetId="0" hidden="1">{#N/A,#N/A,FALSE,"schA"}</definedName>
    <definedName name="_________www1" hidden="1">{#N/A,#N/A,FALSE,"schA"}</definedName>
    <definedName name="________six6" localSheetId="3" hidden="1">{#N/A,#N/A,FALSE,"CRPT";#N/A,#N/A,FALSE,"TREND";#N/A,#N/A,FALSE,"%Curve"}</definedName>
    <definedName name="________six6" localSheetId="5" hidden="1">{#N/A,#N/A,FALSE,"CRPT";#N/A,#N/A,FALSE,"TREND";#N/A,#N/A,FALSE,"%Curve"}</definedName>
    <definedName name="________six6" localSheetId="0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3" hidden="1">{#N/A,#N/A,FALSE,"schA"}</definedName>
    <definedName name="________www1" localSheetId="5" hidden="1">{#N/A,#N/A,FALSE,"schA"}</definedName>
    <definedName name="________www1" localSheetId="0" hidden="1">{#N/A,#N/A,FALSE,"schA"}</definedName>
    <definedName name="________www1" hidden="1">{#N/A,#N/A,FALSE,"schA"}</definedName>
    <definedName name="_______six6" localSheetId="3" hidden="1">{#N/A,#N/A,FALSE,"CRPT";#N/A,#N/A,FALSE,"TREND";#N/A,#N/A,FALSE,"%Curve"}</definedName>
    <definedName name="_______six6" localSheetId="5" hidden="1">{#N/A,#N/A,FALSE,"CRPT";#N/A,#N/A,FALSE,"TREND";#N/A,#N/A,FALSE,"%Curve"}</definedName>
    <definedName name="_______six6" localSheetId="0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3" hidden="1">{#N/A,#N/A,FALSE,"schA"}</definedName>
    <definedName name="_______www1" localSheetId="5" hidden="1">{#N/A,#N/A,FALSE,"schA"}</definedName>
    <definedName name="_______www1" localSheetId="0" hidden="1">{#N/A,#N/A,FALSE,"schA"}</definedName>
    <definedName name="_______www1" hidden="1">{#N/A,#N/A,FALSE,"schA"}</definedName>
    <definedName name="______Jun09">" BS!$AI$7:$AI$1643"</definedName>
    <definedName name="______six6" localSheetId="3" hidden="1">{#N/A,#N/A,FALSE,"CRPT";#N/A,#N/A,FALSE,"TREND";#N/A,#N/A,FALSE,"%Curve"}</definedName>
    <definedName name="______six6" localSheetId="5" hidden="1">{#N/A,#N/A,FALSE,"CRPT";#N/A,#N/A,FALSE,"TREND";#N/A,#N/A,FALSE,"%Curve"}</definedName>
    <definedName name="______six6" localSheetId="0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3" hidden="1">{#N/A,#N/A,FALSE,"schA"}</definedName>
    <definedName name="______www1" localSheetId="5" hidden="1">{#N/A,#N/A,FALSE,"schA"}</definedName>
    <definedName name="______www1" localSheetId="0" hidden="1">{#N/A,#N/A,FALSE,"schA"}</definedName>
    <definedName name="______www1" hidden="1">{#N/A,#N/A,FALSE,"schA"}</definedName>
    <definedName name="_____Jun09">" BS!$AI$7:$AI$1643"</definedName>
    <definedName name="_____six6" localSheetId="3" hidden="1">{#N/A,#N/A,FALSE,"CRPT";#N/A,#N/A,FALSE,"TREND";#N/A,#N/A,FALSE,"%Curve"}</definedName>
    <definedName name="_____six6" localSheetId="5" hidden="1">{#N/A,#N/A,FALSE,"CRPT";#N/A,#N/A,FALSE,"TREND";#N/A,#N/A,FALSE,"%Curve"}</definedName>
    <definedName name="_____six6" localSheetId="0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3" hidden="1">{#N/A,#N/A,FALSE,"schA"}</definedName>
    <definedName name="_____www1" localSheetId="5" hidden="1">{#N/A,#N/A,FALSE,"schA"}</definedName>
    <definedName name="_____www1" localSheetId="0" hidden="1">{#N/A,#N/A,FALSE,"schA"}</definedName>
    <definedName name="_____www1" hidden="1">{#N/A,#N/A,FALSE,"schA"}</definedName>
    <definedName name="____Jun09">" BS!$AI$7:$AI$1643"</definedName>
    <definedName name="____six6" localSheetId="3" hidden="1">{#N/A,#N/A,FALSE,"CRPT";#N/A,#N/A,FALSE,"TREND";#N/A,#N/A,FALSE,"%Curve"}</definedName>
    <definedName name="____six6" localSheetId="5" hidden="1">{#N/A,#N/A,FALSE,"CRPT";#N/A,#N/A,FALSE,"TREND";#N/A,#N/A,FALSE,"%Curve"}</definedName>
    <definedName name="____six6" localSheetId="0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3" hidden="1">{#N/A,#N/A,FALSE,"schA"}</definedName>
    <definedName name="____www1" localSheetId="5" hidden="1">{#N/A,#N/A,FALSE,"schA"}</definedName>
    <definedName name="____www1" localSheetId="0" hidden="1">{#N/A,#N/A,FALSE,"schA"}</definedName>
    <definedName name="____www1" hidden="1">{#N/A,#N/A,FALSE,"schA"}</definedName>
    <definedName name="___Jun09">" BS!$AI$7:$AI$1643"</definedName>
    <definedName name="___six6" localSheetId="3" hidden="1">{#N/A,#N/A,FALSE,"CRPT";#N/A,#N/A,FALSE,"TREND";#N/A,#N/A,FALSE,"%Curve"}</definedName>
    <definedName name="___six6" localSheetId="5" hidden="1">{#N/A,#N/A,FALSE,"CRPT";#N/A,#N/A,FALSE,"TREND";#N/A,#N/A,FALSE,"%Curve"}</definedName>
    <definedName name="___six6" localSheetId="0" hidden="1">{#N/A,#N/A,FALSE,"CRPT";#N/A,#N/A,FALSE,"TREND";#N/A,#N/A,FALSE,"%Curve"}</definedName>
    <definedName name="___six6" hidden="1">{#N/A,#N/A,FALSE,"CRPT";#N/A,#N/A,FALSE,"TREND";#N/A,#N/A,FALSE,"%Curve"}</definedName>
    <definedName name="___www1" localSheetId="3" hidden="1">{#N/A,#N/A,FALSE,"schA"}</definedName>
    <definedName name="___www1" localSheetId="5" hidden="1">{#N/A,#N/A,FALSE,"schA"}</definedName>
    <definedName name="___www1" localSheetId="0" hidden="1">{#N/A,#N/A,FALSE,"schA"}</definedName>
    <definedName name="___www1" hidden="1">{#N/A,#N/A,FALSE,"schA"}</definedName>
    <definedName name="__123Graph_A" localSheetId="0" hidden="1">[3]Inputs!#REF!</definedName>
    <definedName name="__123Graph_A" localSheetId="1" hidden="1">[3]Inputs!#REF!</definedName>
    <definedName name="__123Graph_A" hidden="1">[3]Inputs!#REF!</definedName>
    <definedName name="__123Graph_ABUDG6_DSCRPR">[4]Quant!$D$71:$O$71</definedName>
    <definedName name="__123Graph_ABUDG6_ESCRPR1">[4]Quant!$D$100:$O$100</definedName>
    <definedName name="__123Graph_B" localSheetId="0" hidden="1">[3]Inputs!#REF!</definedName>
    <definedName name="__123Graph_B" localSheetId="1" hidden="1">[3]Inputs!#REF!</definedName>
    <definedName name="__123Graph_B" hidden="1">[3]Inputs!#REF!</definedName>
    <definedName name="__123Graph_BBUDG6_DSCRPR">[4]Quant!$D$72:$O$72</definedName>
    <definedName name="__123Graph_BBUDG6_ESCRPR1">[4]Quant!$D$88:$O$88</definedName>
    <definedName name="__123Graph_D" localSheetId="0" hidden="1">#REF!</definedName>
    <definedName name="__123Graph_D" localSheetId="1" hidden="1">#REF!</definedName>
    <definedName name="__123Graph_D" hidden="1">#REF!</definedName>
    <definedName name="__123Graph_ECURRENT" localSheetId="0" hidden="1">[5]ConsolidatingPL!#REF!</definedName>
    <definedName name="__123Graph_ECURRENT" localSheetId="1" hidden="1">[5]ConsolidatingPL!#REF!</definedName>
    <definedName name="__123Graph_ECURRENT" hidden="1">[5]ConsolidatingPL!#REF!</definedName>
    <definedName name="__123Graph_X">[4]Quant!$D$5:$O$5</definedName>
    <definedName name="__123Graph_XBUDG6_DSCRPR">[4]Quant!$D$5:$O$5</definedName>
    <definedName name="__123Graph_XBUDG6_ESCRPR1">[4]Quant!$D$5:$O$5</definedName>
    <definedName name="__Dec03">[6]BS!$T$7:$T$3582</definedName>
    <definedName name="__Dec04">[7]BS!$AC$7:$AC$3580</definedName>
    <definedName name="__Jul04">[7]BS!$X$7:$X$3582</definedName>
    <definedName name="__Jun04">[7]BS!$W$7:$W$3582</definedName>
    <definedName name="__Jun09">" BS!$AI$7:$AI$1643"</definedName>
    <definedName name="__May04">[7]BS!$V$7:$V$3582</definedName>
    <definedName name="__Nov03">[6]BS!$S$7:$S$3582</definedName>
    <definedName name="__Nov04">[7]BS!$AB$7:$AB$3582</definedName>
    <definedName name="__Oct03">[6]BS!$R$7:$R$3582</definedName>
    <definedName name="__Oct04">[7]BS!$AA$7:$AA$3582</definedName>
    <definedName name="__Sep03">[6]BS!$Q$7:$Q$3582</definedName>
    <definedName name="__Sep04">[7]BS!$Z$7:$Z$3582</definedName>
    <definedName name="__six6" localSheetId="3" hidden="1">{#N/A,#N/A,FALSE,"CRPT";#N/A,#N/A,FALSE,"TREND";#N/A,#N/A,FALSE,"%Curve"}</definedName>
    <definedName name="__six6" localSheetId="5" hidden="1">{#N/A,#N/A,FALSE,"CRPT";#N/A,#N/A,FALSE,"TREND";#N/A,#N/A,FALSE,"%Curve"}</definedName>
    <definedName name="__six6" localSheetId="0" hidden="1">{#N/A,#N/A,FALSE,"CRPT";#N/A,#N/A,FALSE,"TREND";#N/A,#N/A,FALSE,"%Curve"}</definedName>
    <definedName name="__six6" hidden="1">{#N/A,#N/A,FALSE,"CRPT";#N/A,#N/A,FALSE,"TREND";#N/A,#N/A,FALSE,"%Curve"}</definedName>
    <definedName name="__www1" localSheetId="3" hidden="1">{#N/A,#N/A,FALSE,"schA"}</definedName>
    <definedName name="__www1" localSheetId="5" hidden="1">{#N/A,#N/A,FALSE,"schA"}</definedName>
    <definedName name="__www1" localSheetId="0" hidden="1">{#N/A,#N/A,FALSE,"schA"}</definedName>
    <definedName name="__www1" hidden="1">{#N/A,#N/A,FALSE,"schA"}</definedName>
    <definedName name="_1__123Graph_ABUDG6_D_ESCRPR">[4]Quant!$D$71:$O$71</definedName>
    <definedName name="_1Price_Ta" localSheetId="0">#REF!</definedName>
    <definedName name="_1Price_Ta" localSheetId="1">#REF!</definedName>
    <definedName name="_1Price_Ta">#REF!</definedName>
    <definedName name="_2__123Graph_ABUDG6_Dtons_inv" localSheetId="0" hidden="1">[8]Quant!#REF!</definedName>
    <definedName name="_2__123Graph_ABUDG6_Dtons_inv" localSheetId="1" hidden="1">[8]Quant!#REF!</definedName>
    <definedName name="_2__123Graph_ABUDG6_Dtons_inv" hidden="1">[8]Quant!#REF!</definedName>
    <definedName name="_2Price_Ta" localSheetId="0">#REF!</definedName>
    <definedName name="_2Price_Ta" localSheetId="1">#REF!</definedName>
    <definedName name="_2Price_Ta">#REF!</definedName>
    <definedName name="_3__123Graph_ABUDG6_Dtons_inv" localSheetId="0" hidden="1">[9]Quant!#REF!</definedName>
    <definedName name="_3__123Graph_ABUDG6_Dtons_inv" localSheetId="1" hidden="1">[9]Quant!#REF!</definedName>
    <definedName name="_3__123Graph_ABUDG6_Dtons_inv" hidden="1">[9]Quant!#REF!</definedName>
    <definedName name="_3__123Graph_BBUDG6_D_ESCRPR">[4]Quant!$D$72:$O$72</definedName>
    <definedName name="_4__123Graph_ABUDG6_Dtons_inv" localSheetId="0" hidden="1">'[10]Area D 2011'!#REF!</definedName>
    <definedName name="_4__123Graph_ABUDG6_Dtons_inv" localSheetId="1" hidden="1">'[10]Area D 2011'!#REF!</definedName>
    <definedName name="_4__123Graph_ABUDG6_Dtons_inv" hidden="1">'[10]Area D 2011'!#REF!</definedName>
    <definedName name="_4__123Graph_BBUDG6_Dtons_inv">[4]Quant!$D$9:$O$9</definedName>
    <definedName name="_5__123Graph_CBUDG6_D_ESCRPR">[4]Quant!$D$100:$O$100</definedName>
    <definedName name="_6__123Graph_CBUDG6_D_ESCRPR" localSheetId="0" hidden="1">'[11]2012 Area AB BudgetSummary'!#REF!</definedName>
    <definedName name="_6__123Graph_CBUDG6_D_ESCRPR" localSheetId="1" hidden="1">'[11]2012 Area AB BudgetSummary'!#REF!</definedName>
    <definedName name="_6__123Graph_CBUDG6_D_ESCRPR" hidden="1">'[11]2012 Area AB BudgetSummary'!#REF!</definedName>
    <definedName name="_6__123Graph_DBUDG6_D_ESCRPR">[4]Quant!$D$88:$O$88</definedName>
    <definedName name="_7__123Graph_CBUDG6_D_ESCRPR" localSheetId="0" hidden="1">'[10]Area D 2011'!#REF!</definedName>
    <definedName name="_7__123Graph_CBUDG6_D_ESCRPR" localSheetId="1" hidden="1">'[10]Area D 2011'!#REF!</definedName>
    <definedName name="_7__123Graph_CBUDG6_D_ESCRPR" hidden="1">'[10]Area D 2011'!#REF!</definedName>
    <definedName name="_7__123Graph_DBUDG6_D_ESCRPR" localSheetId="0" hidden="1">'[11]2012 Area AB BudgetSummary'!#REF!</definedName>
    <definedName name="_7__123Graph_DBUDG6_D_ESCRPR" localSheetId="1" hidden="1">'[11]2012 Area AB BudgetSummary'!#REF!</definedName>
    <definedName name="_7__123Graph_DBUDG6_D_ESCRPR" hidden="1">'[11]2012 Area AB BudgetSummary'!#REF!</definedName>
    <definedName name="_7__123Graph_XBUDG6_D_ESCRPR">[4]Quant!$D$5:$O$5</definedName>
    <definedName name="_8__123Graph_DBUDG6_D_ESCRPR" localSheetId="0" hidden="1">'[10]Area D 2011'!#REF!</definedName>
    <definedName name="_8__123Graph_DBUDG6_D_ESCRPR" localSheetId="1" hidden="1">'[10]Area D 2011'!#REF!</definedName>
    <definedName name="_8__123Graph_DBUDG6_D_ESCRPR" hidden="1">'[10]Area D 2011'!#REF!</definedName>
    <definedName name="_8__123Graph_XBUDG6_Dtons_inv">[4]Quant!$D$5:$O$5</definedName>
    <definedName name="_Apr04">[7]BS!$U$7:$U$3582</definedName>
    <definedName name="_Aug04">[7]BS!$Y$7:$Y$3582</definedName>
    <definedName name="_B" localSheetId="0">'[12]Rate Design'!#REF!</definedName>
    <definedName name="_B" localSheetId="1">'[12]Rate Design'!#REF!</definedName>
    <definedName name="_B">'[12]Rate Design'!#REF!</definedName>
    <definedName name="_Dec03">[6]BS!$T$7:$T$3582</definedName>
    <definedName name="_Dec04">[7]BS!$AC$7:$AC$3580</definedName>
    <definedName name="_ex1" localSheetId="3" hidden="1">{#N/A,#N/A,FALSE,"Summ";#N/A,#N/A,FALSE,"General"}</definedName>
    <definedName name="_ex1" localSheetId="5" hidden="1">{#N/A,#N/A,FALSE,"Summ";#N/A,#N/A,FALSE,"General"}</definedName>
    <definedName name="_ex1" localSheetId="0" hidden="1">{#N/A,#N/A,FALSE,"Summ";#N/A,#N/A,FALSE,"General"}</definedName>
    <definedName name="_ex1" hidden="1">{#N/A,#N/A,FALSE,"Summ";#N/A,#N/A,FALSE,"General"}</definedName>
    <definedName name="_Feb04">[7]BS!$S$7:$S$3582</definedName>
    <definedName name="_Fill" localSheetId="0" hidden="1">#REF!</definedName>
    <definedName name="_Fill" localSheetId="1" hidden="1">#REF!</definedName>
    <definedName name="_Fill" hidden="1">#REF!</definedName>
    <definedName name="_Jan04">[7]BS!$R$7:$R$3582</definedName>
    <definedName name="_Jul04">[7]BS!$X$7:$X$3582</definedName>
    <definedName name="_Jun04">[7]BS!$W$7:$W$3582</definedName>
    <definedName name="_Jun09">" BS!$AI$7:$AI$1643"</definedName>
    <definedName name="_Key1" localSheetId="0" hidden="1">#REF!</definedName>
    <definedName name="_Key1" localSheetId="1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hidden="1">#REF!</definedName>
    <definedName name="_Mar04">[7]BS!$T$7:$T$3582</definedName>
    <definedName name="_May04">[7]BS!$V$7:$V$3582</definedName>
    <definedName name="_MEN2" localSheetId="0">[1]Jan!#REF!</definedName>
    <definedName name="_MEN2" localSheetId="1">[1]Jan!#REF!</definedName>
    <definedName name="_MEN2">[1]Jan!#REF!</definedName>
    <definedName name="_MEN3" localSheetId="0">[1]Jan!#REF!</definedName>
    <definedName name="_MEN3" localSheetId="1">[1]Jan!#REF!</definedName>
    <definedName name="_MEN3">[1]Jan!#REF!</definedName>
    <definedName name="_new1" localSheetId="3" hidden="1">{#N/A,#N/A,FALSE,"Summ";#N/A,#N/A,FALSE,"General"}</definedName>
    <definedName name="_new1" localSheetId="5" hidden="1">{#N/A,#N/A,FALSE,"Summ";#N/A,#N/A,FALSE,"General"}</definedName>
    <definedName name="_new1" localSheetId="0" hidden="1">{#N/A,#N/A,FALSE,"Summ";#N/A,#N/A,FALSE,"General"}</definedName>
    <definedName name="_new1" hidden="1">{#N/A,#N/A,FALSE,"Summ";#N/A,#N/A,FALSE,"General"}</definedName>
    <definedName name="_Nov03">[6]BS!$S$7:$S$3582</definedName>
    <definedName name="_Nov04">[7]BS!$AB$7:$AB$3582</definedName>
    <definedName name="_Oct03">[6]BS!$R$7:$R$3582</definedName>
    <definedName name="_Oct04">[7]BS!$AA$7:$AA$3582</definedName>
    <definedName name="_Order1">255</definedName>
    <definedName name="_Order2">255</definedName>
    <definedName name="_P" localSheetId="0">#REF!</definedName>
    <definedName name="_P" localSheetId="1">#REF!</definedName>
    <definedName name="_P">#REF!</definedName>
    <definedName name="_Parse_In" localSheetId="0" hidden="1">#REF!</definedName>
    <definedName name="_Parse_In" localSheetId="1" hidden="1">#REF!</definedName>
    <definedName name="_Parse_In" hidden="1">#REF!</definedName>
    <definedName name="_PC1">[13]CLASSIFIERS!$A$7:$IV$7</definedName>
    <definedName name="_PC2">[13]CLASSIFIERS!$A$10:$IV$10</definedName>
    <definedName name="_PC3">[13]CLASSIFIERS!$A$12:$IV$12</definedName>
    <definedName name="_PC4">[13]CLASSIFIERS!$A$13:$IV$13</definedName>
    <definedName name="_Regression_Int">1</definedName>
    <definedName name="_SEC24">[13]EXTERNAL!$A$112:$IV$114</definedName>
    <definedName name="_Sep03">[14]BS!$AB$7:$AB$3420</definedName>
    <definedName name="_Sep04">[7]BS!$Z$7:$Z$3582</definedName>
    <definedName name="_six6" localSheetId="3" hidden="1">{#N/A,#N/A,FALSE,"CRPT";#N/A,#N/A,FALSE,"TREND";#N/A,#N/A,FALSE,"%Curve"}</definedName>
    <definedName name="_six6" localSheetId="5" hidden="1">{#N/A,#N/A,FALSE,"CRPT";#N/A,#N/A,FALSE,"TREND";#N/A,#N/A,FALSE,"%Curve"}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Sort" localSheetId="0" hidden="1">#REF!</definedName>
    <definedName name="_Sort" localSheetId="1" hidden="1">#REF!</definedName>
    <definedName name="_Sort" hidden="1">#REF!</definedName>
    <definedName name="_TOP1" localSheetId="0">[1]Jan!#REF!</definedName>
    <definedName name="_TOP1" localSheetId="1">[1]Jan!#REF!</definedName>
    <definedName name="_TOP1">[1]Jan!#REF!</definedName>
    <definedName name="_www1" localSheetId="3" hidden="1">{#N/A,#N/A,FALSE,"schA"}</definedName>
    <definedName name="_www1" localSheetId="5" hidden="1">{#N/A,#N/A,FALSE,"schA"}</definedName>
    <definedName name="_www1" localSheetId="0" hidden="1">{#N/A,#N/A,FALSE,"schA"}</definedName>
    <definedName name="_www1" hidden="1">{#N/A,#N/A,FALSE,"schA"}</definedName>
    <definedName name="a" localSheetId="3" hidden="1">{#N/A,#N/A,FALSE,"Coversheet";#N/A,#N/A,FALSE,"QA"}</definedName>
    <definedName name="a" localSheetId="5" hidden="1">{#N/A,#N/A,FALSE,"Coversheet";#N/A,#N/A,FALSE,"QA"}</definedName>
    <definedName name="a" localSheetId="0" hidden="1">{#N/A,#N/A,FALSE,"Coversheet";#N/A,#N/A,FALSE,"QA"}</definedName>
    <definedName name="a" hidden="1">{#N/A,#N/A,FALSE,"Coversheet";#N/A,#N/A,FALSE,"QA"}</definedName>
    <definedName name="AAAAAAAAAAAAAA" localSheetId="3" hidden="1">{#N/A,#N/A,FALSE,"Coversheet";#N/A,#N/A,FALSE,"QA"}</definedName>
    <definedName name="AAAAAAAAAAAAAA" localSheetId="5" hidden="1">{#N/A,#N/A,FALSE,"Coversheet";#N/A,#N/A,FALSE,"QA"}</definedName>
    <definedName name="AAAAAAAAAAAAAA" localSheetId="0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t108364" localSheetId="0">'[15]Func Study'!#REF!</definedName>
    <definedName name="Acct108364" localSheetId="1">'[15]Func Study'!#REF!</definedName>
    <definedName name="Acct108364">'[15]Func Study'!#REF!</definedName>
    <definedName name="Acct108364S" localSheetId="0">'[15]Func Study'!#REF!</definedName>
    <definedName name="Acct108364S" localSheetId="1">'[15]Func Study'!#REF!</definedName>
    <definedName name="Acct108364S">'[15]Func Study'!#REF!</definedName>
    <definedName name="Acct228.42TROJD" localSheetId="0">'[16]Func Study'!#REF!</definedName>
    <definedName name="Acct228.42TROJD" localSheetId="1">'[16]Func Study'!#REF!</definedName>
    <definedName name="Acct228.42TROJD">'[16]Func Study'!#REF!</definedName>
    <definedName name="Acct2281SO">'[17]Func Study'!$H$2190</definedName>
    <definedName name="Acct2283SO">'[17]Func Study'!$H$2198</definedName>
    <definedName name="Acct22842TROJD" localSheetId="0">'[16]Func Study'!#REF!</definedName>
    <definedName name="Acct22842TROJD" localSheetId="1">'[16]Func Study'!#REF!</definedName>
    <definedName name="Acct22842TROJD">'[16]Func Study'!#REF!</definedName>
    <definedName name="Acct228SO">'[17]Func Study'!$H$2194</definedName>
    <definedName name="Acct350">'[17]Func Study'!$H$1628</definedName>
    <definedName name="Acct352">'[17]Func Study'!$H$1635</definedName>
    <definedName name="Acct353">'[17]Func Study'!$H$1641</definedName>
    <definedName name="Acct354">'[17]Func Study'!$H$1647</definedName>
    <definedName name="Acct355">'[17]Func Study'!$H$1654</definedName>
    <definedName name="Acct356">'[17]Func Study'!$H$1660</definedName>
    <definedName name="Acct357">'[17]Func Study'!$H$1666</definedName>
    <definedName name="Acct358">'[17]Func Study'!$H$1672</definedName>
    <definedName name="Acct359">'[17]Func Study'!$H$1678</definedName>
    <definedName name="Acct360">'[17]Func Study'!$H$1698</definedName>
    <definedName name="Acct361">'[17]Func Study'!$H$1704</definedName>
    <definedName name="Acct362">'[17]Func Study'!$H$1710</definedName>
    <definedName name="Acct364">'[17]Func Study'!$H$1717</definedName>
    <definedName name="Acct365">'[17]Func Study'!$H$1724</definedName>
    <definedName name="Acct366">'[17]Func Study'!$H$1731</definedName>
    <definedName name="Acct367">'[17]Func Study'!$H$1738</definedName>
    <definedName name="Acct368">'[17]Func Study'!$H$1744</definedName>
    <definedName name="Acct369">'[17]Func Study'!$H$1751</definedName>
    <definedName name="Acct370">'[17]Func Study'!$H$1762</definedName>
    <definedName name="Acct371">'[17]Func Study'!$H$1769</definedName>
    <definedName name="Acct372">'[17]Func Study'!$H$1776</definedName>
    <definedName name="Acct372A">'[17]Func Study'!$H$1775</definedName>
    <definedName name="Acct372DP">'[17]Func Study'!$H$1773</definedName>
    <definedName name="Acct372DS">'[17]Func Study'!$H$1774</definedName>
    <definedName name="Acct373">'[17]Func Study'!$H$1782</definedName>
    <definedName name="Acct41011" localSheetId="0">'[18]Functional Study'!#REF!</definedName>
    <definedName name="Acct41011" localSheetId="1">'[18]Functional Study'!#REF!</definedName>
    <definedName name="Acct41011">'[18]Functional Study'!#REF!</definedName>
    <definedName name="Acct41011BADDEBT" localSheetId="0">'[18]Functional Study'!#REF!</definedName>
    <definedName name="Acct41011BADDEBT" localSheetId="1">'[18]Functional Study'!#REF!</definedName>
    <definedName name="Acct41011BADDEBT">'[18]Functional Study'!#REF!</definedName>
    <definedName name="Acct41011DITEXP" localSheetId="0">'[18]Functional Study'!#REF!</definedName>
    <definedName name="Acct41011DITEXP" localSheetId="1">'[18]Functional Study'!#REF!</definedName>
    <definedName name="Acct41011DITEXP">'[18]Functional Study'!#REF!</definedName>
    <definedName name="Acct41011S" localSheetId="0">'[18]Functional Study'!#REF!</definedName>
    <definedName name="Acct41011S" localSheetId="1">'[18]Functional Study'!#REF!</definedName>
    <definedName name="Acct41011S">'[18]Functional Study'!#REF!</definedName>
    <definedName name="Acct41011SE" localSheetId="0">'[18]Functional Study'!#REF!</definedName>
    <definedName name="Acct41011SE" localSheetId="1">'[18]Functional Study'!#REF!</definedName>
    <definedName name="Acct41011SE">'[18]Functional Study'!#REF!</definedName>
    <definedName name="Acct41011SG1" localSheetId="0">'[18]Functional Study'!#REF!</definedName>
    <definedName name="Acct41011SG1" localSheetId="1">'[18]Functional Study'!#REF!</definedName>
    <definedName name="Acct41011SG1">'[18]Functional Study'!#REF!</definedName>
    <definedName name="Acct41011SG2" localSheetId="0">'[18]Functional Study'!#REF!</definedName>
    <definedName name="Acct41011SG2" localSheetId="1">'[18]Functional Study'!#REF!</definedName>
    <definedName name="Acct41011SG2">'[18]Functional Study'!#REF!</definedName>
    <definedName name="ACCT41011SGCT" localSheetId="0">'[18]Functional Study'!#REF!</definedName>
    <definedName name="ACCT41011SGCT" localSheetId="1">'[18]Functional Study'!#REF!</definedName>
    <definedName name="ACCT41011SGCT">'[18]Functional Study'!#REF!</definedName>
    <definedName name="Acct41011SGPP" localSheetId="0">'[18]Functional Study'!#REF!</definedName>
    <definedName name="Acct41011SGPP" localSheetId="1">'[18]Functional Study'!#REF!</definedName>
    <definedName name="Acct41011SGPP">'[18]Functional Study'!#REF!</definedName>
    <definedName name="Acct41011SNP" localSheetId="0">'[18]Functional Study'!#REF!</definedName>
    <definedName name="Acct41011SNP" localSheetId="1">'[18]Functional Study'!#REF!</definedName>
    <definedName name="Acct41011SNP">'[18]Functional Study'!#REF!</definedName>
    <definedName name="ACCT41011SNPD" localSheetId="0">'[18]Functional Study'!#REF!</definedName>
    <definedName name="ACCT41011SNPD" localSheetId="1">'[18]Functional Study'!#REF!</definedName>
    <definedName name="ACCT41011SNPD">'[18]Functional Study'!#REF!</definedName>
    <definedName name="Acct41011SO" localSheetId="0">'[18]Functional Study'!#REF!</definedName>
    <definedName name="Acct41011SO" localSheetId="1">'[18]Functional Study'!#REF!</definedName>
    <definedName name="Acct41011SO">'[18]Functional Study'!#REF!</definedName>
    <definedName name="Acct41011TROJP" localSheetId="0">'[18]Functional Study'!#REF!</definedName>
    <definedName name="Acct41011TROJP" localSheetId="1">'[18]Functional Study'!#REF!</definedName>
    <definedName name="Acct41011TROJP">'[18]Functional Study'!#REF!</definedName>
    <definedName name="Acct41111" localSheetId="0">'[18]Functional Study'!#REF!</definedName>
    <definedName name="Acct41111" localSheetId="1">'[18]Functional Study'!#REF!</definedName>
    <definedName name="Acct41111">'[18]Functional Study'!#REF!</definedName>
    <definedName name="Acct41111BADDEBT" localSheetId="0">'[18]Functional Study'!#REF!</definedName>
    <definedName name="Acct41111BADDEBT" localSheetId="1">'[18]Functional Study'!#REF!</definedName>
    <definedName name="Acct41111BADDEBT">'[18]Functional Study'!#REF!</definedName>
    <definedName name="Acct41111DITEXP" localSheetId="0">'[18]Functional Study'!#REF!</definedName>
    <definedName name="Acct41111DITEXP" localSheetId="1">'[18]Functional Study'!#REF!</definedName>
    <definedName name="Acct41111DITEXP">'[18]Functional Study'!#REF!</definedName>
    <definedName name="Acct41111S" localSheetId="0">'[18]Functional Study'!#REF!</definedName>
    <definedName name="Acct41111S" localSheetId="1">'[18]Functional Study'!#REF!</definedName>
    <definedName name="Acct41111S">'[18]Functional Study'!#REF!</definedName>
    <definedName name="Acct41111SE" localSheetId="0">'[18]Functional Study'!#REF!</definedName>
    <definedName name="Acct41111SE" localSheetId="1">'[18]Functional Study'!#REF!</definedName>
    <definedName name="Acct41111SE">'[18]Functional Study'!#REF!</definedName>
    <definedName name="Acct41111SG1" localSheetId="0">'[18]Functional Study'!#REF!</definedName>
    <definedName name="Acct41111SG1" localSheetId="1">'[18]Functional Study'!#REF!</definedName>
    <definedName name="Acct41111SG1">'[18]Functional Study'!#REF!</definedName>
    <definedName name="Acct41111SG2" localSheetId="0">'[18]Functional Study'!#REF!</definedName>
    <definedName name="Acct41111SG2" localSheetId="1">'[18]Functional Study'!#REF!</definedName>
    <definedName name="Acct41111SG2">'[18]Functional Study'!#REF!</definedName>
    <definedName name="Acct41111SG3" localSheetId="0">'[18]Functional Study'!#REF!</definedName>
    <definedName name="Acct41111SG3" localSheetId="1">'[18]Functional Study'!#REF!</definedName>
    <definedName name="Acct41111SG3">'[18]Functional Study'!#REF!</definedName>
    <definedName name="Acct41111SGPP" localSheetId="0">'[18]Functional Study'!#REF!</definedName>
    <definedName name="Acct41111SGPP" localSheetId="1">'[18]Functional Study'!#REF!</definedName>
    <definedName name="Acct41111SGPP">'[18]Functional Study'!#REF!</definedName>
    <definedName name="Acct41111SNP" localSheetId="0">'[18]Functional Study'!#REF!</definedName>
    <definedName name="Acct41111SNP" localSheetId="1">'[18]Functional Study'!#REF!</definedName>
    <definedName name="Acct41111SNP">'[18]Functional Study'!#REF!</definedName>
    <definedName name="Acct41111SNTP" localSheetId="0">'[18]Functional Study'!#REF!</definedName>
    <definedName name="Acct41111SNTP" localSheetId="1">'[18]Functional Study'!#REF!</definedName>
    <definedName name="Acct41111SNTP">'[18]Functional Study'!#REF!</definedName>
    <definedName name="Acct41111SO" localSheetId="0">'[18]Functional Study'!#REF!</definedName>
    <definedName name="Acct41111SO" localSheetId="1">'[18]Functional Study'!#REF!</definedName>
    <definedName name="Acct41111SO">'[18]Functional Study'!#REF!</definedName>
    <definedName name="Acct41111TROJP" localSheetId="0">'[18]Functional Study'!#REF!</definedName>
    <definedName name="Acct41111TROJP" localSheetId="1">'[18]Functional Study'!#REF!</definedName>
    <definedName name="Acct41111TROJP">'[18]Functional Study'!#REF!</definedName>
    <definedName name="Acct411BADDEBT" localSheetId="0">'[18]Functional Study'!#REF!</definedName>
    <definedName name="Acct411BADDEBT" localSheetId="1">'[18]Functional Study'!#REF!</definedName>
    <definedName name="Acct411BADDEBT">'[18]Functional Study'!#REF!</definedName>
    <definedName name="Acct411DGP" localSheetId="0">'[18]Functional Study'!#REF!</definedName>
    <definedName name="Acct411DGP" localSheetId="1">'[18]Functional Study'!#REF!</definedName>
    <definedName name="Acct411DGP">'[18]Functional Study'!#REF!</definedName>
    <definedName name="Acct411DGU" localSheetId="0">'[18]Functional Study'!#REF!</definedName>
    <definedName name="Acct411DGU" localSheetId="1">'[18]Functional Study'!#REF!</definedName>
    <definedName name="Acct411DGU">'[18]Functional Study'!#REF!</definedName>
    <definedName name="Acct411DITEXP" localSheetId="0">'[18]Functional Study'!#REF!</definedName>
    <definedName name="Acct411DITEXP" localSheetId="1">'[18]Functional Study'!#REF!</definedName>
    <definedName name="Acct411DITEXP">'[18]Functional Study'!#REF!</definedName>
    <definedName name="Acct411DNPP" localSheetId="0">'[18]Functional Study'!#REF!</definedName>
    <definedName name="Acct411DNPP" localSheetId="1">'[18]Functional Study'!#REF!</definedName>
    <definedName name="Acct411DNPP">'[18]Functional Study'!#REF!</definedName>
    <definedName name="Acct411DNPTP" localSheetId="0">'[18]Functional Study'!#REF!</definedName>
    <definedName name="Acct411DNPTP" localSheetId="1">'[18]Functional Study'!#REF!</definedName>
    <definedName name="Acct411DNPTP">'[18]Functional Study'!#REF!</definedName>
    <definedName name="Acct411S" localSheetId="0">'[18]Functional Study'!#REF!</definedName>
    <definedName name="Acct411S" localSheetId="1">'[18]Functional Study'!#REF!</definedName>
    <definedName name="Acct411S">'[18]Functional Study'!#REF!</definedName>
    <definedName name="Acct411SE" localSheetId="0">'[18]Functional Study'!#REF!</definedName>
    <definedName name="Acct411SE" localSheetId="1">'[18]Functional Study'!#REF!</definedName>
    <definedName name="Acct411SE">'[18]Functional Study'!#REF!</definedName>
    <definedName name="Acct411SG" localSheetId="0">'[18]Functional Study'!#REF!</definedName>
    <definedName name="Acct411SG" localSheetId="1">'[18]Functional Study'!#REF!</definedName>
    <definedName name="Acct411SG">'[18]Functional Study'!#REF!</definedName>
    <definedName name="Acct411SGPP" localSheetId="0">'[18]Functional Study'!#REF!</definedName>
    <definedName name="Acct411SGPP" localSheetId="1">'[18]Functional Study'!#REF!</definedName>
    <definedName name="Acct411SGPP">'[18]Functional Study'!#REF!</definedName>
    <definedName name="Acct411SO" localSheetId="0">'[18]Functional Study'!#REF!</definedName>
    <definedName name="Acct411SO" localSheetId="1">'[18]Functional Study'!#REF!</definedName>
    <definedName name="Acct411SO">'[18]Functional Study'!#REF!</definedName>
    <definedName name="Acct411TROJP" localSheetId="0">'[18]Functional Study'!#REF!</definedName>
    <definedName name="Acct411TROJP" localSheetId="1">'[18]Functional Study'!#REF!</definedName>
    <definedName name="Acct411TROJP">'[18]Functional Study'!#REF!</definedName>
    <definedName name="Acct447DGU" localSheetId="0">'[16]Func Study'!#REF!</definedName>
    <definedName name="Acct447DGU" localSheetId="1">'[16]Func Study'!#REF!</definedName>
    <definedName name="Acct447DGU">'[16]Func Study'!#REF!</definedName>
    <definedName name="Acct448S">'[17]Func Study'!$H$274</definedName>
    <definedName name="Acct450S">'[17]Func Study'!$H$302</definedName>
    <definedName name="Acct451S">'[17]Func Study'!$H$307</definedName>
    <definedName name="Acct454S">'[17]Func Study'!$H$318</definedName>
    <definedName name="Acct456S">'[17]Func Study'!$H$325</definedName>
    <definedName name="Acct510" localSheetId="0">'[17]Func Study'!#REF!</definedName>
    <definedName name="Acct510" localSheetId="1">'[17]Func Study'!#REF!</definedName>
    <definedName name="Acct510">'[17]Func Study'!#REF!</definedName>
    <definedName name="Acct510DNPPSU" localSheetId="0">'[17]Func Study'!#REF!</definedName>
    <definedName name="Acct510DNPPSU" localSheetId="1">'[17]Func Study'!#REF!</definedName>
    <definedName name="Acct510DNPPSU">'[17]Func Study'!#REF!</definedName>
    <definedName name="ACCT510JBG" localSheetId="0">'[17]Func Study'!#REF!</definedName>
    <definedName name="ACCT510JBG" localSheetId="1">'[17]Func Study'!#REF!</definedName>
    <definedName name="ACCT510JBG">'[17]Func Study'!#REF!</definedName>
    <definedName name="ACCT510SSGCH" localSheetId="0">'[17]Func Study'!#REF!</definedName>
    <definedName name="ACCT510SSGCH" localSheetId="1">'[17]Func Study'!#REF!</definedName>
    <definedName name="ACCT510SSGCH">'[17]Func Study'!#REF!</definedName>
    <definedName name="ACCT557CAGE">'[17]Func Study'!$H$683</definedName>
    <definedName name="Acct557CT">'[17]Func Study'!$H$681</definedName>
    <definedName name="Acct580">'[17]Func Study'!$H$791</definedName>
    <definedName name="Acct581">'[17]Func Study'!$H$796</definedName>
    <definedName name="Acct582">'[17]Func Study'!$H$801</definedName>
    <definedName name="Acct583">'[17]Func Study'!$H$806</definedName>
    <definedName name="Acct584">'[17]Func Study'!$H$811</definedName>
    <definedName name="Acct585">'[17]Func Study'!$H$816</definedName>
    <definedName name="Acct586">'[17]Func Study'!$H$821</definedName>
    <definedName name="Acct587">'[17]Func Study'!$H$826</definedName>
    <definedName name="Acct588">'[17]Func Study'!$H$831</definedName>
    <definedName name="Acct589">'[17]Func Study'!$H$836</definedName>
    <definedName name="Acct590">'[17]Func Study'!$H$841</definedName>
    <definedName name="Acct591">'[17]Func Study'!$H$846</definedName>
    <definedName name="Acct592">'[17]Func Study'!$H$851</definedName>
    <definedName name="Acct593">'[17]Func Study'!$H$856</definedName>
    <definedName name="Acct594">'[17]Func Study'!$H$861</definedName>
    <definedName name="Acct595">'[17]Func Study'!$H$866</definedName>
    <definedName name="Acct596">'[17]Func Study'!$H$876</definedName>
    <definedName name="Acct597">'[17]Func Study'!$H$881</definedName>
    <definedName name="Acct598">'[17]Func Study'!$H$886</definedName>
    <definedName name="ACCT904SG" localSheetId="0">'[19]Functional Study'!#REF!</definedName>
    <definedName name="ACCT904SG" localSheetId="1">'[19]Functional Study'!#REF!</definedName>
    <definedName name="ACCT904SG">'[19]Functional Study'!#REF!</definedName>
    <definedName name="AcctAGA">'[17]Func Study'!$H$296</definedName>
    <definedName name="AcctDFAD" localSheetId="0">'[17]Func Study'!#REF!</definedName>
    <definedName name="AcctDFAD" localSheetId="1">'[17]Func Study'!#REF!</definedName>
    <definedName name="AcctDFAD">'[17]Func Study'!#REF!</definedName>
    <definedName name="AcctDFAP" localSheetId="0">'[17]Func Study'!#REF!</definedName>
    <definedName name="AcctDFAP" localSheetId="1">'[17]Func Study'!#REF!</definedName>
    <definedName name="AcctDFAP">'[17]Func Study'!#REF!</definedName>
    <definedName name="AcctDFAT" localSheetId="0">'[17]Func Study'!#REF!</definedName>
    <definedName name="AcctDFAT" localSheetId="1">'[17]Func Study'!#REF!</definedName>
    <definedName name="AcctDFAT">'[17]Func Study'!#REF!</definedName>
    <definedName name="AcctTable">[20]Variables!$AK$42:$AK$396</definedName>
    <definedName name="AcctTS0">'[17]Func Study'!$H$1686</definedName>
    <definedName name="Acq1Plant">'[21]Acquisition Inputs'!$C$8</definedName>
    <definedName name="Acq2Plant">'[21]Acquisition Inputs'!$C$70</definedName>
    <definedName name="ActualROR">'[16]G+T+D+R+M'!$H$61</definedName>
    <definedName name="ADJPTDCE.T">[13]INTERNAL!$A$31:$IV$33</definedName>
    <definedName name="Adjs2avg">[22]Inputs!$L$255:'[22]Inputs'!$T$505</definedName>
    <definedName name="After_Tax_Cash_Discount">'[23]Assumptions (Input)'!$D$37</definedName>
    <definedName name="afudc_flag">'[23]Assumptions (Input)'!$B$13</definedName>
    <definedName name="Alloc_Factor_Name">'[24]Input-Allocators'!$B$32:$B$83</definedName>
    <definedName name="ANCIL">[13]EXTERNAL!$A$163:$IV$165</definedName>
    <definedName name="APR" localSheetId="0">[25]Backup!#REF!</definedName>
    <definedName name="APR" localSheetId="1">[25]Backup!#REF!</definedName>
    <definedName name="APR">[25]Backup!#REF!</definedName>
    <definedName name="Apr04AMA">[7]BS!$AG$7:$AG$3582</definedName>
    <definedName name="APRT" localSheetId="0">#REF!</definedName>
    <definedName name="APRT" localSheetId="1">#REF!</definedName>
    <definedName name="APRT">#REF!</definedName>
    <definedName name="AS2DocOpenMode">"AS2DocumentEdit"</definedName>
    <definedName name="Assessment_Rate">'[23]Assumptions (Input)'!$B$7</definedName>
    <definedName name="AUG" localSheetId="0">[25]Backup!#REF!</definedName>
    <definedName name="AUG" localSheetId="1">[25]Backup!#REF!</definedName>
    <definedName name="AUG">[25]Backup!#REF!</definedName>
    <definedName name="Aug04AMA">[7]BS!$AK$7:$AK$3582</definedName>
    <definedName name="AUGT" localSheetId="0">#REF!</definedName>
    <definedName name="AUGT" localSheetId="1">#REF!</definedName>
    <definedName name="AUGT">#REF!</definedName>
    <definedName name="Aurora_Prices">"Monthly Price Summary'!$C$4:$H$63"</definedName>
    <definedName name="AvgFactors">[20]Factors!$B$3:$P$99</definedName>
    <definedName name="b" localSheetId="3" hidden="1">{#N/A,#N/A,FALSE,"Coversheet";#N/A,#N/A,FALSE,"QA"}</definedName>
    <definedName name="b" localSheetId="5" hidden="1">{#N/A,#N/A,FALSE,"Coversheet";#N/A,#N/A,FALSE,"QA"}</definedName>
    <definedName name="b" localSheetId="0" hidden="1">{#N/A,#N/A,FALSE,"Coversheet";#N/A,#N/A,FALSE,"QA"}</definedName>
    <definedName name="b" hidden="1">{#N/A,#N/A,FALSE,"Coversheet";#N/A,#N/A,FALSE,"QA"}</definedName>
    <definedName name="BACK1" localSheetId="0">#REF!</definedName>
    <definedName name="BACK1" localSheetId="1">#REF!</definedName>
    <definedName name="BACK1">#REF!</definedName>
    <definedName name="BACK2" localSheetId="0">#REF!</definedName>
    <definedName name="BACK2" localSheetId="1">#REF!</definedName>
    <definedName name="BACK2">#REF!</definedName>
    <definedName name="BACK3" localSheetId="0">#REF!</definedName>
    <definedName name="BACK3" localSheetId="1">#REF!</definedName>
    <definedName name="BACK3">#REF!</definedName>
    <definedName name="BACKUP1" localSheetId="0">#REF!</definedName>
    <definedName name="BACKUP1" localSheetId="1">#REF!</definedName>
    <definedName name="BACKUP1">#REF!</definedName>
    <definedName name="Beg_Unb_KWHs">[26]LeadSht!$L$10</definedName>
    <definedName name="BEm" localSheetId="0" hidden="1">#REF!</definedName>
    <definedName name="BEm" localSheetId="1" hidden="1">#REF!</definedName>
    <definedName name="BEm" hidden="1">#REF!</definedName>
    <definedName name="BEx0017DGUEDPCFJUPUZOOLJCS2B" localSheetId="0" hidden="1">#REF!</definedName>
    <definedName name="BEx0017DGUEDPCFJUPUZOOLJCS2B" localSheetId="1" hidden="1">#REF!</definedName>
    <definedName name="BEx0017DGUEDPCFJUPUZOOLJCS2B" hidden="1">#REF!</definedName>
    <definedName name="BEx001CNWHJ5RULCSFM36ZCGJ1UH" localSheetId="0" hidden="1">#REF!</definedName>
    <definedName name="BEx001CNWHJ5RULCSFM36ZCGJ1UH" localSheetId="1" hidden="1">#REF!</definedName>
    <definedName name="BEx001CNWHJ5RULCSFM36ZCGJ1UH" hidden="1">#REF!</definedName>
    <definedName name="BEx004791UAJIJSN57OT7YBLNP82" localSheetId="0" hidden="1">#REF!</definedName>
    <definedName name="BEx004791UAJIJSN57OT7YBLNP82" localSheetId="1" hidden="1">#REF!</definedName>
    <definedName name="BEx004791UAJIJSN57OT7YBLNP82" hidden="1">#REF!</definedName>
    <definedName name="BEx008P2NVFDLBHL7IZ5WTMVOQ1F" localSheetId="0" hidden="1">#REF!</definedName>
    <definedName name="BEx008P2NVFDLBHL7IZ5WTMVOQ1F" localSheetId="1" hidden="1">#REF!</definedName>
    <definedName name="BEx008P2NVFDLBHL7IZ5WTMVOQ1F" hidden="1">#REF!</definedName>
    <definedName name="BEx009G00IN0JUIAQ4WE9NHTMQE2" localSheetId="0" hidden="1">#REF!</definedName>
    <definedName name="BEx009G00IN0JUIAQ4WE9NHTMQE2" localSheetId="1" hidden="1">#REF!</definedName>
    <definedName name="BEx009G00IN0JUIAQ4WE9NHTMQE2" hidden="1">#REF!</definedName>
    <definedName name="BEx00DXTY2JDVGWQKV8H7FG4SV30" localSheetId="0" hidden="1">#REF!</definedName>
    <definedName name="BEx00DXTY2JDVGWQKV8H7FG4SV30" localSheetId="1" hidden="1">#REF!</definedName>
    <definedName name="BEx00DXTY2JDVGWQKV8H7FG4SV30" hidden="1">#REF!</definedName>
    <definedName name="BEx00GHLTYRH5N2S6P78YW1CD30N" localSheetId="0" hidden="1">#REF!</definedName>
    <definedName name="BEx00GHLTYRH5N2S6P78YW1CD30N" localSheetId="1" hidden="1">#REF!</definedName>
    <definedName name="BEx00GHLTYRH5N2S6P78YW1CD30N" hidden="1">#REF!</definedName>
    <definedName name="BEx00JC31DY11L45SEU4B10BIN6W" localSheetId="0" hidden="1">#REF!</definedName>
    <definedName name="BEx00JC31DY11L45SEU4B10BIN6W" localSheetId="1" hidden="1">#REF!</definedName>
    <definedName name="BEx00JC31DY11L45SEU4B10BIN6W" hidden="1">#REF!</definedName>
    <definedName name="BEx00KZHZBHP3TDV1YMX4B19B95O" localSheetId="0" hidden="1">#REF!</definedName>
    <definedName name="BEx00KZHZBHP3TDV1YMX4B19B95O" localSheetId="1" hidden="1">#REF!</definedName>
    <definedName name="BEx00KZHZBHP3TDV1YMX4B19B95O" hidden="1">#REF!</definedName>
    <definedName name="BEx00P11V7HA4MS6XYY3P4BPVXML" localSheetId="0" hidden="1">#REF!</definedName>
    <definedName name="BEx00P11V7HA4MS6XYY3P4BPVXML" localSheetId="1" hidden="1">#REF!</definedName>
    <definedName name="BEx00P11V7HA4MS6XYY3P4BPVXML" hidden="1">#REF!</definedName>
    <definedName name="BEx00PBV7V99V7M3LDYUTF31MUFJ" localSheetId="0" hidden="1">#REF!</definedName>
    <definedName name="BEx00PBV7V99V7M3LDYUTF31MUFJ" localSheetId="1" hidden="1">#REF!</definedName>
    <definedName name="BEx00PBV7V99V7M3LDYUTF31MUFJ" hidden="1">#REF!</definedName>
    <definedName name="BEx00SMIQJ55EVB7T24CORX0JWQO" localSheetId="0" hidden="1">#REF!</definedName>
    <definedName name="BEx00SMIQJ55EVB7T24CORX0JWQO" localSheetId="1" hidden="1">#REF!</definedName>
    <definedName name="BEx00SMIQJ55EVB7T24CORX0JWQO" hidden="1">#REF!</definedName>
    <definedName name="BEx010V7DB7O7Z9NHSX27HZK4H76" localSheetId="0" hidden="1">#REF!</definedName>
    <definedName name="BEx010V7DB7O7Z9NHSX27HZK4H76" localSheetId="1" hidden="1">#REF!</definedName>
    <definedName name="BEx010V7DB7O7Z9NHSX27HZK4H76" hidden="1">#REF!</definedName>
    <definedName name="BEx012IKS6YVHG9KTG2FAKRSMYLU" localSheetId="0" hidden="1">#REF!</definedName>
    <definedName name="BEx012IKS6YVHG9KTG2FAKRSMYLU" localSheetId="1" hidden="1">#REF!</definedName>
    <definedName name="BEx012IKS6YVHG9KTG2FAKRSMYLU" hidden="1">#REF!</definedName>
    <definedName name="BEx01HY6E3GJ66ABU5ABN26V6Q13" localSheetId="0" hidden="1">#REF!</definedName>
    <definedName name="BEx01HY6E3GJ66ABU5ABN26V6Q13" localSheetId="1" hidden="1">#REF!</definedName>
    <definedName name="BEx01HY6E3GJ66ABU5ABN26V6Q13" hidden="1">#REF!</definedName>
    <definedName name="BEx01PW5YQKEGAR8JDDI5OARYXDF" localSheetId="0" hidden="1">#REF!</definedName>
    <definedName name="BEx01PW5YQKEGAR8JDDI5OARYXDF" localSheetId="1" hidden="1">#REF!</definedName>
    <definedName name="BEx01PW5YQKEGAR8JDDI5OARYXDF" hidden="1">#REF!</definedName>
    <definedName name="BEx01QCB2ERCAYYOFDP3OQRWUU60" localSheetId="0" hidden="1">#REF!</definedName>
    <definedName name="BEx01QCB2ERCAYYOFDP3OQRWUU60" localSheetId="1" hidden="1">#REF!</definedName>
    <definedName name="BEx01QCB2ERCAYYOFDP3OQRWUU60" hidden="1">#REF!</definedName>
    <definedName name="BEx01U37NQSMTGJRU8EGTJORBJ6H" localSheetId="0" hidden="1">#REF!</definedName>
    <definedName name="BEx01U37NQSMTGJRU8EGTJORBJ6H" localSheetId="1" hidden="1">#REF!</definedName>
    <definedName name="BEx01U37NQSMTGJRU8EGTJORBJ6H" hidden="1">#REF!</definedName>
    <definedName name="BEx01XJ94SHJ1YQ7ORPW0RQGKI2H" localSheetId="0" hidden="1">#REF!</definedName>
    <definedName name="BEx01XJ94SHJ1YQ7ORPW0RQGKI2H" localSheetId="1" hidden="1">#REF!</definedName>
    <definedName name="BEx01XJ94SHJ1YQ7ORPW0RQGKI2H" hidden="1">#REF!</definedName>
    <definedName name="BEx028BOZCS2MQO9MODVS6F7NCA3" localSheetId="0" hidden="1">#REF!</definedName>
    <definedName name="BEx028BOZCS2MQO9MODVS6F7NCA3" localSheetId="1" hidden="1">#REF!</definedName>
    <definedName name="BEx028BOZCS2MQO9MODVS6F7NCA3" hidden="1">#REF!</definedName>
    <definedName name="BEx02DPUYNH76938V8GVORY8LRY1" localSheetId="0" hidden="1">#REF!</definedName>
    <definedName name="BEx02DPUYNH76938V8GVORY8LRY1" localSheetId="1" hidden="1">#REF!</definedName>
    <definedName name="BEx02DPUYNH76938V8GVORY8LRY1" hidden="1">#REF!</definedName>
    <definedName name="BEx02PEP6DY4K1JGB0HHS3B6QOGZ" localSheetId="0" hidden="1">#REF!</definedName>
    <definedName name="BEx02PEP6DY4K1JGB0HHS3B6QOGZ" localSheetId="1" hidden="1">#REF!</definedName>
    <definedName name="BEx02PEP6DY4K1JGB0HHS3B6QOGZ" hidden="1">#REF!</definedName>
    <definedName name="BEx02Q08R9G839Q4RFGG9026C7PX" localSheetId="0" hidden="1">#REF!</definedName>
    <definedName name="BEx02Q08R9G839Q4RFGG9026C7PX" localSheetId="1" hidden="1">#REF!</definedName>
    <definedName name="BEx02Q08R9G839Q4RFGG9026C7PX" hidden="1">#REF!</definedName>
    <definedName name="BEx02SEL3Z1QWGAHXDPUA9WLTTPS" localSheetId="0" hidden="1">#REF!</definedName>
    <definedName name="BEx02SEL3Z1QWGAHXDPUA9WLTTPS" localSheetId="1" hidden="1">#REF!</definedName>
    <definedName name="BEx02SEL3Z1QWGAHXDPUA9WLTTPS" hidden="1">#REF!</definedName>
    <definedName name="BEx02Y3KJZH5BGDM9QEZ1PVVI114" localSheetId="0" hidden="1">#REF!</definedName>
    <definedName name="BEx02Y3KJZH5BGDM9QEZ1PVVI114" localSheetId="1" hidden="1">#REF!</definedName>
    <definedName name="BEx02Y3KJZH5BGDM9QEZ1PVVI114" hidden="1">#REF!</definedName>
    <definedName name="BEx0313GRLLASDTVPW5DHTXHE74M" localSheetId="0" hidden="1">#REF!</definedName>
    <definedName name="BEx0313GRLLASDTVPW5DHTXHE74M" localSheetId="1" hidden="1">#REF!</definedName>
    <definedName name="BEx0313GRLLASDTVPW5DHTXHE74M" hidden="1">#REF!</definedName>
    <definedName name="BEx1F0SOZ3H5XUHXD7O01TCR8T6J" localSheetId="0" hidden="1">#REF!</definedName>
    <definedName name="BEx1F0SOZ3H5XUHXD7O01TCR8T6J" localSheetId="1" hidden="1">#REF!</definedName>
    <definedName name="BEx1F0SOZ3H5XUHXD7O01TCR8T6J" hidden="1">#REF!</definedName>
    <definedName name="BEx1F9HL824UCNCVZ2U62J4KZCX8" localSheetId="0" hidden="1">#REF!</definedName>
    <definedName name="BEx1F9HL824UCNCVZ2U62J4KZCX8" localSheetId="1" hidden="1">#REF!</definedName>
    <definedName name="BEx1F9HL824UCNCVZ2U62J4KZCX8" hidden="1">#REF!</definedName>
    <definedName name="BEx1FEVSJKTI1Q1Z874QZVFSJSVA" localSheetId="0" hidden="1">#REF!</definedName>
    <definedName name="BEx1FEVSJKTI1Q1Z874QZVFSJSVA" localSheetId="1" hidden="1">#REF!</definedName>
    <definedName name="BEx1FEVSJKTI1Q1Z874QZVFSJSVA" hidden="1">#REF!</definedName>
    <definedName name="BEx1FGDRUHHLI1GBHELT4PK0LY4V" localSheetId="0" hidden="1">#REF!</definedName>
    <definedName name="BEx1FGDRUHHLI1GBHELT4PK0LY4V" localSheetId="1" hidden="1">#REF!</definedName>
    <definedName name="BEx1FGDRUHHLI1GBHELT4PK0LY4V" hidden="1">#REF!</definedName>
    <definedName name="BEx1FJZ7GKO99IYTP6GGGF7EUL3Z" localSheetId="0" hidden="1">#REF!</definedName>
    <definedName name="BEx1FJZ7GKO99IYTP6GGGF7EUL3Z" localSheetId="1" hidden="1">#REF!</definedName>
    <definedName name="BEx1FJZ7GKO99IYTP6GGGF7EUL3Z" hidden="1">#REF!</definedName>
    <definedName name="BEx1FPDH0YKYQXDHUTFIQLIF34J8" localSheetId="0" hidden="1">#REF!</definedName>
    <definedName name="BEx1FPDH0YKYQXDHUTFIQLIF34J8" localSheetId="1" hidden="1">#REF!</definedName>
    <definedName name="BEx1FPDH0YKYQXDHUTFIQLIF34J8" hidden="1">#REF!</definedName>
    <definedName name="BEx1FQ9SZAGL2HEKRB046EOQDWOX" localSheetId="0" hidden="1">#REF!</definedName>
    <definedName name="BEx1FQ9SZAGL2HEKRB046EOQDWOX" localSheetId="1" hidden="1">#REF!</definedName>
    <definedName name="BEx1FQ9SZAGL2HEKRB046EOQDWOX" hidden="1">#REF!</definedName>
    <definedName name="BEx1FZV2CM77TBH1R6YYV9P06KA2" localSheetId="0" hidden="1">#REF!</definedName>
    <definedName name="BEx1FZV2CM77TBH1R6YYV9P06KA2" localSheetId="1" hidden="1">#REF!</definedName>
    <definedName name="BEx1FZV2CM77TBH1R6YYV9P06KA2" hidden="1">#REF!</definedName>
    <definedName name="BEx1G59AY8195JTUM6P18VXUFJ3E" localSheetId="0" hidden="1">#REF!</definedName>
    <definedName name="BEx1G59AY8195JTUM6P18VXUFJ3E" localSheetId="1" hidden="1">#REF!</definedName>
    <definedName name="BEx1G59AY8195JTUM6P18VXUFJ3E" hidden="1">#REF!</definedName>
    <definedName name="BEx1GKUDMCV60BOZT0SENCT0MD8L" localSheetId="0" hidden="1">#REF!</definedName>
    <definedName name="BEx1GKUDMCV60BOZT0SENCT0MD8L" localSheetId="1" hidden="1">#REF!</definedName>
    <definedName name="BEx1GKUDMCV60BOZT0SENCT0MD8L" hidden="1">#REF!</definedName>
    <definedName name="BEx1GUVQ5L0JCX3E4SROI4WBYVTO" localSheetId="0" hidden="1">#REF!</definedName>
    <definedName name="BEx1GUVQ5L0JCX3E4SROI4WBYVTO" localSheetId="1" hidden="1">#REF!</definedName>
    <definedName name="BEx1GUVQ5L0JCX3E4SROI4WBYVTO" hidden="1">#REF!</definedName>
    <definedName name="BEx1GVMRHFXUP6XYYY9NR12PV5TF" localSheetId="0" hidden="1">#REF!</definedName>
    <definedName name="BEx1GVMRHFXUP6XYYY9NR12PV5TF" localSheetId="1" hidden="1">#REF!</definedName>
    <definedName name="BEx1GVMRHFXUP6XYYY9NR12PV5TF" hidden="1">#REF!</definedName>
    <definedName name="BEx1H6KIT7BHUH6MDDWC935V9N47" localSheetId="0" hidden="1">#REF!</definedName>
    <definedName name="BEx1H6KIT7BHUH6MDDWC935V9N47" localSheetId="1" hidden="1">#REF!</definedName>
    <definedName name="BEx1H6KIT7BHUH6MDDWC935V9N47" hidden="1">#REF!</definedName>
    <definedName name="BEx1HA60AI3STEJQZAQ0RA3Q3AZV" localSheetId="0" hidden="1">#REF!</definedName>
    <definedName name="BEx1HA60AI3STEJQZAQ0RA3Q3AZV" localSheetId="1" hidden="1">#REF!</definedName>
    <definedName name="BEx1HA60AI3STEJQZAQ0RA3Q3AZV" hidden="1">#REF!</definedName>
    <definedName name="BEx1HB2DBVO5N6V2WX7BEHUFYTFU" localSheetId="0" hidden="1">#REF!</definedName>
    <definedName name="BEx1HB2DBVO5N6V2WX7BEHUFYTFU" localSheetId="1" hidden="1">#REF!</definedName>
    <definedName name="BEx1HB2DBVO5N6V2WX7BEHUFYTFU" hidden="1">#REF!</definedName>
    <definedName name="BEx1HDGOOJ3SKHYMWUZJ1P0RQZ9N" localSheetId="0" hidden="1">#REF!</definedName>
    <definedName name="BEx1HDGOOJ3SKHYMWUZJ1P0RQZ9N" localSheetId="1" hidden="1">#REF!</definedName>
    <definedName name="BEx1HDGOOJ3SKHYMWUZJ1P0RQZ9N" hidden="1">#REF!</definedName>
    <definedName name="BEx1HDM5ZXSJG6JQEMSFV52PZ10V" localSheetId="0" hidden="1">#REF!</definedName>
    <definedName name="BEx1HDM5ZXSJG6JQEMSFV52PZ10V" localSheetId="1" hidden="1">#REF!</definedName>
    <definedName name="BEx1HDM5ZXSJG6JQEMSFV52PZ10V" hidden="1">#REF!</definedName>
    <definedName name="BEx1HETBBZVN5F43LKOFMC4QB0CR" localSheetId="0" hidden="1">#REF!</definedName>
    <definedName name="BEx1HETBBZVN5F43LKOFMC4QB0CR" localSheetId="1" hidden="1">#REF!</definedName>
    <definedName name="BEx1HETBBZVN5F43LKOFMC4QB0CR" hidden="1">#REF!</definedName>
    <definedName name="BEx1HGWNWPLNXICOTP90TKQVVE4E" localSheetId="0" hidden="1">#REF!</definedName>
    <definedName name="BEx1HGWNWPLNXICOTP90TKQVVE4E" localSheetId="1" hidden="1">#REF!</definedName>
    <definedName name="BEx1HGWNWPLNXICOTP90TKQVVE4E" hidden="1">#REF!</definedName>
    <definedName name="BEx1HIPLJZABY0EMUOTZN0EQMDPU" localSheetId="0" hidden="1">#REF!</definedName>
    <definedName name="BEx1HIPLJZABY0EMUOTZN0EQMDPU" localSheetId="1" hidden="1">#REF!</definedName>
    <definedName name="BEx1HIPLJZABY0EMUOTZN0EQMDPU" hidden="1">#REF!</definedName>
    <definedName name="BEx1HO94JIRX219MPWMB5E5XZ04X" localSheetId="0" hidden="1">#REF!</definedName>
    <definedName name="BEx1HO94JIRX219MPWMB5E5XZ04X" localSheetId="1" hidden="1">#REF!</definedName>
    <definedName name="BEx1HO94JIRX219MPWMB5E5XZ04X" hidden="1">#REF!</definedName>
    <definedName name="BEx1HQNF6KHM21E3XLW0NMSSEI9S" localSheetId="0" hidden="1">#REF!</definedName>
    <definedName name="BEx1HQNF6KHM21E3XLW0NMSSEI9S" localSheetId="1" hidden="1">#REF!</definedName>
    <definedName name="BEx1HQNF6KHM21E3XLW0NMSSEI9S" hidden="1">#REF!</definedName>
    <definedName name="BEx1HSLNWIW4S97ZBYY7I7M5YVH4" localSheetId="0" hidden="1">#REF!</definedName>
    <definedName name="BEx1HSLNWIW4S97ZBYY7I7M5YVH4" localSheetId="1" hidden="1">#REF!</definedName>
    <definedName name="BEx1HSLNWIW4S97ZBYY7I7M5YVH4" hidden="1">#REF!</definedName>
    <definedName name="BEx1HZCBBWLB2BTNOXP319ZDEVOJ" localSheetId="0" hidden="1">#REF!</definedName>
    <definedName name="BEx1HZCBBWLB2BTNOXP319ZDEVOJ" localSheetId="1" hidden="1">#REF!</definedName>
    <definedName name="BEx1HZCBBWLB2BTNOXP319ZDEVOJ" hidden="1">#REF!</definedName>
    <definedName name="BEx1I4QKTILCKZUSOJCVZN7SNHL5" localSheetId="0" hidden="1">#REF!</definedName>
    <definedName name="BEx1I4QKTILCKZUSOJCVZN7SNHL5" localSheetId="1" hidden="1">#REF!</definedName>
    <definedName name="BEx1I4QKTILCKZUSOJCVZN7SNHL5" hidden="1">#REF!</definedName>
    <definedName name="BEx1IE0ZP7RIFM9FI24S9I6AAJ14" localSheetId="0" hidden="1">#REF!</definedName>
    <definedName name="BEx1IE0ZP7RIFM9FI24S9I6AAJ14" localSheetId="1" hidden="1">#REF!</definedName>
    <definedName name="BEx1IE0ZP7RIFM9FI24S9I6AAJ14" hidden="1">#REF!</definedName>
    <definedName name="BEx1IGQ5B697MNDOE06MVSR0H58E" localSheetId="0" hidden="1">#REF!</definedName>
    <definedName name="BEx1IGQ5B697MNDOE06MVSR0H58E" localSheetId="1" hidden="1">#REF!</definedName>
    <definedName name="BEx1IGQ5B697MNDOE06MVSR0H58E" hidden="1">#REF!</definedName>
    <definedName name="BEx1IKRPW8MLB9Y485M1TL2IT9SH" localSheetId="0" hidden="1">#REF!</definedName>
    <definedName name="BEx1IKRPW8MLB9Y485M1TL2IT9SH" localSheetId="1" hidden="1">#REF!</definedName>
    <definedName name="BEx1IKRPW8MLB9Y485M1TL2IT9SH" hidden="1">#REF!</definedName>
    <definedName name="BEx1IPKCFCT3TL9MSO1LSYJ2VJ2X" localSheetId="0" hidden="1">#REF!</definedName>
    <definedName name="BEx1IPKCFCT3TL9MSO1LSYJ2VJ2X" localSheetId="1" hidden="1">#REF!</definedName>
    <definedName name="BEx1IPKCFCT3TL9MSO1LSYJ2VJ2X" hidden="1">#REF!</definedName>
    <definedName name="BEx1IW5PQTTMD62XZ287XF2O3FBQ" localSheetId="0" hidden="1">#REF!</definedName>
    <definedName name="BEx1IW5PQTTMD62XZ287XF2O3FBQ" localSheetId="1" hidden="1">#REF!</definedName>
    <definedName name="BEx1IW5PQTTMD62XZ287XF2O3FBQ" hidden="1">#REF!</definedName>
    <definedName name="BEx1J0CSSHDJGBJUHVOEMCF2P4DL" localSheetId="0" hidden="1">#REF!</definedName>
    <definedName name="BEx1J0CSSHDJGBJUHVOEMCF2P4DL" localSheetId="1" hidden="1">#REF!</definedName>
    <definedName name="BEx1J0CSSHDJGBJUHVOEMCF2P4DL" hidden="1">#REF!</definedName>
    <definedName name="BEx1J0NL6D3ILC18B48AL0VNEN9A" localSheetId="0" hidden="1">#REF!</definedName>
    <definedName name="BEx1J0NL6D3ILC18B48AL0VNEN9A" localSheetId="1" hidden="1">#REF!</definedName>
    <definedName name="BEx1J0NL6D3ILC18B48AL0VNEN9A" hidden="1">#REF!</definedName>
    <definedName name="BEx1J7E8VCGLPYU82QXVUG5N3ZAI" localSheetId="0" hidden="1">#REF!</definedName>
    <definedName name="BEx1J7E8VCGLPYU82QXVUG5N3ZAI" localSheetId="1" hidden="1">#REF!</definedName>
    <definedName name="BEx1J7E8VCGLPYU82QXVUG5N3ZAI" hidden="1">#REF!</definedName>
    <definedName name="BEx1JGE2YQWH8S25USOY08XVGO0D" localSheetId="0" hidden="1">#REF!</definedName>
    <definedName name="BEx1JGE2YQWH8S25USOY08XVGO0D" localSheetId="1" hidden="1">#REF!</definedName>
    <definedName name="BEx1JGE2YQWH8S25USOY08XVGO0D" hidden="1">#REF!</definedName>
    <definedName name="BEx1JJJC9T1W7HY4V7HP1S1W4JO1" localSheetId="0" hidden="1">#REF!</definedName>
    <definedName name="BEx1JJJC9T1W7HY4V7HP1S1W4JO1" localSheetId="1" hidden="1">#REF!</definedName>
    <definedName name="BEx1JJJC9T1W7HY4V7HP1S1W4JO1" hidden="1">#REF!</definedName>
    <definedName name="BEx1JKKZSJ7DI4PTFVI9VVFMB1X2" localSheetId="0" hidden="1">#REF!</definedName>
    <definedName name="BEx1JKKZSJ7DI4PTFVI9VVFMB1X2" localSheetId="1" hidden="1">#REF!</definedName>
    <definedName name="BEx1JKKZSJ7DI4PTFVI9VVFMB1X2" hidden="1">#REF!</definedName>
    <definedName name="BEx1JUBQFRVMASSFK4B3V0AD7YP9" localSheetId="0" hidden="1">#REF!</definedName>
    <definedName name="BEx1JUBQFRVMASSFK4B3V0AD7YP9" localSheetId="1" hidden="1">#REF!</definedName>
    <definedName name="BEx1JUBQFRVMASSFK4B3V0AD7YP9" hidden="1">#REF!</definedName>
    <definedName name="BEx1JVTOATZGRJFXGXPJJLC4DOBE" localSheetId="0" hidden="1">#REF!</definedName>
    <definedName name="BEx1JVTOATZGRJFXGXPJJLC4DOBE" localSheetId="1" hidden="1">#REF!</definedName>
    <definedName name="BEx1JVTOATZGRJFXGXPJJLC4DOBE" hidden="1">#REF!</definedName>
    <definedName name="BEx1JXBM5W4YRWNQ0P95QQS6JWD6" localSheetId="0" hidden="1">#REF!</definedName>
    <definedName name="BEx1JXBM5W4YRWNQ0P95QQS6JWD6" localSheetId="1" hidden="1">#REF!</definedName>
    <definedName name="BEx1JXBM5W4YRWNQ0P95QQS6JWD6" hidden="1">#REF!</definedName>
    <definedName name="BEx1KGY9QEHZ9QSARMQUTQKRK4UX" localSheetId="0" hidden="1">#REF!</definedName>
    <definedName name="BEx1KGY9QEHZ9QSARMQUTQKRK4UX" localSheetId="1" hidden="1">#REF!</definedName>
    <definedName name="BEx1KGY9QEHZ9QSARMQUTQKRK4UX" hidden="1">#REF!</definedName>
    <definedName name="BEx1KIWH5MOLR00SBECT39NS3AJ1" localSheetId="0" hidden="1">#REF!</definedName>
    <definedName name="BEx1KIWH5MOLR00SBECT39NS3AJ1" localSheetId="1" hidden="1">#REF!</definedName>
    <definedName name="BEx1KIWH5MOLR00SBECT39NS3AJ1" hidden="1">#REF!</definedName>
    <definedName name="BEx1KKP1ELIF2UII2FWVGL7M1X7J" localSheetId="0" hidden="1">#REF!</definedName>
    <definedName name="BEx1KKP1ELIF2UII2FWVGL7M1X7J" localSheetId="1" hidden="1">#REF!</definedName>
    <definedName name="BEx1KKP1ELIF2UII2FWVGL7M1X7J" hidden="1">#REF!</definedName>
    <definedName name="BEx1KQJKIAPZKE9YDYH5HKXX52FM" localSheetId="0" hidden="1">#REF!</definedName>
    <definedName name="BEx1KQJKIAPZKE9YDYH5HKXX52FM" localSheetId="1" hidden="1">#REF!</definedName>
    <definedName name="BEx1KQJKIAPZKE9YDYH5HKXX52FM" hidden="1">#REF!</definedName>
    <definedName name="BEx1KUVWMB0QCWA3RBE4CADFVRIS" localSheetId="0" hidden="1">#REF!</definedName>
    <definedName name="BEx1KUVWMB0QCWA3RBE4CADFVRIS" localSheetId="1" hidden="1">#REF!</definedName>
    <definedName name="BEx1KUVWMB0QCWA3RBE4CADFVRIS" hidden="1">#REF!</definedName>
    <definedName name="BEx1L0AAH7PV8PPQQDBP5AI4TLYP" localSheetId="0" hidden="1">#REF!</definedName>
    <definedName name="BEx1L0AAH7PV8PPQQDBP5AI4TLYP" localSheetId="1" hidden="1">#REF!</definedName>
    <definedName name="BEx1L0AAH7PV8PPQQDBP5AI4TLYP" hidden="1">#REF!</definedName>
    <definedName name="BEx1L2OG1SDFK2TPXELJ77YP4NI2" localSheetId="0" hidden="1">#REF!</definedName>
    <definedName name="BEx1L2OG1SDFK2TPXELJ77YP4NI2" localSheetId="1" hidden="1">#REF!</definedName>
    <definedName name="BEx1L2OG1SDFK2TPXELJ77YP4NI2" hidden="1">#REF!</definedName>
    <definedName name="BEx1L6Q60MWRDJB4L20LK0XPA0Z2" localSheetId="0" hidden="1">#REF!</definedName>
    <definedName name="BEx1L6Q60MWRDJB4L20LK0XPA0Z2" localSheetId="1" hidden="1">#REF!</definedName>
    <definedName name="BEx1L6Q60MWRDJB4L20LK0XPA0Z2" hidden="1">#REF!</definedName>
    <definedName name="BEx1L7BSEFOLQDNZWMLUNBRO08T4" localSheetId="0" hidden="1">#REF!</definedName>
    <definedName name="BEx1L7BSEFOLQDNZWMLUNBRO08T4" localSheetId="1" hidden="1">#REF!</definedName>
    <definedName name="BEx1L7BSEFOLQDNZWMLUNBRO08T4" hidden="1">#REF!</definedName>
    <definedName name="BEx1LD63FP2Z4BR9TKSHOZW9KKZ5" localSheetId="0" hidden="1">#REF!</definedName>
    <definedName name="BEx1LD63FP2Z4BR9TKSHOZW9KKZ5" localSheetId="1" hidden="1">#REF!</definedName>
    <definedName name="BEx1LD63FP2Z4BR9TKSHOZW9KKZ5" hidden="1">#REF!</definedName>
    <definedName name="BEx1LDMB9RW982DUILM2WPT5VWQ3" localSheetId="0" hidden="1">#REF!</definedName>
    <definedName name="BEx1LDMB9RW982DUILM2WPT5VWQ3" localSheetId="1" hidden="1">#REF!</definedName>
    <definedName name="BEx1LDMB9RW982DUILM2WPT5VWQ3" hidden="1">#REF!</definedName>
    <definedName name="BEx1LFF2UQ13XL4X1I2WBD73NZ21" localSheetId="0" hidden="1">#REF!</definedName>
    <definedName name="BEx1LFF2UQ13XL4X1I2WBD73NZ21" localSheetId="1" hidden="1">#REF!</definedName>
    <definedName name="BEx1LFF2UQ13XL4X1I2WBD73NZ21" hidden="1">#REF!</definedName>
    <definedName name="BEx1LKTB33LO23ACTADIVRY7ZNFC" localSheetId="0" hidden="1">#REF!</definedName>
    <definedName name="BEx1LKTB33LO23ACTADIVRY7ZNFC" localSheetId="1" hidden="1">#REF!</definedName>
    <definedName name="BEx1LKTB33LO23ACTADIVRY7ZNFC" hidden="1">#REF!</definedName>
    <definedName name="BEx1LQNKVZAXGSEPDAM8AWU2FHHJ" localSheetId="0" hidden="1">#REF!</definedName>
    <definedName name="BEx1LQNKVZAXGSEPDAM8AWU2FHHJ" localSheetId="1" hidden="1">#REF!</definedName>
    <definedName name="BEx1LQNKVZAXGSEPDAM8AWU2FHHJ" hidden="1">#REF!</definedName>
    <definedName name="BEx1LRPGDQCOEMW8YT80J1XCDCIV" localSheetId="0" hidden="1">#REF!</definedName>
    <definedName name="BEx1LRPGDQCOEMW8YT80J1XCDCIV" localSheetId="1" hidden="1">#REF!</definedName>
    <definedName name="BEx1LRPGDQCOEMW8YT80J1XCDCIV" hidden="1">#REF!</definedName>
    <definedName name="BEx1LRUSJW4JG54X07QWD9R27WV9" localSheetId="0" hidden="1">#REF!</definedName>
    <definedName name="BEx1LRUSJW4JG54X07QWD9R27WV9" localSheetId="1" hidden="1">#REF!</definedName>
    <definedName name="BEx1LRUSJW4JG54X07QWD9R27WV9" hidden="1">#REF!</definedName>
    <definedName name="BEx1M1WBK5T0LP1AK2JYV6W87ID6" localSheetId="0" hidden="1">#REF!</definedName>
    <definedName name="BEx1M1WBK5T0LP1AK2JYV6W87ID6" localSheetId="1" hidden="1">#REF!</definedName>
    <definedName name="BEx1M1WBK5T0LP1AK2JYV6W87ID6" hidden="1">#REF!</definedName>
    <definedName name="BEx1M51HHDYGIT8PON7U8ICL2S95" localSheetId="0" hidden="1">#REF!</definedName>
    <definedName name="BEx1M51HHDYGIT8PON7U8ICL2S95" localSheetId="1" hidden="1">#REF!</definedName>
    <definedName name="BEx1M51HHDYGIT8PON7U8ICL2S95" hidden="1">#REF!</definedName>
    <definedName name="BEx1MP4FWKV0QYXE13PX9JSNA270" localSheetId="0" hidden="1">#REF!</definedName>
    <definedName name="BEx1MP4FWKV0QYXE13PX9JSNA270" localSheetId="1" hidden="1">#REF!</definedName>
    <definedName name="BEx1MP4FWKV0QYXE13PX9JSNA270" hidden="1">#REF!</definedName>
    <definedName name="BEx1MSV791FSS4CZQKG04NHT3F79" localSheetId="0" hidden="1">#REF!</definedName>
    <definedName name="BEx1MSV791FSS4CZQKG04NHT3F79" localSheetId="1" hidden="1">#REF!</definedName>
    <definedName name="BEx1MSV791FSS4CZQKG04NHT3F79" hidden="1">#REF!</definedName>
    <definedName name="BEx1MTRKKVCHOZ0YGID6HZ49LJTO" localSheetId="0" hidden="1">#REF!</definedName>
    <definedName name="BEx1MTRKKVCHOZ0YGID6HZ49LJTO" localSheetId="1" hidden="1">#REF!</definedName>
    <definedName name="BEx1MTRKKVCHOZ0YGID6HZ49LJTO" hidden="1">#REF!</definedName>
    <definedName name="BEx1N3CUJ3UX61X38ZAJVPEN4KMC" localSheetId="0" hidden="1">#REF!</definedName>
    <definedName name="BEx1N3CUJ3UX61X38ZAJVPEN4KMC" localSheetId="1" hidden="1">#REF!</definedName>
    <definedName name="BEx1N3CUJ3UX61X38ZAJVPEN4KMC" hidden="1">#REF!</definedName>
    <definedName name="BEx1N5R5IJ3CG6CL344F5KWPINEO" localSheetId="0" hidden="1">#REF!</definedName>
    <definedName name="BEx1N5R5IJ3CG6CL344F5KWPINEO" localSheetId="1" hidden="1">#REF!</definedName>
    <definedName name="BEx1N5R5IJ3CG6CL344F5KWPINEO" hidden="1">#REF!</definedName>
    <definedName name="BEx1NFCFVPBS7XURQ8Y0BZEGPBVP" localSheetId="0" hidden="1">#REF!</definedName>
    <definedName name="BEx1NFCFVPBS7XURQ8Y0BZEGPBVP" localSheetId="1" hidden="1">#REF!</definedName>
    <definedName name="BEx1NFCFVPBS7XURQ8Y0BZEGPBVP" hidden="1">#REF!</definedName>
    <definedName name="BEx1NM34KQTO1LDNSAFD1L82UZFG" localSheetId="0" hidden="1">#REF!</definedName>
    <definedName name="BEx1NM34KQTO1LDNSAFD1L82UZFG" localSheetId="1" hidden="1">#REF!</definedName>
    <definedName name="BEx1NM34KQTO1LDNSAFD1L82UZFG" hidden="1">#REF!</definedName>
    <definedName name="BEx1NO6TXZVOGCUWCCRTXRXWW0XL" localSheetId="0" hidden="1">#REF!</definedName>
    <definedName name="BEx1NO6TXZVOGCUWCCRTXRXWW0XL" localSheetId="1" hidden="1">#REF!</definedName>
    <definedName name="BEx1NO6TXZVOGCUWCCRTXRXWW0XL" hidden="1">#REF!</definedName>
    <definedName name="BEx1NS8EU5P9FQV3S0WRTXI5L361" localSheetId="0" hidden="1">#REF!</definedName>
    <definedName name="BEx1NS8EU5P9FQV3S0WRTXI5L361" localSheetId="1" hidden="1">#REF!</definedName>
    <definedName name="BEx1NS8EU5P9FQV3S0WRTXI5L361" hidden="1">#REF!</definedName>
    <definedName name="BEx1NUBX5VUYZFKQH69FN6BTLWCR" localSheetId="0" hidden="1">#REF!</definedName>
    <definedName name="BEx1NUBX5VUYZFKQH69FN6BTLWCR" localSheetId="1" hidden="1">#REF!</definedName>
    <definedName name="BEx1NUBX5VUYZFKQH69FN6BTLWCR" hidden="1">#REF!</definedName>
    <definedName name="BEx1NZ4K1L8UON80Y2A4RASKWGNP" localSheetId="0" hidden="1">#REF!</definedName>
    <definedName name="BEx1NZ4K1L8UON80Y2A4RASKWGNP" localSheetId="1" hidden="1">#REF!</definedName>
    <definedName name="BEx1NZ4K1L8UON80Y2A4RASKWGNP" hidden="1">#REF!</definedName>
    <definedName name="BEx1O24FB2CPATAGE3T7L1NBQQO1" localSheetId="0" hidden="1">#REF!</definedName>
    <definedName name="BEx1O24FB2CPATAGE3T7L1NBQQO1" localSheetId="1" hidden="1">#REF!</definedName>
    <definedName name="BEx1O24FB2CPATAGE3T7L1NBQQO1" hidden="1">#REF!</definedName>
    <definedName name="BEx1OLAZ915OGYWP0QP1QQWDLCRX" localSheetId="0" hidden="1">#REF!</definedName>
    <definedName name="BEx1OLAZ915OGYWP0QP1QQWDLCRX" localSheetId="1" hidden="1">#REF!</definedName>
    <definedName name="BEx1OLAZ915OGYWP0QP1QQWDLCRX" hidden="1">#REF!</definedName>
    <definedName name="BEx1OO5ER042IS6IC4TLDI75JNVH" localSheetId="0" hidden="1">#REF!</definedName>
    <definedName name="BEx1OO5ER042IS6IC4TLDI75JNVH" localSheetId="1" hidden="1">#REF!</definedName>
    <definedName name="BEx1OO5ER042IS6IC4TLDI75JNVH" hidden="1">#REF!</definedName>
    <definedName name="BEx1OTE54CBSUT8FWKRALEDCUWN4" localSheetId="0" hidden="1">#REF!</definedName>
    <definedName name="BEx1OTE54CBSUT8FWKRALEDCUWN4" localSheetId="1" hidden="1">#REF!</definedName>
    <definedName name="BEx1OTE54CBSUT8FWKRALEDCUWN4" hidden="1">#REF!</definedName>
    <definedName name="BEx1OVSMPADTX95QUOX34KZQ8EDY" localSheetId="0" hidden="1">#REF!</definedName>
    <definedName name="BEx1OVSMPADTX95QUOX34KZQ8EDY" localSheetId="1" hidden="1">#REF!</definedName>
    <definedName name="BEx1OVSMPADTX95QUOX34KZQ8EDY" hidden="1">#REF!</definedName>
    <definedName name="BEx1OWJJ0DP4628GCVVRQ9X0DRHQ" localSheetId="0" hidden="1">#REF!</definedName>
    <definedName name="BEx1OWJJ0DP4628GCVVRQ9X0DRHQ" localSheetId="1" hidden="1">#REF!</definedName>
    <definedName name="BEx1OWJJ0DP4628GCVVRQ9X0DRHQ" hidden="1">#REF!</definedName>
    <definedName name="BEx1OX544IO9FQJI7YYQGZCEHB3O" localSheetId="0" hidden="1">#REF!</definedName>
    <definedName name="BEx1OX544IO9FQJI7YYQGZCEHB3O" localSheetId="1" hidden="1">#REF!</definedName>
    <definedName name="BEx1OX544IO9FQJI7YYQGZCEHB3O" hidden="1">#REF!</definedName>
    <definedName name="BEx1OY6SVEUT2EQ26P7EKEND342G" localSheetId="0" hidden="1">#REF!</definedName>
    <definedName name="BEx1OY6SVEUT2EQ26P7EKEND342G" localSheetId="1" hidden="1">#REF!</definedName>
    <definedName name="BEx1OY6SVEUT2EQ26P7EKEND342G" hidden="1">#REF!</definedName>
    <definedName name="BEx1OYN1LPIPI12O9G6F7QAOS9T4" localSheetId="0" hidden="1">#REF!</definedName>
    <definedName name="BEx1OYN1LPIPI12O9G6F7QAOS9T4" localSheetId="1" hidden="1">#REF!</definedName>
    <definedName name="BEx1OYN1LPIPI12O9G6F7QAOS9T4" hidden="1">#REF!</definedName>
    <definedName name="BEx1P1HHKJA799O3YZXQAX6KFH58" localSheetId="0" hidden="1">#REF!</definedName>
    <definedName name="BEx1P1HHKJA799O3YZXQAX6KFH58" localSheetId="1" hidden="1">#REF!</definedName>
    <definedName name="BEx1P1HHKJA799O3YZXQAX6KFH58" hidden="1">#REF!</definedName>
    <definedName name="BEx1P34W467WGPOXPK292QFJIPHJ" localSheetId="0" hidden="1">#REF!</definedName>
    <definedName name="BEx1P34W467WGPOXPK292QFJIPHJ" localSheetId="1" hidden="1">#REF!</definedName>
    <definedName name="BEx1P34W467WGPOXPK292QFJIPHJ" hidden="1">#REF!</definedName>
    <definedName name="BEx1P76FRYAB1BWA5RJS4KOB3G9I" localSheetId="0" hidden="1">#REF!</definedName>
    <definedName name="BEx1P76FRYAB1BWA5RJS4KOB3G9I" localSheetId="1" hidden="1">#REF!</definedName>
    <definedName name="BEx1P76FRYAB1BWA5RJS4KOB3G9I" hidden="1">#REF!</definedName>
    <definedName name="BEx1P7S1J4TKGVJ43C2Q2R3M9WRB" localSheetId="0" hidden="1">#REF!</definedName>
    <definedName name="BEx1P7S1J4TKGVJ43C2Q2R3M9WRB" localSheetId="1" hidden="1">#REF!</definedName>
    <definedName name="BEx1P7S1J4TKGVJ43C2Q2R3M9WRB" hidden="1">#REF!</definedName>
    <definedName name="BEx1P8OF6WY3IH8SO71KQOU83V3Y" localSheetId="0" hidden="1">#REF!</definedName>
    <definedName name="BEx1P8OF6WY3IH8SO71KQOU83V3Y" localSheetId="1" hidden="1">#REF!</definedName>
    <definedName name="BEx1P8OF6WY3IH8SO71KQOU83V3Y" hidden="1">#REF!</definedName>
    <definedName name="BEx1PA11BLPVZM8RC5BL46WX8YB5" localSheetId="0" hidden="1">#REF!</definedName>
    <definedName name="BEx1PA11BLPVZM8RC5BL46WX8YB5" localSheetId="1" hidden="1">#REF!</definedName>
    <definedName name="BEx1PA11BLPVZM8RC5BL46WX8YB5" hidden="1">#REF!</definedName>
    <definedName name="BEx1PAMMMZTO2BTR6YLZ9ASMPS4N" localSheetId="0" hidden="1">#REF!</definedName>
    <definedName name="BEx1PAMMMZTO2BTR6YLZ9ASMPS4N" localSheetId="1" hidden="1">#REF!</definedName>
    <definedName name="BEx1PAMMMZTO2BTR6YLZ9ASMPS4N" hidden="1">#REF!</definedName>
    <definedName name="BEx1PBZ4BEFIPGMQXT9T8S4PZ2IM" localSheetId="0" hidden="1">#REF!</definedName>
    <definedName name="BEx1PBZ4BEFIPGMQXT9T8S4PZ2IM" localSheetId="1" hidden="1">#REF!</definedName>
    <definedName name="BEx1PBZ4BEFIPGMQXT9T8S4PZ2IM" hidden="1">#REF!</definedName>
    <definedName name="BEx1PJMAAUI73DAR3XUON2UMXTBS" localSheetId="0" hidden="1">#REF!</definedName>
    <definedName name="BEx1PJMAAUI73DAR3XUON2UMXTBS" localSheetId="1" hidden="1">#REF!</definedName>
    <definedName name="BEx1PJMAAUI73DAR3XUON2UMXTBS" hidden="1">#REF!</definedName>
    <definedName name="BEx1PLF2CFSXBZPVI6CJ534EIJDN" localSheetId="0" hidden="1">#REF!</definedName>
    <definedName name="BEx1PLF2CFSXBZPVI6CJ534EIJDN" localSheetId="1" hidden="1">#REF!</definedName>
    <definedName name="BEx1PLF2CFSXBZPVI6CJ534EIJDN" hidden="1">#REF!</definedName>
    <definedName name="BEx1PMWZB2DO6EM9BKLUICZJ65HD" localSheetId="0" hidden="1">#REF!</definedName>
    <definedName name="BEx1PMWZB2DO6EM9BKLUICZJ65HD" localSheetId="1" hidden="1">#REF!</definedName>
    <definedName name="BEx1PMWZB2DO6EM9BKLUICZJ65HD" hidden="1">#REF!</definedName>
    <definedName name="BEx1PU3X6U0EVLY9569KVBPAH7XU" localSheetId="0" hidden="1">#REF!</definedName>
    <definedName name="BEx1PU3X6U0EVLY9569KVBPAH7XU" localSheetId="1" hidden="1">#REF!</definedName>
    <definedName name="BEx1PU3X6U0EVLY9569KVBPAH7XU" hidden="1">#REF!</definedName>
    <definedName name="BEx1Q9OV5AOW28OUGRFCD3ZFVWC3" localSheetId="0" hidden="1">#REF!</definedName>
    <definedName name="BEx1Q9OV5AOW28OUGRFCD3ZFVWC3" localSheetId="1" hidden="1">#REF!</definedName>
    <definedName name="BEx1Q9OV5AOW28OUGRFCD3ZFVWC3" hidden="1">#REF!</definedName>
    <definedName name="BEx1QA54J2A4I7IBQR19BTY28ZMR" localSheetId="0" hidden="1">#REF!</definedName>
    <definedName name="BEx1QA54J2A4I7IBQR19BTY28ZMR" localSheetId="1" hidden="1">#REF!</definedName>
    <definedName name="BEx1QA54J2A4I7IBQR19BTY28ZMR" hidden="1">#REF!</definedName>
    <definedName name="BEx1QD50TNYYZ6YO943BWHPB9UD9" localSheetId="0" hidden="1">#REF!</definedName>
    <definedName name="BEx1QD50TNYYZ6YO943BWHPB9UD9" localSheetId="1" hidden="1">#REF!</definedName>
    <definedName name="BEx1QD50TNYYZ6YO943BWHPB9UD9" hidden="1">#REF!</definedName>
    <definedName name="BEx1QMQAHG3KQUK59DVM68SWKZIZ" localSheetId="0" hidden="1">#REF!</definedName>
    <definedName name="BEx1QMQAHG3KQUK59DVM68SWKZIZ" localSheetId="1" hidden="1">#REF!</definedName>
    <definedName name="BEx1QMQAHG3KQUK59DVM68SWKZIZ" hidden="1">#REF!</definedName>
    <definedName name="BEx1R9YFKJCMSEST8OVCAO5E47FO" localSheetId="0" hidden="1">#REF!</definedName>
    <definedName name="BEx1R9YFKJCMSEST8OVCAO5E47FO" localSheetId="1" hidden="1">#REF!</definedName>
    <definedName name="BEx1R9YFKJCMSEST8OVCAO5E47FO" hidden="1">#REF!</definedName>
    <definedName name="BEx1RBGC06B3T52OIC0EQ1KGVP1I" localSheetId="0" hidden="1">#REF!</definedName>
    <definedName name="BEx1RBGC06B3T52OIC0EQ1KGVP1I" localSheetId="1" hidden="1">#REF!</definedName>
    <definedName name="BEx1RBGC06B3T52OIC0EQ1KGVP1I" hidden="1">#REF!</definedName>
    <definedName name="BEx1RRC7X4NI1CU4EO5XYE2GVARJ" localSheetId="0" hidden="1">#REF!</definedName>
    <definedName name="BEx1RRC7X4NI1CU4EO5XYE2GVARJ" localSheetId="1" hidden="1">#REF!</definedName>
    <definedName name="BEx1RRC7X4NI1CU4EO5XYE2GVARJ" hidden="1">#REF!</definedName>
    <definedName name="BEx1RZA1NCGT832L7EMR7GMF588W" localSheetId="0" hidden="1">#REF!</definedName>
    <definedName name="BEx1RZA1NCGT832L7EMR7GMF588W" localSheetId="1" hidden="1">#REF!</definedName>
    <definedName name="BEx1RZA1NCGT832L7EMR7GMF588W" hidden="1">#REF!</definedName>
    <definedName name="BEx1S0XGIPUSZQUCSGWSK10GKW7Y" localSheetId="0" hidden="1">#REF!</definedName>
    <definedName name="BEx1S0XGIPUSZQUCSGWSK10GKW7Y" localSheetId="1" hidden="1">#REF!</definedName>
    <definedName name="BEx1S0XGIPUSZQUCSGWSK10GKW7Y" hidden="1">#REF!</definedName>
    <definedName name="BEx1S5VFNKIXHTTCWSV60UC50EZ8" localSheetId="0" hidden="1">#REF!</definedName>
    <definedName name="BEx1S5VFNKIXHTTCWSV60UC50EZ8" localSheetId="1" hidden="1">#REF!</definedName>
    <definedName name="BEx1S5VFNKIXHTTCWSV60UC50EZ8" hidden="1">#REF!</definedName>
    <definedName name="BEx1SK3U02H0RGKEYXW7ZMCEOF3V" localSheetId="0" hidden="1">#REF!</definedName>
    <definedName name="BEx1SK3U02H0RGKEYXW7ZMCEOF3V" localSheetId="1" hidden="1">#REF!</definedName>
    <definedName name="BEx1SK3U02H0RGKEYXW7ZMCEOF3V" hidden="1">#REF!</definedName>
    <definedName name="BEx1SSNEZINBJT29QVS62VS1THT4" localSheetId="0" hidden="1">#REF!</definedName>
    <definedName name="BEx1SSNEZINBJT29QVS62VS1THT4" localSheetId="1" hidden="1">#REF!</definedName>
    <definedName name="BEx1SSNEZINBJT29QVS62VS1THT4" hidden="1">#REF!</definedName>
    <definedName name="BEx1SVNCHNANBJIDIQVB8AFK4HAN" localSheetId="0" hidden="1">#REF!</definedName>
    <definedName name="BEx1SVNCHNANBJIDIQVB8AFK4HAN" localSheetId="1" hidden="1">#REF!</definedName>
    <definedName name="BEx1SVNCHNANBJIDIQVB8AFK4HAN" hidden="1">#REF!</definedName>
    <definedName name="BEx1SY74DYVEPAQ9TGGGXKJA025O" localSheetId="0" hidden="1">#REF!</definedName>
    <definedName name="BEx1SY74DYVEPAQ9TGGGXKJA025O" localSheetId="1" hidden="1">#REF!</definedName>
    <definedName name="BEx1SY74DYVEPAQ9TGGGXKJA025O" hidden="1">#REF!</definedName>
    <definedName name="BEx1TJ0WLS9O7KNSGIPWTYHDYI1D" localSheetId="0" hidden="1">#REF!</definedName>
    <definedName name="BEx1TJ0WLS9O7KNSGIPWTYHDYI1D" localSheetId="1" hidden="1">#REF!</definedName>
    <definedName name="BEx1TJ0WLS9O7KNSGIPWTYHDYI1D" hidden="1">#REF!</definedName>
    <definedName name="BEx1TUPQAYGAI13ZC7FU1FJXFAPM" localSheetId="0" hidden="1">#REF!</definedName>
    <definedName name="BEx1TUPQAYGAI13ZC7FU1FJXFAPM" localSheetId="1" hidden="1">#REF!</definedName>
    <definedName name="BEx1TUPQAYGAI13ZC7FU1FJXFAPM" hidden="1">#REF!</definedName>
    <definedName name="BEx1TY0F9W7EOF31FZXITWEYBSRT" localSheetId="0" hidden="1">#REF!</definedName>
    <definedName name="BEx1TY0F9W7EOF31FZXITWEYBSRT" localSheetId="1" hidden="1">#REF!</definedName>
    <definedName name="BEx1TY0F9W7EOF31FZXITWEYBSRT" hidden="1">#REF!</definedName>
    <definedName name="BEx1U7WFO8OZKB1EBF4H386JW91L" localSheetId="0" hidden="1">#REF!</definedName>
    <definedName name="BEx1U7WFO8OZKB1EBF4H386JW91L" localSheetId="1" hidden="1">#REF!</definedName>
    <definedName name="BEx1U7WFO8OZKB1EBF4H386JW91L" hidden="1">#REF!</definedName>
    <definedName name="BEx1U87938YR9N6HYI24KVBKLOS3" localSheetId="0" hidden="1">#REF!</definedName>
    <definedName name="BEx1U87938YR9N6HYI24KVBKLOS3" localSheetId="1" hidden="1">#REF!</definedName>
    <definedName name="BEx1U87938YR9N6HYI24KVBKLOS3" hidden="1">#REF!</definedName>
    <definedName name="BEx1U9P6VQWSVRICLZR9DYRMN61U" localSheetId="0" hidden="1">#REF!</definedName>
    <definedName name="BEx1U9P6VQWSVRICLZR9DYRMN61U" localSheetId="1" hidden="1">#REF!</definedName>
    <definedName name="BEx1U9P6VQWSVRICLZR9DYRMN61U" hidden="1">#REF!</definedName>
    <definedName name="BEx1UESH4KDWHYESQU2IE55RS3LI" localSheetId="0" hidden="1">#REF!</definedName>
    <definedName name="BEx1UESH4KDWHYESQU2IE55RS3LI" localSheetId="1" hidden="1">#REF!</definedName>
    <definedName name="BEx1UESH4KDWHYESQU2IE55RS3LI" hidden="1">#REF!</definedName>
    <definedName name="BEx1UI8N9KTCPSOJ7RDW0T8UEBNP" localSheetId="0" hidden="1">#REF!</definedName>
    <definedName name="BEx1UI8N9KTCPSOJ7RDW0T8UEBNP" localSheetId="1" hidden="1">#REF!</definedName>
    <definedName name="BEx1UI8N9KTCPSOJ7RDW0T8UEBNP" hidden="1">#REF!</definedName>
    <definedName name="BEx1UML0HHJFHA5TBOYQ24I3RV1W" localSheetId="0" hidden="1">#REF!</definedName>
    <definedName name="BEx1UML0HHJFHA5TBOYQ24I3RV1W" localSheetId="1" hidden="1">#REF!</definedName>
    <definedName name="BEx1UML0HHJFHA5TBOYQ24I3RV1W" hidden="1">#REF!</definedName>
    <definedName name="BEx1UO8ENOJNYCNX5Z95TBIJ3MKP" localSheetId="0" hidden="1">#REF!</definedName>
    <definedName name="BEx1UO8ENOJNYCNX5Z95TBIJ3MKP" localSheetId="1" hidden="1">#REF!</definedName>
    <definedName name="BEx1UO8ENOJNYCNX5Z95TBIJ3MKP" hidden="1">#REF!</definedName>
    <definedName name="BEx1UUDIQPZ23XQ79GUL0RAWRSCK" localSheetId="0" hidden="1">#REF!</definedName>
    <definedName name="BEx1UUDIQPZ23XQ79GUL0RAWRSCK" localSheetId="1" hidden="1">#REF!</definedName>
    <definedName name="BEx1UUDIQPZ23XQ79GUL0RAWRSCK" hidden="1">#REF!</definedName>
    <definedName name="BEx1V67SEV778NVW68J8W5SND1J7" localSheetId="0" hidden="1">#REF!</definedName>
    <definedName name="BEx1V67SEV778NVW68J8W5SND1J7" localSheetId="1" hidden="1">#REF!</definedName>
    <definedName name="BEx1V67SEV778NVW68J8W5SND1J7" hidden="1">#REF!</definedName>
    <definedName name="BEx1VIY9SQLRESD11CC4PHYT0XSG" localSheetId="0" hidden="1">#REF!</definedName>
    <definedName name="BEx1VIY9SQLRESD11CC4PHYT0XSG" localSheetId="1" hidden="1">#REF!</definedName>
    <definedName name="BEx1VIY9SQLRESD11CC4PHYT0XSG" hidden="1">#REF!</definedName>
    <definedName name="BEx1W3170EJU6QEJR4F8E2ULUU2U" localSheetId="0" hidden="1">#REF!</definedName>
    <definedName name="BEx1W3170EJU6QEJR4F8E2ULUU2U" localSheetId="1" hidden="1">#REF!</definedName>
    <definedName name="BEx1W3170EJU6QEJR4F8E2ULUU2U" hidden="1">#REF!</definedName>
    <definedName name="BEx1WC67EH10SC38QWX3WEA5KH3A" localSheetId="0" hidden="1">#REF!</definedName>
    <definedName name="BEx1WC67EH10SC38QWX3WEA5KH3A" localSheetId="1" hidden="1">#REF!</definedName>
    <definedName name="BEx1WC67EH10SC38QWX3WEA5KH3A" hidden="1">#REF!</definedName>
    <definedName name="BEx1WDTMC6W73PJPTY0JYLKOA883" localSheetId="0" hidden="1">#REF!</definedName>
    <definedName name="BEx1WDTMC6W73PJPTY0JYLKOA883" localSheetId="1" hidden="1">#REF!</definedName>
    <definedName name="BEx1WDTMC6W73PJPTY0JYLKOA883" hidden="1">#REF!</definedName>
    <definedName name="BEx1WGYTKZZIPM1577W5FEYKFH3V" localSheetId="0" hidden="1">#REF!</definedName>
    <definedName name="BEx1WGYTKZZIPM1577W5FEYKFH3V" localSheetId="1" hidden="1">#REF!</definedName>
    <definedName name="BEx1WGYTKZZIPM1577W5FEYKFH3V" hidden="1">#REF!</definedName>
    <definedName name="BEx1WHPURIV3D3PTJJ359H1OP7ZV" localSheetId="0" hidden="1">#REF!</definedName>
    <definedName name="BEx1WHPURIV3D3PTJJ359H1OP7ZV" localSheetId="1" hidden="1">#REF!</definedName>
    <definedName name="BEx1WHPURIV3D3PTJJ359H1OP7ZV" hidden="1">#REF!</definedName>
    <definedName name="BEx1WLBBR45RLDQX9FCLJWUUQX5R" localSheetId="0" hidden="1">#REF!</definedName>
    <definedName name="BEx1WLBBR45RLDQX9FCLJWUUQX5R" localSheetId="1" hidden="1">#REF!</definedName>
    <definedName name="BEx1WLBBR45RLDQX9FCLJWUUQX5R" hidden="1">#REF!</definedName>
    <definedName name="BEx1WLWY2CR1WRD694JJSWSDFAIR" localSheetId="0" hidden="1">#REF!</definedName>
    <definedName name="BEx1WLWY2CR1WRD694JJSWSDFAIR" localSheetId="1" hidden="1">#REF!</definedName>
    <definedName name="BEx1WLWY2CR1WRD694JJSWSDFAIR" hidden="1">#REF!</definedName>
    <definedName name="BEx1WMD1LWPWRIK6GGAJRJAHJM8I" localSheetId="0" hidden="1">#REF!</definedName>
    <definedName name="BEx1WMD1LWPWRIK6GGAJRJAHJM8I" localSheetId="1" hidden="1">#REF!</definedName>
    <definedName name="BEx1WMD1LWPWRIK6GGAJRJAHJM8I" hidden="1">#REF!</definedName>
    <definedName name="BEx1WR0D41MR174LBF3P9E3K0J51" localSheetId="0" hidden="1">#REF!</definedName>
    <definedName name="BEx1WR0D41MR174LBF3P9E3K0J51" localSheetId="1" hidden="1">#REF!</definedName>
    <definedName name="BEx1WR0D41MR174LBF3P9E3K0J51" hidden="1">#REF!</definedName>
    <definedName name="BEx1WT3VU2F7OSUQZHBIV4KTTFJ4" localSheetId="0" hidden="1">#REF!</definedName>
    <definedName name="BEx1WT3VU2F7OSUQZHBIV4KTTFJ4" localSheetId="1" hidden="1">#REF!</definedName>
    <definedName name="BEx1WT3VU2F7OSUQZHBIV4KTTFJ4" hidden="1">#REF!</definedName>
    <definedName name="BEx1WUB1FAS5PHU33TJ60SUHR618" localSheetId="0" hidden="1">#REF!</definedName>
    <definedName name="BEx1WUB1FAS5PHU33TJ60SUHR618" localSheetId="1" hidden="1">#REF!</definedName>
    <definedName name="BEx1WUB1FAS5PHU33TJ60SUHR618" hidden="1">#REF!</definedName>
    <definedName name="BEx1WX04G0INSPPG9NTNR3DYR6PZ" localSheetId="0" hidden="1">#REF!</definedName>
    <definedName name="BEx1WX04G0INSPPG9NTNR3DYR6PZ" localSheetId="1" hidden="1">#REF!</definedName>
    <definedName name="BEx1WX04G0INSPPG9NTNR3DYR6PZ" hidden="1">#REF!</definedName>
    <definedName name="BEx1X3LHU9DPG01VWX2IF65TRATF" localSheetId="0" hidden="1">#REF!</definedName>
    <definedName name="BEx1X3LHU9DPG01VWX2IF65TRATF" localSheetId="1" hidden="1">#REF!</definedName>
    <definedName name="BEx1X3LHU9DPG01VWX2IF65TRATF" hidden="1">#REF!</definedName>
    <definedName name="BEx1XFL3ISYW3FU1DQ3US0DYA8NQ" localSheetId="0" hidden="1">#REF!</definedName>
    <definedName name="BEx1XFL3ISYW3FU1DQ3US0DYA8NQ" localSheetId="1" hidden="1">#REF!</definedName>
    <definedName name="BEx1XFL3ISYW3FU1DQ3US0DYA8NQ" hidden="1">#REF!</definedName>
    <definedName name="BEx1XK8AAMO0AH0Z1OUKW30CA7EQ" localSheetId="0" hidden="1">#REF!</definedName>
    <definedName name="BEx1XK8AAMO0AH0Z1OUKW30CA7EQ" localSheetId="1" hidden="1">#REF!</definedName>
    <definedName name="BEx1XK8AAMO0AH0Z1OUKW30CA7EQ" hidden="1">#REF!</definedName>
    <definedName name="BEx1XL4MZ7C80495GHQRWOBS16PQ" localSheetId="0" hidden="1">#REF!</definedName>
    <definedName name="BEx1XL4MZ7C80495GHQRWOBS16PQ" localSheetId="1" hidden="1">#REF!</definedName>
    <definedName name="BEx1XL4MZ7C80495GHQRWOBS16PQ" hidden="1">#REF!</definedName>
    <definedName name="BEx1Y2IGS2K95E1M51PEF9KJZ0KB" localSheetId="0" hidden="1">#REF!</definedName>
    <definedName name="BEx1Y2IGS2K95E1M51PEF9KJZ0KB" localSheetId="1" hidden="1">#REF!</definedName>
    <definedName name="BEx1Y2IGS2K95E1M51PEF9KJZ0KB" hidden="1">#REF!</definedName>
    <definedName name="BEx1Y3PKK83X2FN9SAALFHOWKMRQ" localSheetId="0" hidden="1">#REF!</definedName>
    <definedName name="BEx1Y3PKK83X2FN9SAALFHOWKMRQ" localSheetId="1" hidden="1">#REF!</definedName>
    <definedName name="BEx1Y3PKK83X2FN9SAALFHOWKMRQ" hidden="1">#REF!</definedName>
    <definedName name="BEx1YL3DJ7Y4AZ01ERCOGW0FJ26T" localSheetId="0" hidden="1">#REF!</definedName>
    <definedName name="BEx1YL3DJ7Y4AZ01ERCOGW0FJ26T" localSheetId="1" hidden="1">#REF!</definedName>
    <definedName name="BEx1YL3DJ7Y4AZ01ERCOGW0FJ26T" hidden="1">#REF!</definedName>
    <definedName name="BEx1Z2RYHSVD1H37817SN93VMURZ" localSheetId="0" hidden="1">#REF!</definedName>
    <definedName name="BEx1Z2RYHSVD1H37817SN93VMURZ" localSheetId="1" hidden="1">#REF!</definedName>
    <definedName name="BEx1Z2RYHSVD1H37817SN93VMURZ" hidden="1">#REF!</definedName>
    <definedName name="BEx3AMAKWI6458B67VKZO56MCNJW" localSheetId="0" hidden="1">#REF!</definedName>
    <definedName name="BEx3AMAKWI6458B67VKZO56MCNJW" localSheetId="1" hidden="1">#REF!</definedName>
    <definedName name="BEx3AMAKWI6458B67VKZO56MCNJW" hidden="1">#REF!</definedName>
    <definedName name="BEx3AOOVM42G82TNF53W0EKXLUSI" localSheetId="0" hidden="1">#REF!</definedName>
    <definedName name="BEx3AOOVM42G82TNF53W0EKXLUSI" localSheetId="1" hidden="1">#REF!</definedName>
    <definedName name="BEx3AOOVM42G82TNF53W0EKXLUSI" hidden="1">#REF!</definedName>
    <definedName name="BEx3AZH9W4SUFCAHNDOQ728R9V4L" localSheetId="0" hidden="1">#REF!</definedName>
    <definedName name="BEx3AZH9W4SUFCAHNDOQ728R9V4L" localSheetId="1" hidden="1">#REF!</definedName>
    <definedName name="BEx3AZH9W4SUFCAHNDOQ728R9V4L" hidden="1">#REF!</definedName>
    <definedName name="BEx3BNR9ES4KY7Q1DK83KC5NDGL8" localSheetId="0" hidden="1">#REF!</definedName>
    <definedName name="BEx3BNR9ES4KY7Q1DK83KC5NDGL8" localSheetId="1" hidden="1">#REF!</definedName>
    <definedName name="BEx3BNR9ES4KY7Q1DK83KC5NDGL8" hidden="1">#REF!</definedName>
    <definedName name="BEx3BQR5VZXNQ4H949ORM8ESU3B3" localSheetId="0" hidden="1">#REF!</definedName>
    <definedName name="BEx3BQR5VZXNQ4H949ORM8ESU3B3" localSheetId="1" hidden="1">#REF!</definedName>
    <definedName name="BEx3BQR5VZXNQ4H949ORM8ESU3B3" hidden="1">#REF!</definedName>
    <definedName name="BEx3BTLL3ASJN134DLEQTQM70VZM" localSheetId="0" hidden="1">#REF!</definedName>
    <definedName name="BEx3BTLL3ASJN134DLEQTQM70VZM" localSheetId="1" hidden="1">#REF!</definedName>
    <definedName name="BEx3BTLL3ASJN134DLEQTQM70VZM" hidden="1">#REF!</definedName>
    <definedName name="BEx3BW5CTV0DJU5AQS3ZQFK2VLF3" localSheetId="0" hidden="1">#REF!</definedName>
    <definedName name="BEx3BW5CTV0DJU5AQS3ZQFK2VLF3" localSheetId="1" hidden="1">#REF!</definedName>
    <definedName name="BEx3BW5CTV0DJU5AQS3ZQFK2VLF3" hidden="1">#REF!</definedName>
    <definedName name="BEx3BYP0FG369M7G3JEFLMMXAKTS" localSheetId="0" hidden="1">#REF!</definedName>
    <definedName name="BEx3BYP0FG369M7G3JEFLMMXAKTS" localSheetId="1" hidden="1">#REF!</definedName>
    <definedName name="BEx3BYP0FG369M7G3JEFLMMXAKTS" hidden="1">#REF!</definedName>
    <definedName name="BEx3C2QR0WUD19QSVO8EMIPNQJKH" localSheetId="0" hidden="1">#REF!</definedName>
    <definedName name="BEx3C2QR0WUD19QSVO8EMIPNQJKH" localSheetId="1" hidden="1">#REF!</definedName>
    <definedName name="BEx3C2QR0WUD19QSVO8EMIPNQJKH" hidden="1">#REF!</definedName>
    <definedName name="BEx3CKFCCPZZ6ROLAT5C1DZNIC1U" localSheetId="0" hidden="1">#REF!</definedName>
    <definedName name="BEx3CKFCCPZZ6ROLAT5C1DZNIC1U" localSheetId="1" hidden="1">#REF!</definedName>
    <definedName name="BEx3CKFCCPZZ6ROLAT5C1DZNIC1U" hidden="1">#REF!</definedName>
    <definedName name="BEx3CO0SVO4WLH0DO43DCHYDTH1P" localSheetId="0" hidden="1">#REF!</definedName>
    <definedName name="BEx3CO0SVO4WLH0DO43DCHYDTH1P" localSheetId="1" hidden="1">#REF!</definedName>
    <definedName name="BEx3CO0SVO4WLH0DO43DCHYDTH1P" hidden="1">#REF!</definedName>
    <definedName name="BEx3CPDAEBC12450MVHX6S78ILBS" localSheetId="0" hidden="1">#REF!</definedName>
    <definedName name="BEx3CPDAEBC12450MVHX6S78ILBS" localSheetId="1" hidden="1">#REF!</definedName>
    <definedName name="BEx3CPDAEBC12450MVHX6S78ILBS" hidden="1">#REF!</definedName>
    <definedName name="BEx3CQ9OQ7E1YH93NADGWWEH0HD5" localSheetId="0" hidden="1">#REF!</definedName>
    <definedName name="BEx3CQ9OQ7E1YH93NADGWWEH0HD5" localSheetId="1" hidden="1">#REF!</definedName>
    <definedName name="BEx3CQ9OQ7E1YH93NADGWWEH0HD5" hidden="1">#REF!</definedName>
    <definedName name="BEx3D9G6QTSPF9UYI4X0XY0VE896" localSheetId="0" hidden="1">#REF!</definedName>
    <definedName name="BEx3D9G6QTSPF9UYI4X0XY0VE896" localSheetId="1" hidden="1">#REF!</definedName>
    <definedName name="BEx3D9G6QTSPF9UYI4X0XY0VE896" hidden="1">#REF!</definedName>
    <definedName name="BEx3DCQU9PBRXIMLO62KS5RLH447" localSheetId="0" hidden="1">#REF!</definedName>
    <definedName name="BEx3DCQU9PBRXIMLO62KS5RLH447" localSheetId="1" hidden="1">#REF!</definedName>
    <definedName name="BEx3DCQU9PBRXIMLO62KS5RLH447" hidden="1">#REF!</definedName>
    <definedName name="BEx3DQ8EH7C7L4XQAOL3NRRVRRT3" localSheetId="0" hidden="1">#REF!</definedName>
    <definedName name="BEx3DQ8EH7C7L4XQAOL3NRRVRRT3" localSheetId="1" hidden="1">#REF!</definedName>
    <definedName name="BEx3DQ8EH7C7L4XQAOL3NRRVRRT3" hidden="1">#REF!</definedName>
    <definedName name="BEx3EF99FD6QNNCNOKDEE67JHTUJ" localSheetId="0" hidden="1">#REF!</definedName>
    <definedName name="BEx3EF99FD6QNNCNOKDEE67JHTUJ" localSheetId="1" hidden="1">#REF!</definedName>
    <definedName name="BEx3EF99FD6QNNCNOKDEE67JHTUJ" hidden="1">#REF!</definedName>
    <definedName name="BEx3EGLXG4AU8GXIFP26DZ61E6EP" localSheetId="0" hidden="1">#REF!</definedName>
    <definedName name="BEx3EGLXG4AU8GXIFP26DZ61E6EP" localSheetId="1" hidden="1">#REF!</definedName>
    <definedName name="BEx3EGLXG4AU8GXIFP26DZ61E6EP" hidden="1">#REF!</definedName>
    <definedName name="BEx3EHCSERZ2O2OAG8Y95UPG2IY9" localSheetId="0" hidden="1">#REF!</definedName>
    <definedName name="BEx3EHCSERZ2O2OAG8Y95UPG2IY9" localSheetId="1" hidden="1">#REF!</definedName>
    <definedName name="BEx3EHCSERZ2O2OAG8Y95UPG2IY9" hidden="1">#REF!</definedName>
    <definedName name="BEx3EJR3TCJDYS7ZXNDS5N9KTGIK" localSheetId="0" hidden="1">#REF!</definedName>
    <definedName name="BEx3EJR3TCJDYS7ZXNDS5N9KTGIK" localSheetId="1" hidden="1">#REF!</definedName>
    <definedName name="BEx3EJR3TCJDYS7ZXNDS5N9KTGIK" hidden="1">#REF!</definedName>
    <definedName name="BEx3ELJTTBS6P05CNISMGOJOA60V" localSheetId="0" hidden="1">#REF!</definedName>
    <definedName name="BEx3ELJTTBS6P05CNISMGOJOA60V" localSheetId="1" hidden="1">#REF!</definedName>
    <definedName name="BEx3ELJTTBS6P05CNISMGOJOA60V" hidden="1">#REF!</definedName>
    <definedName name="BEx3EQSLJBDDJRHNX19PBFCKNY2I" localSheetId="0" hidden="1">#REF!</definedName>
    <definedName name="BEx3EQSLJBDDJRHNX19PBFCKNY2I" localSheetId="1" hidden="1">#REF!</definedName>
    <definedName name="BEx3EQSLJBDDJRHNX19PBFCKNY2I" hidden="1">#REF!</definedName>
    <definedName name="BEx3EUUAX947Q5N6MY6W0KSNY78Y" localSheetId="0" hidden="1">#REF!</definedName>
    <definedName name="BEx3EUUAX947Q5N6MY6W0KSNY78Y" localSheetId="1" hidden="1">#REF!</definedName>
    <definedName name="BEx3EUUAX947Q5N6MY6W0KSNY78Y" hidden="1">#REF!</definedName>
    <definedName name="BEx3F3OJYKFH63TY4TBS69H5CI8M" localSheetId="0" hidden="1">#REF!</definedName>
    <definedName name="BEx3F3OJYKFH63TY4TBS69H5CI8M" localSheetId="1" hidden="1">#REF!</definedName>
    <definedName name="BEx3F3OJYKFH63TY4TBS69H5CI8M" hidden="1">#REF!</definedName>
    <definedName name="BEx3FHMD1P5XBCH23ZKIFO6ZTCNB" localSheetId="0" hidden="1">#REF!</definedName>
    <definedName name="BEx3FHMD1P5XBCH23ZKIFO6ZTCNB" localSheetId="1" hidden="1">#REF!</definedName>
    <definedName name="BEx3FHMD1P5XBCH23ZKIFO6ZTCNB" hidden="1">#REF!</definedName>
    <definedName name="BEx3FI2G3YYIACQHXNXEA15M8ZK5" localSheetId="0" hidden="1">#REF!</definedName>
    <definedName name="BEx3FI2G3YYIACQHXNXEA15M8ZK5" localSheetId="1" hidden="1">#REF!</definedName>
    <definedName name="BEx3FI2G3YYIACQHXNXEA15M8ZK5" hidden="1">#REF!</definedName>
    <definedName name="BEx3FJ9MHSLDK8W91GO85FX1GX57" localSheetId="0" hidden="1">#REF!</definedName>
    <definedName name="BEx3FJ9MHSLDK8W91GO85FX1GX57" localSheetId="1" hidden="1">#REF!</definedName>
    <definedName name="BEx3FJ9MHSLDK8W91GO85FX1GX57" hidden="1">#REF!</definedName>
    <definedName name="BEx3FR251HFU7A33PU01SJUENL2B" localSheetId="0" hidden="1">#REF!</definedName>
    <definedName name="BEx3FR251HFU7A33PU01SJUENL2B" localSheetId="1" hidden="1">#REF!</definedName>
    <definedName name="BEx3FR251HFU7A33PU01SJUENL2B" hidden="1">#REF!</definedName>
    <definedName name="BEx3FX7EJL47JSLSWP3EOC265WAE" localSheetId="0" hidden="1">#REF!</definedName>
    <definedName name="BEx3FX7EJL47JSLSWP3EOC265WAE" localSheetId="1" hidden="1">#REF!</definedName>
    <definedName name="BEx3FX7EJL47JSLSWP3EOC265WAE" hidden="1">#REF!</definedName>
    <definedName name="BEx3G201R8NLJ6FIHO2QS0SW9QVV" localSheetId="0" hidden="1">#REF!</definedName>
    <definedName name="BEx3G201R8NLJ6FIHO2QS0SW9QVV" localSheetId="1" hidden="1">#REF!</definedName>
    <definedName name="BEx3G201R8NLJ6FIHO2QS0SW9QVV" hidden="1">#REF!</definedName>
    <definedName name="BEx3G2LL2II66XY5YCDPG4JE13A3" localSheetId="0" hidden="1">#REF!</definedName>
    <definedName name="BEx3G2LL2II66XY5YCDPG4JE13A3" localSheetId="1" hidden="1">#REF!</definedName>
    <definedName name="BEx3G2LL2II66XY5YCDPG4JE13A3" hidden="1">#REF!</definedName>
    <definedName name="BEx3G2WA0DTYY9D8AGHHOBTPE2B2" localSheetId="0" hidden="1">#REF!</definedName>
    <definedName name="BEx3G2WA0DTYY9D8AGHHOBTPE2B2" localSheetId="1" hidden="1">#REF!</definedName>
    <definedName name="BEx3G2WA0DTYY9D8AGHHOBTPE2B2" hidden="1">#REF!</definedName>
    <definedName name="BEx3GCXR6IAS0B6WJ03GJVH7CO52" localSheetId="0" hidden="1">#REF!</definedName>
    <definedName name="BEx3GCXR6IAS0B6WJ03GJVH7CO52" localSheetId="1" hidden="1">#REF!</definedName>
    <definedName name="BEx3GCXR6IAS0B6WJ03GJVH7CO52" hidden="1">#REF!</definedName>
    <definedName name="BEx3GEVV18SEQDI1JGY7EN6D1GT1" localSheetId="0" hidden="1">#REF!</definedName>
    <definedName name="BEx3GEVV18SEQDI1JGY7EN6D1GT1" localSheetId="1" hidden="1">#REF!</definedName>
    <definedName name="BEx3GEVV18SEQDI1JGY7EN6D1GT1" hidden="1">#REF!</definedName>
    <definedName name="BEx3GKFH64MKQX61S7DYTZ15JCPY" localSheetId="0" hidden="1">#REF!</definedName>
    <definedName name="BEx3GKFH64MKQX61S7DYTZ15JCPY" localSheetId="1" hidden="1">#REF!</definedName>
    <definedName name="BEx3GKFH64MKQX61S7DYTZ15JCPY" hidden="1">#REF!</definedName>
    <definedName name="BEx3GMJ1Y6UU02DLRL0QXCEKDA6C" localSheetId="0" hidden="1">#REF!</definedName>
    <definedName name="BEx3GMJ1Y6UU02DLRL0QXCEKDA6C" localSheetId="1" hidden="1">#REF!</definedName>
    <definedName name="BEx3GMJ1Y6UU02DLRL0QXCEKDA6C" hidden="1">#REF!</definedName>
    <definedName name="BEx3GN4LY0135CBDIN1TU2UEODGF" localSheetId="0" hidden="1">#REF!</definedName>
    <definedName name="BEx3GN4LY0135CBDIN1TU2UEODGF" localSheetId="1" hidden="1">#REF!</definedName>
    <definedName name="BEx3GN4LY0135CBDIN1TU2UEODGF" hidden="1">#REF!</definedName>
    <definedName name="BEx3GPDH2AH4QKT4OOSN563XUHBD" localSheetId="0" hidden="1">#REF!</definedName>
    <definedName name="BEx3GPDH2AH4QKT4OOSN563XUHBD" localSheetId="1" hidden="1">#REF!</definedName>
    <definedName name="BEx3GPDH2AH4QKT4OOSN563XUHBD" hidden="1">#REF!</definedName>
    <definedName name="BEx3GRGZOH1A62SHC133FKNN9K23" localSheetId="0" hidden="1">#REF!</definedName>
    <definedName name="BEx3GRGZOH1A62SHC133FKNN9K23" localSheetId="1" hidden="1">#REF!</definedName>
    <definedName name="BEx3GRGZOH1A62SHC133FKNN9K23" hidden="1">#REF!</definedName>
    <definedName name="BEx3GS2LABKJSRV8GPZLJZVX7NMJ" localSheetId="0" hidden="1">#REF!</definedName>
    <definedName name="BEx3GS2LABKJSRV8GPZLJZVX7NMJ" localSheetId="1" hidden="1">#REF!</definedName>
    <definedName name="BEx3GS2LABKJSRV8GPZLJZVX7NMJ" hidden="1">#REF!</definedName>
    <definedName name="BEx3H05W7OEBR6W6YJKGD6W5M3I1" localSheetId="0" hidden="1">#REF!</definedName>
    <definedName name="BEx3H05W7OEBR6W6YJKGD6W5M3I1" localSheetId="1" hidden="1">#REF!</definedName>
    <definedName name="BEx3H05W7OEBR6W6YJKGD6W5M3I1" hidden="1">#REF!</definedName>
    <definedName name="BEx3H244GCME7ZDNAXG6ZSJ64ZRE" localSheetId="0" hidden="1">#REF!</definedName>
    <definedName name="BEx3H244GCME7ZDNAXG6ZSJ64ZRE" localSheetId="1" hidden="1">#REF!</definedName>
    <definedName name="BEx3H244GCME7ZDNAXG6ZSJ64ZRE" hidden="1">#REF!</definedName>
    <definedName name="BEx3H5UX2GZFZZT657YR76RHW5I6" localSheetId="0" hidden="1">#REF!</definedName>
    <definedName name="BEx3H5UX2GZFZZT657YR76RHW5I6" localSheetId="1" hidden="1">#REF!</definedName>
    <definedName name="BEx3H5UX2GZFZZT657YR76RHW5I6" hidden="1">#REF!</definedName>
    <definedName name="BEx3HACPKDZVUOS9WBDCCFJB46DK" localSheetId="0" hidden="1">#REF!</definedName>
    <definedName name="BEx3HACPKDZVUOS9WBDCCFJB46DK" localSheetId="1" hidden="1">#REF!</definedName>
    <definedName name="BEx3HACPKDZVUOS9WBDCCFJB46DK" hidden="1">#REF!</definedName>
    <definedName name="BEx3HMSEFOP6DBM4R97XA6B7NFG6" localSheetId="0" hidden="1">#REF!</definedName>
    <definedName name="BEx3HMSEFOP6DBM4R97XA6B7NFG6" localSheetId="1" hidden="1">#REF!</definedName>
    <definedName name="BEx3HMSEFOP6DBM4R97XA6B7NFG6" hidden="1">#REF!</definedName>
    <definedName name="BEx3HWJ5SQSD2CVCQNR183X44FR8" localSheetId="0" hidden="1">#REF!</definedName>
    <definedName name="BEx3HWJ5SQSD2CVCQNR183X44FR8" localSheetId="1" hidden="1">#REF!</definedName>
    <definedName name="BEx3HWJ5SQSD2CVCQNR183X44FR8" hidden="1">#REF!</definedName>
    <definedName name="BEx3I09YVXO0G4X7KGSA4WGORM35" localSheetId="0" hidden="1">#REF!</definedName>
    <definedName name="BEx3I09YVXO0G4X7KGSA4WGORM35" localSheetId="1" hidden="1">#REF!</definedName>
    <definedName name="BEx3I09YVXO0G4X7KGSA4WGORM35" hidden="1">#REF!</definedName>
    <definedName name="BEx3I3KN8WAL54AYYACGCUM43J9W" localSheetId="0" hidden="1">#REF!</definedName>
    <definedName name="BEx3I3KN8WAL54AYYACGCUM43J9W" localSheetId="1" hidden="1">#REF!</definedName>
    <definedName name="BEx3I3KN8WAL54AYYACGCUM43J9W" hidden="1">#REF!</definedName>
    <definedName name="BEx3ICF1GY8HQEBIU9S43PDJ90BX" localSheetId="0" hidden="1">#REF!</definedName>
    <definedName name="BEx3ICF1GY8HQEBIU9S43PDJ90BX" localSheetId="1" hidden="1">#REF!</definedName>
    <definedName name="BEx3ICF1GY8HQEBIU9S43PDJ90BX" hidden="1">#REF!</definedName>
    <definedName name="BEx3IYAH2DEBFWO8F94H4MXE3RLY" localSheetId="0" hidden="1">#REF!</definedName>
    <definedName name="BEx3IYAH2DEBFWO8F94H4MXE3RLY" localSheetId="1" hidden="1">#REF!</definedName>
    <definedName name="BEx3IYAH2DEBFWO8F94H4MXE3RLY" hidden="1">#REF!</definedName>
    <definedName name="BEx3IZSG3932LSWHR5YV78IVRPCK" localSheetId="0" hidden="1">#REF!</definedName>
    <definedName name="BEx3IZSG3932LSWHR5YV78IVRPCK" localSheetId="1" hidden="1">#REF!</definedName>
    <definedName name="BEx3IZSG3932LSWHR5YV78IVRPCK" hidden="1">#REF!</definedName>
    <definedName name="BEx3IZXXSYEW50379N2EAFWO8DZV" localSheetId="0" hidden="1">#REF!</definedName>
    <definedName name="BEx3IZXXSYEW50379N2EAFWO8DZV" localSheetId="1" hidden="1">#REF!</definedName>
    <definedName name="BEx3IZXXSYEW50379N2EAFWO8DZV" hidden="1">#REF!</definedName>
    <definedName name="BEx3J1VZVGTKT4ATPO9O5JCSFTTR" localSheetId="0" hidden="1">#REF!</definedName>
    <definedName name="BEx3J1VZVGTKT4ATPO9O5JCSFTTR" localSheetId="1" hidden="1">#REF!</definedName>
    <definedName name="BEx3J1VZVGTKT4ATPO9O5JCSFTTR" hidden="1">#REF!</definedName>
    <definedName name="BEx3JC2TY7JNAAC3L7QHVPQXLGQ8" localSheetId="0" hidden="1">#REF!</definedName>
    <definedName name="BEx3JC2TY7JNAAC3L7QHVPQXLGQ8" localSheetId="1" hidden="1">#REF!</definedName>
    <definedName name="BEx3JC2TY7JNAAC3L7QHVPQXLGQ8" hidden="1">#REF!</definedName>
    <definedName name="BEx3JMF5D7ODCJ7THAJTC1GFSG95" localSheetId="0" hidden="1">#REF!</definedName>
    <definedName name="BEx3JMF5D7ODCJ7THAJTC1GFSG95" localSheetId="1" hidden="1">#REF!</definedName>
    <definedName name="BEx3JMF5D7ODCJ7THAJTC1GFSG95" hidden="1">#REF!</definedName>
    <definedName name="BEx3JX23SYDIGOGM4Y0CQFBW8ZBV" localSheetId="0" hidden="1">#REF!</definedName>
    <definedName name="BEx3JX23SYDIGOGM4Y0CQFBW8ZBV" localSheetId="1" hidden="1">#REF!</definedName>
    <definedName name="BEx3JX23SYDIGOGM4Y0CQFBW8ZBV" hidden="1">#REF!</definedName>
    <definedName name="BEx3JXCXCVBZJGV5VEG9MJEI01AL" localSheetId="0" hidden="1">#REF!</definedName>
    <definedName name="BEx3JXCXCVBZJGV5VEG9MJEI01AL" localSheetId="1" hidden="1">#REF!</definedName>
    <definedName name="BEx3JXCXCVBZJGV5VEG9MJEI01AL" hidden="1">#REF!</definedName>
    <definedName name="BEx3JYK2N7X59TPJSKYZ77ENY8SS" localSheetId="0" hidden="1">#REF!</definedName>
    <definedName name="BEx3JYK2N7X59TPJSKYZ77ENY8SS" localSheetId="1" hidden="1">#REF!</definedName>
    <definedName name="BEx3JYK2N7X59TPJSKYZ77ENY8SS" hidden="1">#REF!</definedName>
    <definedName name="BEx3K13PSDK50JLCLD0GX8L4TWAH" localSheetId="0" hidden="1">#REF!</definedName>
    <definedName name="BEx3K13PSDK50JLCLD0GX8L4TWAH" localSheetId="1" hidden="1">#REF!</definedName>
    <definedName name="BEx3K13PSDK50JLCLD0GX8L4TWAH" hidden="1">#REF!</definedName>
    <definedName name="BEx3K4EII7GU1CG0BN7UL15M6J8Z" localSheetId="0" hidden="1">#REF!</definedName>
    <definedName name="BEx3K4EII7GU1CG0BN7UL15M6J8Z" localSheetId="1" hidden="1">#REF!</definedName>
    <definedName name="BEx3K4EII7GU1CG0BN7UL15M6J8Z" hidden="1">#REF!</definedName>
    <definedName name="BEx3K4ZXQUQ2KYZF74B84SO48XMW" localSheetId="0" hidden="1">#REF!</definedName>
    <definedName name="BEx3K4ZXQUQ2KYZF74B84SO48XMW" localSheetId="1" hidden="1">#REF!</definedName>
    <definedName name="BEx3K4ZXQUQ2KYZF74B84SO48XMW" hidden="1">#REF!</definedName>
    <definedName name="BEx3KEFXUCVNVPH7KSEGAZYX13B5" localSheetId="0" hidden="1">#REF!</definedName>
    <definedName name="BEx3KEFXUCVNVPH7KSEGAZYX13B5" localSheetId="1" hidden="1">#REF!</definedName>
    <definedName name="BEx3KEFXUCVNVPH7KSEGAZYX13B5" hidden="1">#REF!</definedName>
    <definedName name="BEx3KFXUAF6YXAA47B7Q6X9B3VGB" localSheetId="0" hidden="1">#REF!</definedName>
    <definedName name="BEx3KFXUAF6YXAA47B7Q6X9B3VGB" localSheetId="1" hidden="1">#REF!</definedName>
    <definedName name="BEx3KFXUAF6YXAA47B7Q6X9B3VGB" hidden="1">#REF!</definedName>
    <definedName name="BEx3KIXQYOGMPK4WJJAVBRX4NR28" localSheetId="0" hidden="1">#REF!</definedName>
    <definedName name="BEx3KIXQYOGMPK4WJJAVBRX4NR28" localSheetId="1" hidden="1">#REF!</definedName>
    <definedName name="BEx3KIXQYOGMPK4WJJAVBRX4NR28" hidden="1">#REF!</definedName>
    <definedName name="BEx3KJOMVOSFZVJUL3GKCNP6DQDS" localSheetId="0" hidden="1">#REF!</definedName>
    <definedName name="BEx3KJOMVOSFZVJUL3GKCNP6DQDS" localSheetId="1" hidden="1">#REF!</definedName>
    <definedName name="BEx3KJOMVOSFZVJUL3GKCNP6DQDS" hidden="1">#REF!</definedName>
    <definedName name="BEx3KP2VRBMORK0QEAZUYCXL3DHJ" localSheetId="0" hidden="1">#REF!</definedName>
    <definedName name="BEx3KP2VRBMORK0QEAZUYCXL3DHJ" localSheetId="1" hidden="1">#REF!</definedName>
    <definedName name="BEx3KP2VRBMORK0QEAZUYCXL3DHJ" hidden="1">#REF!</definedName>
    <definedName name="BEx3L4IN3LI4C26SITKTGAH27CDU" localSheetId="0" hidden="1">#REF!</definedName>
    <definedName name="BEx3L4IN3LI4C26SITKTGAH27CDU" localSheetId="1" hidden="1">#REF!</definedName>
    <definedName name="BEx3L4IN3LI4C26SITKTGAH27CDU" hidden="1">#REF!</definedName>
    <definedName name="BEx3L4YQ0J7ZU0M5QM6YIPCEYC9K" localSheetId="0" hidden="1">#REF!</definedName>
    <definedName name="BEx3L4YQ0J7ZU0M5QM6YIPCEYC9K" localSheetId="1" hidden="1">#REF!</definedName>
    <definedName name="BEx3L4YQ0J7ZU0M5QM6YIPCEYC9K" hidden="1">#REF!</definedName>
    <definedName name="BEx3L60DJOR7NQN42G7YSAODP1EX" localSheetId="0" hidden="1">#REF!</definedName>
    <definedName name="BEx3L60DJOR7NQN42G7YSAODP1EX" localSheetId="1" hidden="1">#REF!</definedName>
    <definedName name="BEx3L60DJOR7NQN42G7YSAODP1EX" hidden="1">#REF!</definedName>
    <definedName name="BEx3L7D0PI38HWZ7VADU16C9E33D" localSheetId="0" hidden="1">#REF!</definedName>
    <definedName name="BEx3L7D0PI38HWZ7VADU16C9E33D" localSheetId="1" hidden="1">#REF!</definedName>
    <definedName name="BEx3L7D0PI38HWZ7VADU16C9E33D" hidden="1">#REF!</definedName>
    <definedName name="BEx3LANPY1HT49TAH98H4B9RC1D4" localSheetId="0" hidden="1">#REF!</definedName>
    <definedName name="BEx3LANPY1HT49TAH98H4B9RC1D4" localSheetId="1" hidden="1">#REF!</definedName>
    <definedName name="BEx3LANPY1HT49TAH98H4B9RC1D4" hidden="1">#REF!</definedName>
    <definedName name="BEx3LM1PR4Y7KINKMTMKR984GX8Q" localSheetId="0" hidden="1">#REF!</definedName>
    <definedName name="BEx3LM1PR4Y7KINKMTMKR984GX8Q" localSheetId="1" hidden="1">#REF!</definedName>
    <definedName name="BEx3LM1PR4Y7KINKMTMKR984GX8Q" hidden="1">#REF!</definedName>
    <definedName name="BEx3LM1PWWC9WH0R5TX5K06V559U" localSheetId="0" hidden="1">#REF!</definedName>
    <definedName name="BEx3LM1PWWC9WH0R5TX5K06V559U" localSheetId="1" hidden="1">#REF!</definedName>
    <definedName name="BEx3LM1PWWC9WH0R5TX5K06V559U" hidden="1">#REF!</definedName>
    <definedName name="BEx3LPCEZ1C0XEKNCM3YT09JWCUO" localSheetId="0" hidden="1">#REF!</definedName>
    <definedName name="BEx3LPCEZ1C0XEKNCM3YT09JWCUO" localSheetId="1" hidden="1">#REF!</definedName>
    <definedName name="BEx3LPCEZ1C0XEKNCM3YT09JWCUO" hidden="1">#REF!</definedName>
    <definedName name="BEx3LSXW33WR1ECIMRYUPFBJXGGH" localSheetId="0" hidden="1">#REF!</definedName>
    <definedName name="BEx3LSXW33WR1ECIMRYUPFBJXGGH" localSheetId="1" hidden="1">#REF!</definedName>
    <definedName name="BEx3LSXW33WR1ECIMRYUPFBJXGGH" hidden="1">#REF!</definedName>
    <definedName name="BEx3M1MR1K1NQD03H74BFWOK4MWQ" localSheetId="0" hidden="1">#REF!</definedName>
    <definedName name="BEx3M1MR1K1NQD03H74BFWOK4MWQ" localSheetId="1" hidden="1">#REF!</definedName>
    <definedName name="BEx3M1MR1K1NQD03H74BFWOK4MWQ" hidden="1">#REF!</definedName>
    <definedName name="BEx3M4H77MYUKOOD31H9F80NMVK8" localSheetId="0" hidden="1">#REF!</definedName>
    <definedName name="BEx3M4H77MYUKOOD31H9F80NMVK8" localSheetId="1" hidden="1">#REF!</definedName>
    <definedName name="BEx3M4H77MYUKOOD31H9F80NMVK8" hidden="1">#REF!</definedName>
    <definedName name="BEx3M9VFX329PZWYC4DMZ6P3W9R2" localSheetId="0" hidden="1">#REF!</definedName>
    <definedName name="BEx3M9VFX329PZWYC4DMZ6P3W9R2" localSheetId="1" hidden="1">#REF!</definedName>
    <definedName name="BEx3M9VFX329PZWYC4DMZ6P3W9R2" hidden="1">#REF!</definedName>
    <definedName name="BEx3MCQ0VEBV0CZXDS505L38EQ8N" localSheetId="0" hidden="1">#REF!</definedName>
    <definedName name="BEx3MCQ0VEBV0CZXDS505L38EQ8N" localSheetId="1" hidden="1">#REF!</definedName>
    <definedName name="BEx3MCQ0VEBV0CZXDS505L38EQ8N" hidden="1">#REF!</definedName>
    <definedName name="BEx3MEYV5LQY0BAL7V3CFAFVOM3T" localSheetId="0" hidden="1">#REF!</definedName>
    <definedName name="BEx3MEYV5LQY0BAL7V3CFAFVOM3T" localSheetId="1" hidden="1">#REF!</definedName>
    <definedName name="BEx3MEYV5LQY0BAL7V3CFAFVOM3T" hidden="1">#REF!</definedName>
    <definedName name="BEx3MF9LX8G8DXGARRYNTDH542WG" localSheetId="0" hidden="1">#REF!</definedName>
    <definedName name="BEx3MF9LX8G8DXGARRYNTDH542WG" localSheetId="1" hidden="1">#REF!</definedName>
    <definedName name="BEx3MF9LX8G8DXGARRYNTDH542WG" hidden="1">#REF!</definedName>
    <definedName name="BEx3MREOFWJQEYMCMBL7ZE06NBN6" localSheetId="0" hidden="1">#REF!</definedName>
    <definedName name="BEx3MREOFWJQEYMCMBL7ZE06NBN6" localSheetId="1" hidden="1">#REF!</definedName>
    <definedName name="BEx3MREOFWJQEYMCMBL7ZE06NBN6" hidden="1">#REF!</definedName>
    <definedName name="BEx3MSGD8I6KBFD4XFWYGH3DKUK3" localSheetId="0" hidden="1">#REF!</definedName>
    <definedName name="BEx3MSGD8I6KBFD4XFWYGH3DKUK3" localSheetId="1" hidden="1">#REF!</definedName>
    <definedName name="BEx3MSGD8I6KBFD4XFWYGH3DKUK3" hidden="1">#REF!</definedName>
    <definedName name="BEx3NDQFYEWZAUGWFMGT2R7E7RBT" localSheetId="0" hidden="1">#REF!</definedName>
    <definedName name="BEx3NDQFYEWZAUGWFMGT2R7E7RBT" localSheetId="1" hidden="1">#REF!</definedName>
    <definedName name="BEx3NDQFYEWZAUGWFMGT2R7E7RBT" hidden="1">#REF!</definedName>
    <definedName name="BEx3NGQBX2HEDKOCDX0TX1TGBB3P" localSheetId="0" hidden="1">#REF!</definedName>
    <definedName name="BEx3NGQBX2HEDKOCDX0TX1TGBB3P" localSheetId="1" hidden="1">#REF!</definedName>
    <definedName name="BEx3NGQBX2HEDKOCDX0TX1TGBB3P" hidden="1">#REF!</definedName>
    <definedName name="BEx3NLIZ7PHF2XE59ECZ3MD04ZG1" localSheetId="0" hidden="1">#REF!</definedName>
    <definedName name="BEx3NLIZ7PHF2XE59ECZ3MD04ZG1" localSheetId="1" hidden="1">#REF!</definedName>
    <definedName name="BEx3NLIZ7PHF2XE59ECZ3MD04ZG1" hidden="1">#REF!</definedName>
    <definedName name="BEx3NMQ4BVC94728AUM7CCX7UHTU" localSheetId="0" hidden="1">#REF!</definedName>
    <definedName name="BEx3NMQ4BVC94728AUM7CCX7UHTU" localSheetId="1" hidden="1">#REF!</definedName>
    <definedName name="BEx3NMQ4BVC94728AUM7CCX7UHTU" hidden="1">#REF!</definedName>
    <definedName name="BEx3NR2I4OUFP3Z2QZEDU2PIFIDI" localSheetId="0" hidden="1">#REF!</definedName>
    <definedName name="BEx3NR2I4OUFP3Z2QZEDU2PIFIDI" localSheetId="1" hidden="1">#REF!</definedName>
    <definedName name="BEx3NR2I4OUFP3Z2QZEDU2PIFIDI" hidden="1">#REF!</definedName>
    <definedName name="BEx3O19B8FTTAPVT5DZXQGQXWFR8" localSheetId="0" hidden="1">#REF!</definedName>
    <definedName name="BEx3O19B8FTTAPVT5DZXQGQXWFR8" localSheetId="1" hidden="1">#REF!</definedName>
    <definedName name="BEx3O19B8FTTAPVT5DZXQGQXWFR8" hidden="1">#REF!</definedName>
    <definedName name="BEx3O85IKWARA6NCJOLRBRJFMEWW" localSheetId="0" hidden="1">[27]ZZCOOM_M03_Q005!#REF!</definedName>
    <definedName name="BEx3O85IKWARA6NCJOLRBRJFMEWW" localSheetId="1" hidden="1">[27]ZZCOOM_M03_Q005!#REF!</definedName>
    <definedName name="BEx3O85IKWARA6NCJOLRBRJFMEWW" hidden="1">[27]ZZCOOM_M03_Q005!#REF!</definedName>
    <definedName name="BEx3OJZSCGFRW7SVGBFI0X9DNVMM" localSheetId="0" hidden="1">#REF!</definedName>
    <definedName name="BEx3OJZSCGFRW7SVGBFI0X9DNVMM" localSheetId="1" hidden="1">#REF!</definedName>
    <definedName name="BEx3OJZSCGFRW7SVGBFI0X9DNVMM" hidden="1">#REF!</definedName>
    <definedName name="BEx3ORSBUXAF21MKEY90YJV9AY9A" localSheetId="0" hidden="1">#REF!</definedName>
    <definedName name="BEx3ORSBUXAF21MKEY90YJV9AY9A" localSheetId="1" hidden="1">#REF!</definedName>
    <definedName name="BEx3ORSBUXAF21MKEY90YJV9AY9A" hidden="1">#REF!</definedName>
    <definedName name="BEx3OUS0N576NJN078Y1BWUWQK6B" localSheetId="0" hidden="1">#REF!</definedName>
    <definedName name="BEx3OUS0N576NJN078Y1BWUWQK6B" localSheetId="1" hidden="1">#REF!</definedName>
    <definedName name="BEx3OUS0N576NJN078Y1BWUWQK6B" hidden="1">#REF!</definedName>
    <definedName name="BEx3OV8BH6PYNZT7C246LOAU9SVX" localSheetId="0" hidden="1">#REF!</definedName>
    <definedName name="BEx3OV8BH6PYNZT7C246LOAU9SVX" localSheetId="1" hidden="1">#REF!</definedName>
    <definedName name="BEx3OV8BH6PYNZT7C246LOAU9SVX" hidden="1">#REF!</definedName>
    <definedName name="BEx3OXRYJZUEY6E72UJU0PHLMYAR" localSheetId="0" hidden="1">#REF!</definedName>
    <definedName name="BEx3OXRYJZUEY6E72UJU0PHLMYAR" localSheetId="1" hidden="1">#REF!</definedName>
    <definedName name="BEx3OXRYJZUEY6E72UJU0PHLMYAR" hidden="1">#REF!</definedName>
    <definedName name="BEx3P3RP5PYI4BJVYGNU1V7KT5EH" localSheetId="0" hidden="1">#REF!</definedName>
    <definedName name="BEx3P3RP5PYI4BJVYGNU1V7KT5EH" localSheetId="1" hidden="1">#REF!</definedName>
    <definedName name="BEx3P3RP5PYI4BJVYGNU1V7KT5EH" hidden="1">#REF!</definedName>
    <definedName name="BEx3P59TTRSGQY888P5C1O7M2PQT" localSheetId="0" hidden="1">#REF!</definedName>
    <definedName name="BEx3P59TTRSGQY888P5C1O7M2PQT" localSheetId="1" hidden="1">#REF!</definedName>
    <definedName name="BEx3P59TTRSGQY888P5C1O7M2PQT" hidden="1">#REF!</definedName>
    <definedName name="BEx3PDNRRNKD5GOUBUQFXAHIXLD9" localSheetId="0" hidden="1">#REF!</definedName>
    <definedName name="BEx3PDNRRNKD5GOUBUQFXAHIXLD9" localSheetId="1" hidden="1">#REF!</definedName>
    <definedName name="BEx3PDNRRNKD5GOUBUQFXAHIXLD9" hidden="1">#REF!</definedName>
    <definedName name="BEx3PDT8GNPWLLN02IH1XPV90XYK" localSheetId="0" hidden="1">#REF!</definedName>
    <definedName name="BEx3PDT8GNPWLLN02IH1XPV90XYK" localSheetId="1" hidden="1">#REF!</definedName>
    <definedName name="BEx3PDT8GNPWLLN02IH1XPV90XYK" hidden="1">#REF!</definedName>
    <definedName name="BEx3PKEMDW8KZEP11IL927C5O7I2" localSheetId="0" hidden="1">#REF!</definedName>
    <definedName name="BEx3PKEMDW8KZEP11IL927C5O7I2" localSheetId="1" hidden="1">#REF!</definedName>
    <definedName name="BEx3PKEMDW8KZEP11IL927C5O7I2" hidden="1">#REF!</definedName>
    <definedName name="BEx3PKJZ1Z7L9S6KV8KXVS6B2FX4" localSheetId="0" hidden="1">#REF!</definedName>
    <definedName name="BEx3PKJZ1Z7L9S6KV8KXVS6B2FX4" localSheetId="1" hidden="1">#REF!</definedName>
    <definedName name="BEx3PKJZ1Z7L9S6KV8KXVS6B2FX4" hidden="1">#REF!</definedName>
    <definedName name="BEx3PMNG53Z5HY138H99QOMTX8W3" localSheetId="0" hidden="1">#REF!</definedName>
    <definedName name="BEx3PMNG53Z5HY138H99QOMTX8W3" localSheetId="1" hidden="1">#REF!</definedName>
    <definedName name="BEx3PMNG53Z5HY138H99QOMTX8W3" hidden="1">#REF!</definedName>
    <definedName name="BEx3PP1RRSFZ8UC0JC9R91W6LNKW" localSheetId="0" hidden="1">#REF!</definedName>
    <definedName name="BEx3PP1RRSFZ8UC0JC9R91W6LNKW" localSheetId="1" hidden="1">#REF!</definedName>
    <definedName name="BEx3PP1RRSFZ8UC0JC9R91W6LNKW" hidden="1">#REF!</definedName>
    <definedName name="BEx3PRQW017D7T1X732WDV7L1KP8" localSheetId="0" hidden="1">#REF!</definedName>
    <definedName name="BEx3PRQW017D7T1X732WDV7L1KP8" localSheetId="1" hidden="1">#REF!</definedName>
    <definedName name="BEx3PRQW017D7T1X732WDV7L1KP8" hidden="1">#REF!</definedName>
    <definedName name="BEx3PVXYZC8WB9ZJE7OCKUXZ46EA" localSheetId="0" hidden="1">#REF!</definedName>
    <definedName name="BEx3PVXYZC8WB9ZJE7OCKUXZ46EA" localSheetId="1" hidden="1">#REF!</definedName>
    <definedName name="BEx3PVXYZC8WB9ZJE7OCKUXZ46EA" hidden="1">#REF!</definedName>
    <definedName name="BEx3Q0VWPU5EQECK7MQ47TYJ3SWW" localSheetId="0" hidden="1">#REF!</definedName>
    <definedName name="BEx3Q0VWPU5EQECK7MQ47TYJ3SWW" localSheetId="1" hidden="1">#REF!</definedName>
    <definedName name="BEx3Q0VWPU5EQECK7MQ47TYJ3SWW" hidden="1">#REF!</definedName>
    <definedName name="BEx3Q7BZ9PUXK2RLIOFSIS9AHU1B" localSheetId="0" hidden="1">#REF!</definedName>
    <definedName name="BEx3Q7BZ9PUXK2RLIOFSIS9AHU1B" localSheetId="1" hidden="1">#REF!</definedName>
    <definedName name="BEx3Q7BZ9PUXK2RLIOFSIS9AHU1B" hidden="1">#REF!</definedName>
    <definedName name="BEx3Q8J42S9VU6EAN2Y28MR6DF88" localSheetId="0" hidden="1">#REF!</definedName>
    <definedName name="BEx3Q8J42S9VU6EAN2Y28MR6DF88" localSheetId="1" hidden="1">#REF!</definedName>
    <definedName name="BEx3Q8J42S9VU6EAN2Y28MR6DF88" hidden="1">#REF!</definedName>
    <definedName name="BEx3QCFD2TBUF95ZN83Q7JPV97FK" localSheetId="0" hidden="1">#REF!</definedName>
    <definedName name="BEx3QCFD2TBUF95ZN83Q7JPV97FK" localSheetId="1" hidden="1">#REF!</definedName>
    <definedName name="BEx3QCFD2TBUF95ZN83Q7JPV97FK" hidden="1">#REF!</definedName>
    <definedName name="BEx3QEDFOYFY5NBTININ5W4RLD4Q" localSheetId="0" hidden="1">#REF!</definedName>
    <definedName name="BEx3QEDFOYFY5NBTININ5W4RLD4Q" localSheetId="1" hidden="1">#REF!</definedName>
    <definedName name="BEx3QEDFOYFY5NBTININ5W4RLD4Q" hidden="1">#REF!</definedName>
    <definedName name="BEx3QIKJ3U962US1Q564NZDLU8LD" localSheetId="0" hidden="1">#REF!</definedName>
    <definedName name="BEx3QIKJ3U962US1Q564NZDLU8LD" localSheetId="1" hidden="1">#REF!</definedName>
    <definedName name="BEx3QIKJ3U962US1Q564NZDLU8LD" hidden="1">#REF!</definedName>
    <definedName name="BEx3QLF3RHHBNUFLUWEROBZDF1U4" localSheetId="0" hidden="1">#REF!</definedName>
    <definedName name="BEx3QLF3RHHBNUFLUWEROBZDF1U4" localSheetId="1" hidden="1">#REF!</definedName>
    <definedName name="BEx3QLF3RHHBNUFLUWEROBZDF1U4" hidden="1">#REF!</definedName>
    <definedName name="BEx3QR9D45DHW50VQ7Y3Q1AXPOB9" localSheetId="0" hidden="1">#REF!</definedName>
    <definedName name="BEx3QR9D45DHW50VQ7Y3Q1AXPOB9" localSheetId="1" hidden="1">#REF!</definedName>
    <definedName name="BEx3QR9D45DHW50VQ7Y3Q1AXPOB9" hidden="1">#REF!</definedName>
    <definedName name="BEx3QSWT2S5KWG6U2V9711IYDQBM" localSheetId="0" hidden="1">#REF!</definedName>
    <definedName name="BEx3QSWT2S5KWG6U2V9711IYDQBM" localSheetId="1" hidden="1">#REF!</definedName>
    <definedName name="BEx3QSWT2S5KWG6U2V9711IYDQBM" hidden="1">#REF!</definedName>
    <definedName name="BEx3QVGG7Q2X4HZHJAM35A8T3VR7" localSheetId="0" hidden="1">#REF!</definedName>
    <definedName name="BEx3QVGG7Q2X4HZHJAM35A8T3VR7" localSheetId="1" hidden="1">#REF!</definedName>
    <definedName name="BEx3QVGG7Q2X4HZHJAM35A8T3VR7" hidden="1">#REF!</definedName>
    <definedName name="BEx3R0JUB9YN8PHPPQTAMIT1IHWK" localSheetId="0" hidden="1">#REF!</definedName>
    <definedName name="BEx3R0JUB9YN8PHPPQTAMIT1IHWK" localSheetId="1" hidden="1">#REF!</definedName>
    <definedName name="BEx3R0JUB9YN8PHPPQTAMIT1IHWK" hidden="1">#REF!</definedName>
    <definedName name="BEx3R81NFRO7M81VHVKOBFT0QBIL" localSheetId="0" hidden="1">#REF!</definedName>
    <definedName name="BEx3R81NFRO7M81VHVKOBFT0QBIL" localSheetId="1" hidden="1">#REF!</definedName>
    <definedName name="BEx3R81NFRO7M81VHVKOBFT0QBIL" hidden="1">#REF!</definedName>
    <definedName name="BEx3RHC2ZD5UFS6QD4OPFCNNMWH1" localSheetId="0" hidden="1">#REF!</definedName>
    <definedName name="BEx3RHC2ZD5UFS6QD4OPFCNNMWH1" localSheetId="1" hidden="1">#REF!</definedName>
    <definedName name="BEx3RHC2ZD5UFS6QD4OPFCNNMWH1" hidden="1">#REF!</definedName>
    <definedName name="BEx3RQ10QIWBAPHALAA91BUUCM2X" localSheetId="0" hidden="1">#REF!</definedName>
    <definedName name="BEx3RQ10QIWBAPHALAA91BUUCM2X" localSheetId="1" hidden="1">#REF!</definedName>
    <definedName name="BEx3RQ10QIWBAPHALAA91BUUCM2X" hidden="1">#REF!</definedName>
    <definedName name="BEx3RV4E1WT43SZBUN09RTB8EK1O" localSheetId="0" hidden="1">#REF!</definedName>
    <definedName name="BEx3RV4E1WT43SZBUN09RTB8EK1O" localSheetId="1" hidden="1">#REF!</definedName>
    <definedName name="BEx3RV4E1WT43SZBUN09RTB8EK1O" hidden="1">#REF!</definedName>
    <definedName name="BEx3RXYU0QLFXSFTM5EB20GD03W5" localSheetId="0" hidden="1">#REF!</definedName>
    <definedName name="BEx3RXYU0QLFXSFTM5EB20GD03W5" localSheetId="1" hidden="1">#REF!</definedName>
    <definedName name="BEx3RXYU0QLFXSFTM5EB20GD03W5" hidden="1">#REF!</definedName>
    <definedName name="BEx3RYKLC3QQO3XTUN7BEW2AQL98" localSheetId="0" hidden="1">#REF!</definedName>
    <definedName name="BEx3RYKLC3QQO3XTUN7BEW2AQL98" localSheetId="1" hidden="1">#REF!</definedName>
    <definedName name="BEx3RYKLC3QQO3XTUN7BEW2AQL98" hidden="1">#REF!</definedName>
    <definedName name="BEx3S37QNFSKW3DGRH5YVVEZLJI7" localSheetId="0" hidden="1">#REF!</definedName>
    <definedName name="BEx3S37QNFSKW3DGRH5YVVEZLJI7" localSheetId="1" hidden="1">#REF!</definedName>
    <definedName name="BEx3S37QNFSKW3DGRH5YVVEZLJI7" hidden="1">#REF!</definedName>
    <definedName name="BEx3SICJ45BYT6FHBER86PJT25FC" localSheetId="0" hidden="1">#REF!</definedName>
    <definedName name="BEx3SICJ45BYT6FHBER86PJT25FC" localSheetId="1" hidden="1">#REF!</definedName>
    <definedName name="BEx3SICJ45BYT6FHBER86PJT25FC" hidden="1">#REF!</definedName>
    <definedName name="BEx3SMUCMJVGQ2H4EHQI5ZFHEF0P" localSheetId="0" hidden="1">#REF!</definedName>
    <definedName name="BEx3SMUCMJVGQ2H4EHQI5ZFHEF0P" localSheetId="1" hidden="1">#REF!</definedName>
    <definedName name="BEx3SMUCMJVGQ2H4EHQI5ZFHEF0P" hidden="1">#REF!</definedName>
    <definedName name="BEx3SN56F03CPDRDA7LZ763V0N4I" localSheetId="0" hidden="1">#REF!</definedName>
    <definedName name="BEx3SN56F03CPDRDA7LZ763V0N4I" localSheetId="1" hidden="1">#REF!</definedName>
    <definedName name="BEx3SN56F03CPDRDA7LZ763V0N4I" hidden="1">#REF!</definedName>
    <definedName name="BEx3SPE6N1ORXPRCDL3JPZD73Z9F" localSheetId="0" hidden="1">#REF!</definedName>
    <definedName name="BEx3SPE6N1ORXPRCDL3JPZD73Z9F" localSheetId="1" hidden="1">#REF!</definedName>
    <definedName name="BEx3SPE6N1ORXPRCDL3JPZD73Z9F" hidden="1">#REF!</definedName>
    <definedName name="BEx3T29ZTULQE0OMSMWUMZDU9ZZ0" localSheetId="0" hidden="1">#REF!</definedName>
    <definedName name="BEx3T29ZTULQE0OMSMWUMZDU9ZZ0" localSheetId="1" hidden="1">#REF!</definedName>
    <definedName name="BEx3T29ZTULQE0OMSMWUMZDU9ZZ0" hidden="1">#REF!</definedName>
    <definedName name="BEx3T6MJ1QDJ929WMUDVZ0O3UW0Y" localSheetId="0" hidden="1">#REF!</definedName>
    <definedName name="BEx3T6MJ1QDJ929WMUDVZ0O3UW0Y" localSheetId="1" hidden="1">#REF!</definedName>
    <definedName name="BEx3T6MJ1QDJ929WMUDVZ0O3UW0Y" hidden="1">#REF!</definedName>
    <definedName name="BEx3TD7WH1NN1OH0MRS4T8ENRU32" localSheetId="0" hidden="1">#REF!</definedName>
    <definedName name="BEx3TD7WH1NN1OH0MRS4T8ENRU32" localSheetId="1" hidden="1">#REF!</definedName>
    <definedName name="BEx3TD7WH1NN1OH0MRS4T8ENRU32" hidden="1">#REF!</definedName>
    <definedName name="BEx3TPCSI16OAB2L9M9IULQMQ9J9" localSheetId="0" hidden="1">#REF!</definedName>
    <definedName name="BEx3TPCSI16OAB2L9M9IULQMQ9J9" localSheetId="1" hidden="1">#REF!</definedName>
    <definedName name="BEx3TPCSI16OAB2L9M9IULQMQ9J9" hidden="1">#REF!</definedName>
    <definedName name="BEx3TQ3SFJB2WTCV0OXDE56FB46K" localSheetId="0" hidden="1">#REF!</definedName>
    <definedName name="BEx3TQ3SFJB2WTCV0OXDE56FB46K" localSheetId="1" hidden="1">#REF!</definedName>
    <definedName name="BEx3TQ3SFJB2WTCV0OXDE56FB46K" hidden="1">#REF!</definedName>
    <definedName name="BEx3TX59M3456DDBXWFJ8X2TU37A" localSheetId="0" hidden="1">#REF!</definedName>
    <definedName name="BEx3TX59M3456DDBXWFJ8X2TU37A" localSheetId="1" hidden="1">#REF!</definedName>
    <definedName name="BEx3TX59M3456DDBXWFJ8X2TU37A" hidden="1">#REF!</definedName>
    <definedName name="BEx3U2UBY80GPGSTYFGI6F8TPKCV" localSheetId="0" hidden="1">#REF!</definedName>
    <definedName name="BEx3U2UBY80GPGSTYFGI6F8TPKCV" localSheetId="1" hidden="1">#REF!</definedName>
    <definedName name="BEx3U2UBY80GPGSTYFGI6F8TPKCV" hidden="1">#REF!</definedName>
    <definedName name="BEx3U64YUOZ419BAJS2W78UMATAW" localSheetId="0" hidden="1">#REF!</definedName>
    <definedName name="BEx3U64YUOZ419BAJS2W78UMATAW" localSheetId="1" hidden="1">#REF!</definedName>
    <definedName name="BEx3U64YUOZ419BAJS2W78UMATAW" hidden="1">#REF!</definedName>
    <definedName name="BEx3U94WCEA5DKMWBEX1GU0LKYG2" localSheetId="0" hidden="1">#REF!</definedName>
    <definedName name="BEx3U94WCEA5DKMWBEX1GU0LKYG2" localSheetId="1" hidden="1">#REF!</definedName>
    <definedName name="BEx3U94WCEA5DKMWBEX1GU0LKYG2" hidden="1">#REF!</definedName>
    <definedName name="BEx3U9VZ8SQVYS6ZA038J7AP7ZGW" localSheetId="0" hidden="1">#REF!</definedName>
    <definedName name="BEx3U9VZ8SQVYS6ZA038J7AP7ZGW" localSheetId="1" hidden="1">#REF!</definedName>
    <definedName name="BEx3U9VZ8SQVYS6ZA038J7AP7ZGW" hidden="1">#REF!</definedName>
    <definedName name="BEx3UIQ5WRJBGNTFCCLOR4N7B1OQ" localSheetId="0" hidden="1">#REF!</definedName>
    <definedName name="BEx3UIQ5WRJBGNTFCCLOR4N7B1OQ" localSheetId="1" hidden="1">#REF!</definedName>
    <definedName name="BEx3UIQ5WRJBGNTFCCLOR4N7B1OQ" hidden="1">#REF!</definedName>
    <definedName name="BEx3UJMIX2NUSSWGMSI25A5DM4CH" localSheetId="0" hidden="1">#REF!</definedName>
    <definedName name="BEx3UJMIX2NUSSWGMSI25A5DM4CH" localSheetId="1" hidden="1">#REF!</definedName>
    <definedName name="BEx3UJMIX2NUSSWGMSI25A5DM4CH" hidden="1">#REF!</definedName>
    <definedName name="BEx3UKIX0UULWP3BZA8VT2SQ8WI7" localSheetId="0" hidden="1">#REF!</definedName>
    <definedName name="BEx3UKIX0UULWP3BZA8VT2SQ8WI7" localSheetId="1" hidden="1">#REF!</definedName>
    <definedName name="BEx3UKIX0UULWP3BZA8VT2SQ8WI7" hidden="1">#REF!</definedName>
    <definedName name="BEx3UKOCOQG7S1YQ436S997K1KWV" localSheetId="0" hidden="1">#REF!</definedName>
    <definedName name="BEx3UKOCOQG7S1YQ436S997K1KWV" localSheetId="1" hidden="1">#REF!</definedName>
    <definedName name="BEx3UKOCOQG7S1YQ436S997K1KWV" hidden="1">#REF!</definedName>
    <definedName name="BEx3UNISOEXF3OFHT2BUA6P9RBIJ" localSheetId="0" hidden="1">#REF!</definedName>
    <definedName name="BEx3UNISOEXF3OFHT2BUA6P9RBIJ" localSheetId="1" hidden="1">#REF!</definedName>
    <definedName name="BEx3UNISOEXF3OFHT2BUA6P9RBIJ" hidden="1">#REF!</definedName>
    <definedName name="BEx3UYM19VIXLA0EU7LB9NHA77PB" localSheetId="0" hidden="1">#REF!</definedName>
    <definedName name="BEx3UYM19VIXLA0EU7LB9NHA77PB" localSheetId="1" hidden="1">#REF!</definedName>
    <definedName name="BEx3UYM19VIXLA0EU7LB9NHA77PB" hidden="1">#REF!</definedName>
    <definedName name="BEx3VML7CG70HPISMVYIUEN3711Q" localSheetId="0" hidden="1">#REF!</definedName>
    <definedName name="BEx3VML7CG70HPISMVYIUEN3711Q" localSheetId="1" hidden="1">#REF!</definedName>
    <definedName name="BEx3VML7CG70HPISMVYIUEN3711Q" hidden="1">#REF!</definedName>
    <definedName name="BEx56ZID5H04P9AIYLP1OASFGV56" localSheetId="0" hidden="1">#REF!</definedName>
    <definedName name="BEx56ZID5H04P9AIYLP1OASFGV56" localSheetId="1" hidden="1">#REF!</definedName>
    <definedName name="BEx56ZID5H04P9AIYLP1OASFGV56" hidden="1">#REF!</definedName>
    <definedName name="BEx57ROM8UIFKV5C1BOZWSQQLESO" localSheetId="0" hidden="1">#REF!</definedName>
    <definedName name="BEx57ROM8UIFKV5C1BOZWSQQLESO" localSheetId="1" hidden="1">#REF!</definedName>
    <definedName name="BEx57ROM8UIFKV5C1BOZWSQQLESO" hidden="1">#REF!</definedName>
    <definedName name="BEx587EYSS57E3PI8DT973HLJM9E" localSheetId="0" hidden="1">#REF!</definedName>
    <definedName name="BEx587EYSS57E3PI8DT973HLJM9E" localSheetId="1" hidden="1">#REF!</definedName>
    <definedName name="BEx587EYSS57E3PI8DT973HLJM9E" hidden="1">#REF!</definedName>
    <definedName name="BEx587KFQ3VKCOCY1SA5F24PQGUI" localSheetId="0" hidden="1">#REF!</definedName>
    <definedName name="BEx587KFQ3VKCOCY1SA5F24PQGUI" localSheetId="1" hidden="1">#REF!</definedName>
    <definedName name="BEx587KFQ3VKCOCY1SA5F24PQGUI" hidden="1">#REF!</definedName>
    <definedName name="BEx58O780PQ05NF0Z1SKKRB3N099" localSheetId="0" hidden="1">#REF!</definedName>
    <definedName name="BEx58O780PQ05NF0Z1SKKRB3N099" localSheetId="1" hidden="1">#REF!</definedName>
    <definedName name="BEx58O780PQ05NF0Z1SKKRB3N099" hidden="1">#REF!</definedName>
    <definedName name="BEx58W57CTL8HFK3U7ZRFYZR6MXE" localSheetId="0" hidden="1">#REF!</definedName>
    <definedName name="BEx58W57CTL8HFK3U7ZRFYZR6MXE" localSheetId="1" hidden="1">#REF!</definedName>
    <definedName name="BEx58W57CTL8HFK3U7ZRFYZR6MXE" hidden="1">#REF!</definedName>
    <definedName name="BEx58XHO7ZULLF2EUD7YIS0MGQJ5" localSheetId="0" hidden="1">#REF!</definedName>
    <definedName name="BEx58XHO7ZULLF2EUD7YIS0MGQJ5" localSheetId="1" hidden="1">#REF!</definedName>
    <definedName name="BEx58XHO7ZULLF2EUD7YIS0MGQJ5" hidden="1">#REF!</definedName>
    <definedName name="BEx58ZAFNTMGBNDH52VUYXLRJO7P" localSheetId="0" hidden="1">#REF!</definedName>
    <definedName name="BEx58ZAFNTMGBNDH52VUYXLRJO7P" localSheetId="1" hidden="1">#REF!</definedName>
    <definedName name="BEx58ZAFNTMGBNDH52VUYXLRJO7P" hidden="1">#REF!</definedName>
    <definedName name="BEx58ZW0HAIGIPEX9CVA1PQQTR6X" localSheetId="0" hidden="1">#REF!</definedName>
    <definedName name="BEx58ZW0HAIGIPEX9CVA1PQQTR6X" localSheetId="1" hidden="1">#REF!</definedName>
    <definedName name="BEx58ZW0HAIGIPEX9CVA1PQQTR6X" hidden="1">#REF!</definedName>
    <definedName name="BEx593SAFVYKW7V61D9COEZJXDA7" localSheetId="0" hidden="1">#REF!</definedName>
    <definedName name="BEx593SAFVYKW7V61D9COEZJXDA7" localSheetId="1" hidden="1">#REF!</definedName>
    <definedName name="BEx593SAFVYKW7V61D9COEZJXDA7" hidden="1">#REF!</definedName>
    <definedName name="BEx59BA1KH3RG6K1LHL7YS2VB79N" localSheetId="0" hidden="1">#REF!</definedName>
    <definedName name="BEx59BA1KH3RG6K1LHL7YS2VB79N" localSheetId="1" hidden="1">#REF!</definedName>
    <definedName name="BEx59BA1KH3RG6K1LHL7YS2VB79N" hidden="1">#REF!</definedName>
    <definedName name="BEx59DDIU0AMFOY94NSP1ULST8JD" localSheetId="0" hidden="1">#REF!</definedName>
    <definedName name="BEx59DDIU0AMFOY94NSP1ULST8JD" localSheetId="1" hidden="1">#REF!</definedName>
    <definedName name="BEx59DDIU0AMFOY94NSP1ULST8JD" hidden="1">#REF!</definedName>
    <definedName name="BEx59E9WABJP2TN71QAIKK79HPK9" localSheetId="0" hidden="1">#REF!</definedName>
    <definedName name="BEx59E9WABJP2TN71QAIKK79HPK9" localSheetId="1" hidden="1">#REF!</definedName>
    <definedName name="BEx59E9WABJP2TN71QAIKK79HPK9" hidden="1">#REF!</definedName>
    <definedName name="BEx59F0T17A80RNLNSZNFX8NAO8Y" localSheetId="0" hidden="1">#REF!</definedName>
    <definedName name="BEx59F0T17A80RNLNSZNFX8NAO8Y" localSheetId="1" hidden="1">#REF!</definedName>
    <definedName name="BEx59F0T17A80RNLNSZNFX8NAO8Y" hidden="1">#REF!</definedName>
    <definedName name="BEx59P7MAPNU129ZTC5H3EH892G1" localSheetId="0" hidden="1">#REF!</definedName>
    <definedName name="BEx59P7MAPNU129ZTC5H3EH892G1" localSheetId="1" hidden="1">#REF!</definedName>
    <definedName name="BEx59P7MAPNU129ZTC5H3EH892G1" hidden="1">#REF!</definedName>
    <definedName name="BEx5A11WZRQSIE089QE119AOX9ZG" localSheetId="0" hidden="1">#REF!</definedName>
    <definedName name="BEx5A11WZRQSIE089QE119AOX9ZG" localSheetId="1" hidden="1">#REF!</definedName>
    <definedName name="BEx5A11WZRQSIE089QE119AOX9ZG" hidden="1">#REF!</definedName>
    <definedName name="BEx5A7CIGCOTHJKHGUBDZG91JGPZ" localSheetId="0" hidden="1">#REF!</definedName>
    <definedName name="BEx5A7CIGCOTHJKHGUBDZG91JGPZ" localSheetId="1" hidden="1">#REF!</definedName>
    <definedName name="BEx5A7CIGCOTHJKHGUBDZG91JGPZ" hidden="1">#REF!</definedName>
    <definedName name="BEx5A8UFLT2SWVSG5COFA9B8P376" localSheetId="0" hidden="1">#REF!</definedName>
    <definedName name="BEx5A8UFLT2SWVSG5COFA9B8P376" localSheetId="1" hidden="1">#REF!</definedName>
    <definedName name="BEx5A8UFLT2SWVSG5COFA9B8P376" hidden="1">#REF!</definedName>
    <definedName name="BEx5ABUBK8WJV1WILGYU9A7CO0KI" localSheetId="0" hidden="1">#REF!</definedName>
    <definedName name="BEx5ABUBK8WJV1WILGYU9A7CO0KI" localSheetId="1" hidden="1">#REF!</definedName>
    <definedName name="BEx5ABUBK8WJV1WILGYU9A7CO0KI" hidden="1">#REF!</definedName>
    <definedName name="BEx5AFFTN3IXIBHDKM0FYC4OFL1S" localSheetId="0" hidden="1">#REF!</definedName>
    <definedName name="BEx5AFFTN3IXIBHDKM0FYC4OFL1S" localSheetId="1" hidden="1">#REF!</definedName>
    <definedName name="BEx5AFFTN3IXIBHDKM0FYC4OFL1S" hidden="1">#REF!</definedName>
    <definedName name="BEx5AOFIO8KVRHIZ1RII337AA8ML" localSheetId="0" hidden="1">#REF!</definedName>
    <definedName name="BEx5AOFIO8KVRHIZ1RII337AA8ML" localSheetId="1" hidden="1">#REF!</definedName>
    <definedName name="BEx5AOFIO8KVRHIZ1RII337AA8ML" hidden="1">#REF!</definedName>
    <definedName name="BEx5APRZ66L5BWHFE8E4YYNEDTI4" localSheetId="0" hidden="1">#REF!</definedName>
    <definedName name="BEx5APRZ66L5BWHFE8E4YYNEDTI4" localSheetId="1" hidden="1">#REF!</definedName>
    <definedName name="BEx5APRZ66L5BWHFE8E4YYNEDTI4" hidden="1">#REF!</definedName>
    <definedName name="BEx5AQJ1Z64KY10P8ZF1JKJUFEGN" localSheetId="0" hidden="1">#REF!</definedName>
    <definedName name="BEx5AQJ1Z64KY10P8ZF1JKJUFEGN" localSheetId="1" hidden="1">#REF!</definedName>
    <definedName name="BEx5AQJ1Z64KY10P8ZF1JKJUFEGN" hidden="1">#REF!</definedName>
    <definedName name="BEx5AY62R0TL82VHXE37SCZCINQC" localSheetId="0" hidden="1">#REF!</definedName>
    <definedName name="BEx5AY62R0TL82VHXE37SCZCINQC" localSheetId="1" hidden="1">#REF!</definedName>
    <definedName name="BEx5AY62R0TL82VHXE37SCZCINQC" hidden="1">#REF!</definedName>
    <definedName name="BEx5B0PV1FCOUSHWQTY94AO0B8P0" localSheetId="0" hidden="1">#REF!</definedName>
    <definedName name="BEx5B0PV1FCOUSHWQTY94AO0B8P0" localSheetId="1" hidden="1">#REF!</definedName>
    <definedName name="BEx5B0PV1FCOUSHWQTY94AO0B8P0" hidden="1">#REF!</definedName>
    <definedName name="BEx5B4RHHX0J1BF2FZKEA0SPP29O" localSheetId="0" hidden="1">#REF!</definedName>
    <definedName name="BEx5B4RHHX0J1BF2FZKEA0SPP29O" localSheetId="1" hidden="1">#REF!</definedName>
    <definedName name="BEx5B4RHHX0J1BF2FZKEA0SPP29O" hidden="1">#REF!</definedName>
    <definedName name="BEx5B5YMSWP0OVI5CIQRP5V18D0C" localSheetId="0" hidden="1">#REF!</definedName>
    <definedName name="BEx5B5YMSWP0OVI5CIQRP5V18D0C" localSheetId="1" hidden="1">#REF!</definedName>
    <definedName name="BEx5B5YMSWP0OVI5CIQRP5V18D0C" hidden="1">#REF!</definedName>
    <definedName name="BEx5B825RW35M5H0UB2IZGGRS4ER" localSheetId="0" hidden="1">#REF!</definedName>
    <definedName name="BEx5B825RW35M5H0UB2IZGGRS4ER" localSheetId="1" hidden="1">#REF!</definedName>
    <definedName name="BEx5B825RW35M5H0UB2IZGGRS4ER" hidden="1">#REF!</definedName>
    <definedName name="BEx5BAWPMY0TL684WDXX6KKJLRCN" localSheetId="0" hidden="1">#REF!</definedName>
    <definedName name="BEx5BAWPMY0TL684WDXX6KKJLRCN" localSheetId="1" hidden="1">#REF!</definedName>
    <definedName name="BEx5BAWPMY0TL684WDXX6KKJLRCN" hidden="1">#REF!</definedName>
    <definedName name="BEx5BBCUOWR6J9MZS2ML5XB0X7MW" localSheetId="0" hidden="1">#REF!</definedName>
    <definedName name="BEx5BBCUOWR6J9MZS2ML5XB0X7MW" localSheetId="1" hidden="1">#REF!</definedName>
    <definedName name="BEx5BBCUOWR6J9MZS2ML5XB0X7MW" hidden="1">#REF!</definedName>
    <definedName name="BEx5BBI61U4Y65GD0ARMTALPP7SJ" localSheetId="0" hidden="1">#REF!</definedName>
    <definedName name="BEx5BBI61U4Y65GD0ARMTALPP7SJ" localSheetId="1" hidden="1">#REF!</definedName>
    <definedName name="BEx5BBI61U4Y65GD0ARMTALPP7SJ" hidden="1">#REF!</definedName>
    <definedName name="BEx5BDR56MEV4IHY6CIH2SVNG1UB" localSheetId="0" hidden="1">#REF!</definedName>
    <definedName name="BEx5BDR56MEV4IHY6CIH2SVNG1UB" localSheetId="1" hidden="1">#REF!</definedName>
    <definedName name="BEx5BDR56MEV4IHY6CIH2SVNG1UB" hidden="1">#REF!</definedName>
    <definedName name="BEx5BESZC5H329SKHGJOHZFILYJJ" localSheetId="0" hidden="1">#REF!</definedName>
    <definedName name="BEx5BESZC5H329SKHGJOHZFILYJJ" localSheetId="1" hidden="1">#REF!</definedName>
    <definedName name="BEx5BESZC5H329SKHGJOHZFILYJJ" hidden="1">#REF!</definedName>
    <definedName name="BEx5BHSQ42B50IU1TEQFUXFX9XQD" localSheetId="0" hidden="1">#REF!</definedName>
    <definedName name="BEx5BHSQ42B50IU1TEQFUXFX9XQD" localSheetId="1" hidden="1">#REF!</definedName>
    <definedName name="BEx5BHSQ42B50IU1TEQFUXFX9XQD" hidden="1">#REF!</definedName>
    <definedName name="BEx5BKSM4UN4C1DM3EYKM79MRC5K" localSheetId="0" hidden="1">#REF!</definedName>
    <definedName name="BEx5BKSM4UN4C1DM3EYKM79MRC5K" localSheetId="1" hidden="1">#REF!</definedName>
    <definedName name="BEx5BKSM4UN4C1DM3EYKM79MRC5K" hidden="1">#REF!</definedName>
    <definedName name="BEx5BNN8NPH9KVOBARB9CDD9WLB6" localSheetId="0" hidden="1">#REF!</definedName>
    <definedName name="BEx5BNN8NPH9KVOBARB9CDD9WLB6" localSheetId="1" hidden="1">#REF!</definedName>
    <definedName name="BEx5BNN8NPH9KVOBARB9CDD9WLB6" hidden="1">#REF!</definedName>
    <definedName name="BEx5BPLEZ8XY6S89R7AZQSKLT4HK" localSheetId="0" hidden="1">#REF!</definedName>
    <definedName name="BEx5BPLEZ8XY6S89R7AZQSKLT4HK" localSheetId="1" hidden="1">#REF!</definedName>
    <definedName name="BEx5BPLEZ8XY6S89R7AZQSKLT4HK" hidden="1">#REF!</definedName>
    <definedName name="BEx5BYFMZ80TDDN2EZO8CF39AIAC" localSheetId="0" hidden="1">#REF!</definedName>
    <definedName name="BEx5BYFMZ80TDDN2EZO8CF39AIAC" localSheetId="1" hidden="1">#REF!</definedName>
    <definedName name="BEx5BYFMZ80TDDN2EZO8CF39AIAC" hidden="1">#REF!</definedName>
    <definedName name="BEx5C2BWFW6SHZBFDEISKGXHZCQW" localSheetId="0" hidden="1">#REF!</definedName>
    <definedName name="BEx5C2BWFW6SHZBFDEISKGXHZCQW" localSheetId="1" hidden="1">#REF!</definedName>
    <definedName name="BEx5C2BWFW6SHZBFDEISKGXHZCQW" hidden="1">#REF!</definedName>
    <definedName name="BEx5C44NK782B81CBGQUDS6Z8MV9" localSheetId="0" hidden="1">#REF!</definedName>
    <definedName name="BEx5C44NK782B81CBGQUDS6Z8MV9" localSheetId="1" hidden="1">#REF!</definedName>
    <definedName name="BEx5C44NK782B81CBGQUDS6Z8MV9" hidden="1">#REF!</definedName>
    <definedName name="BEx5C49ZFH8TO9ZU55729C3F7XG7" localSheetId="0" hidden="1">#REF!</definedName>
    <definedName name="BEx5C49ZFH8TO9ZU55729C3F7XG7" localSheetId="1" hidden="1">#REF!</definedName>
    <definedName name="BEx5C49ZFH8TO9ZU55729C3F7XG7" hidden="1">#REF!</definedName>
    <definedName name="BEx5C8GZQK13G60ZM70P63I5OS0L" localSheetId="0" hidden="1">#REF!</definedName>
    <definedName name="BEx5C8GZQK13G60ZM70P63I5OS0L" localSheetId="1" hidden="1">#REF!</definedName>
    <definedName name="BEx5C8GZQK13G60ZM70P63I5OS0L" hidden="1">#REF!</definedName>
    <definedName name="BEx5CAPTVN2NBT3UOMA1UFAL1C2R" localSheetId="0" hidden="1">#REF!</definedName>
    <definedName name="BEx5CAPTVN2NBT3UOMA1UFAL1C2R" localSheetId="1" hidden="1">#REF!</definedName>
    <definedName name="BEx5CAPTVN2NBT3UOMA1UFAL1C2R" hidden="1">#REF!</definedName>
    <definedName name="BEx5CEM3SYF9XP0ZZVE0GEPCLV3F" localSheetId="0" hidden="1">#REF!</definedName>
    <definedName name="BEx5CEM3SYF9XP0ZZVE0GEPCLV3F" localSheetId="1" hidden="1">#REF!</definedName>
    <definedName name="BEx5CEM3SYF9XP0ZZVE0GEPCLV3F" hidden="1">#REF!</definedName>
    <definedName name="BEx5CFYQ0F1Z6P8SCVJ0I3UPVFE4" localSheetId="0" hidden="1">#REF!</definedName>
    <definedName name="BEx5CFYQ0F1Z6P8SCVJ0I3UPVFE4" localSheetId="1" hidden="1">#REF!</definedName>
    <definedName name="BEx5CFYQ0F1Z6P8SCVJ0I3UPVFE4" hidden="1">#REF!</definedName>
    <definedName name="BEx5CPEKNSJORIPFQC2E1LTRYY8L" localSheetId="0" hidden="1">#REF!</definedName>
    <definedName name="BEx5CPEKNSJORIPFQC2E1LTRYY8L" localSheetId="1" hidden="1">#REF!</definedName>
    <definedName name="BEx5CPEKNSJORIPFQC2E1LTRYY8L" hidden="1">#REF!</definedName>
    <definedName name="BEx5CSUOL05D8PAM2TRDA9VRJT1O" localSheetId="0" hidden="1">#REF!</definedName>
    <definedName name="BEx5CSUOL05D8PAM2TRDA9VRJT1O" localSheetId="1" hidden="1">#REF!</definedName>
    <definedName name="BEx5CSUOL05D8PAM2TRDA9VRJT1O" hidden="1">#REF!</definedName>
    <definedName name="BEx5CUNFOO4YDFJ22HCMI2QKIGKM" localSheetId="0" hidden="1">#REF!</definedName>
    <definedName name="BEx5CUNFOO4YDFJ22HCMI2QKIGKM" localSheetId="1" hidden="1">#REF!</definedName>
    <definedName name="BEx5CUNFOO4YDFJ22HCMI2QKIGKM" hidden="1">#REF!</definedName>
    <definedName name="BEx5D01O3G6BXWXT7MZEVS1F4TE9" localSheetId="0" hidden="1">#REF!</definedName>
    <definedName name="BEx5D01O3G6BXWXT7MZEVS1F4TE9" localSheetId="1" hidden="1">#REF!</definedName>
    <definedName name="BEx5D01O3G6BXWXT7MZEVS1F4TE9" hidden="1">#REF!</definedName>
    <definedName name="BEx5D3HO5XE85AN0NGALZ4K4GE8J" localSheetId="0" hidden="1">#REF!</definedName>
    <definedName name="BEx5D3HO5XE85AN0NGALZ4K4GE8J" localSheetId="1" hidden="1">#REF!</definedName>
    <definedName name="BEx5D3HO5XE85AN0NGALZ4K4GE8J" hidden="1">#REF!</definedName>
    <definedName name="BEx5D8L47OF0WHBPFWXGZINZWUBZ" localSheetId="0" hidden="1">#REF!</definedName>
    <definedName name="BEx5D8L47OF0WHBPFWXGZINZWUBZ" localSheetId="1" hidden="1">#REF!</definedName>
    <definedName name="BEx5D8L47OF0WHBPFWXGZINZWUBZ" hidden="1">#REF!</definedName>
    <definedName name="BEx5DAJAHQ2SKUPCKSCR3PYML67L" localSheetId="0" hidden="1">#REF!</definedName>
    <definedName name="BEx5DAJAHQ2SKUPCKSCR3PYML67L" localSheetId="1" hidden="1">#REF!</definedName>
    <definedName name="BEx5DAJAHQ2SKUPCKSCR3PYML67L" hidden="1">#REF!</definedName>
    <definedName name="BEx5DC18JM1KJCV44PF18E0LNRKA" localSheetId="0" hidden="1">#REF!</definedName>
    <definedName name="BEx5DC18JM1KJCV44PF18E0LNRKA" localSheetId="1" hidden="1">#REF!</definedName>
    <definedName name="BEx5DC18JM1KJCV44PF18E0LNRKA" hidden="1">#REF!</definedName>
    <definedName name="BEx5DFH8EU3RCPUOTFY8S9G8SBCG" localSheetId="0" hidden="1">#REF!</definedName>
    <definedName name="BEx5DFH8EU3RCPUOTFY8S9G8SBCG" localSheetId="1" hidden="1">#REF!</definedName>
    <definedName name="BEx5DFH8EU3RCPUOTFY8S9G8SBCG" hidden="1">#REF!</definedName>
    <definedName name="BEx5DJIZBTNS011R9IIG2OQ2L6ZX" localSheetId="0" hidden="1">#REF!</definedName>
    <definedName name="BEx5DJIZBTNS011R9IIG2OQ2L6ZX" localSheetId="1" hidden="1">#REF!</definedName>
    <definedName name="BEx5DJIZBTNS011R9IIG2OQ2L6ZX" hidden="1">#REF!</definedName>
    <definedName name="BEx5DS2EKWFPC2UWI1W1QESX9QP5" localSheetId="0" hidden="1">#REF!</definedName>
    <definedName name="BEx5DS2EKWFPC2UWI1W1QESX9QP5" localSheetId="1" hidden="1">#REF!</definedName>
    <definedName name="BEx5DS2EKWFPC2UWI1W1QESX9QP5" hidden="1">#REF!</definedName>
    <definedName name="BEx5E123OLO9WQUOIRIDJ967KAGK" localSheetId="0" hidden="1">#REF!</definedName>
    <definedName name="BEx5E123OLO9WQUOIRIDJ967KAGK" localSheetId="1" hidden="1">#REF!</definedName>
    <definedName name="BEx5E123OLO9WQUOIRIDJ967KAGK" hidden="1">#REF!</definedName>
    <definedName name="BEx5E2UU5NES6W779W2OZTZOB4O7" localSheetId="0" hidden="1">#REF!</definedName>
    <definedName name="BEx5E2UU5NES6W779W2OZTZOB4O7" localSheetId="1" hidden="1">#REF!</definedName>
    <definedName name="BEx5E2UU5NES6W779W2OZTZOB4O7" hidden="1">#REF!</definedName>
    <definedName name="BEx5ELFT92WAQN3NW8COIMQHUL91" localSheetId="0" hidden="1">#REF!</definedName>
    <definedName name="BEx5ELFT92WAQN3NW8COIMQHUL91" localSheetId="1" hidden="1">#REF!</definedName>
    <definedName name="BEx5ELFT92WAQN3NW8COIMQHUL91" hidden="1">#REF!</definedName>
    <definedName name="BEx5ELQL9B0VR6UT18KP11DHOTFX" localSheetId="0" hidden="1">#REF!</definedName>
    <definedName name="BEx5ELQL9B0VR6UT18KP11DHOTFX" localSheetId="1" hidden="1">#REF!</definedName>
    <definedName name="BEx5ELQL9B0VR6UT18KP11DHOTFX" hidden="1">#REF!</definedName>
    <definedName name="BEx5ER4TJTFPN7IB1MNEB1ZFR5M6" localSheetId="0" hidden="1">#REF!</definedName>
    <definedName name="BEx5ER4TJTFPN7IB1MNEB1ZFR5M6" localSheetId="1" hidden="1">#REF!</definedName>
    <definedName name="BEx5ER4TJTFPN7IB1MNEB1ZFR5M6" hidden="1">#REF!</definedName>
    <definedName name="BEx5EYXB2LDMI4FLC3QFAOXC0FZ3" localSheetId="0" hidden="1">#REF!</definedName>
    <definedName name="BEx5EYXB2LDMI4FLC3QFAOXC0FZ3" localSheetId="1" hidden="1">#REF!</definedName>
    <definedName name="BEx5EYXB2LDMI4FLC3QFAOXC0FZ3" hidden="1">#REF!</definedName>
    <definedName name="BEx5F6V72QTCK7O39Y59R0EVM6CW" localSheetId="0" hidden="1">#REF!</definedName>
    <definedName name="BEx5F6V72QTCK7O39Y59R0EVM6CW" localSheetId="1" hidden="1">#REF!</definedName>
    <definedName name="BEx5F6V72QTCK7O39Y59R0EVM6CW" hidden="1">#REF!</definedName>
    <definedName name="BEx5FGLQVACD5F5YZG4DGSCHCGO2" localSheetId="0" hidden="1">#REF!</definedName>
    <definedName name="BEx5FGLQVACD5F5YZG4DGSCHCGO2" localSheetId="1" hidden="1">#REF!</definedName>
    <definedName name="BEx5FGLQVACD5F5YZG4DGSCHCGO2" hidden="1">#REF!</definedName>
    <definedName name="BEx5FHCTE8VTJEF7IK189AVLNYSY" localSheetId="0" hidden="1">#REF!</definedName>
    <definedName name="BEx5FHCTE8VTJEF7IK189AVLNYSY" localSheetId="1" hidden="1">#REF!</definedName>
    <definedName name="BEx5FHCTE8VTJEF7IK189AVLNYSY" hidden="1">#REF!</definedName>
    <definedName name="BEx5FLJWHLW3BTZILDPN5NMA449V" localSheetId="0" hidden="1">#REF!</definedName>
    <definedName name="BEx5FLJWHLW3BTZILDPN5NMA449V" localSheetId="1" hidden="1">#REF!</definedName>
    <definedName name="BEx5FLJWHLW3BTZILDPN5NMA449V" hidden="1">#REF!</definedName>
    <definedName name="BEx5FNI2O10YN2SI1NO4X5GP3GTF" localSheetId="0" hidden="1">#REF!</definedName>
    <definedName name="BEx5FNI2O10YN2SI1NO4X5GP3GTF" localSheetId="1" hidden="1">#REF!</definedName>
    <definedName name="BEx5FNI2O10YN2SI1NO4X5GP3GTF" hidden="1">#REF!</definedName>
    <definedName name="BEx5FO8YRFSZCG3L608EHIHIHFY4" localSheetId="0" hidden="1">#REF!</definedName>
    <definedName name="BEx5FO8YRFSZCG3L608EHIHIHFY4" localSheetId="1" hidden="1">#REF!</definedName>
    <definedName name="BEx5FO8YRFSZCG3L608EHIHIHFY4" hidden="1">#REF!</definedName>
    <definedName name="BEx5FQNA6V4CNYSH013K45RI4BCV" localSheetId="0" hidden="1">#REF!</definedName>
    <definedName name="BEx5FQNA6V4CNYSH013K45RI4BCV" localSheetId="1" hidden="1">#REF!</definedName>
    <definedName name="BEx5FQNA6V4CNYSH013K45RI4BCV" hidden="1">#REF!</definedName>
    <definedName name="BEx5FVQPPEU32CPNV9RRQ9MNLLVE" localSheetId="0" hidden="1">#REF!</definedName>
    <definedName name="BEx5FVQPPEU32CPNV9RRQ9MNLLVE" localSheetId="1" hidden="1">#REF!</definedName>
    <definedName name="BEx5FVQPPEU32CPNV9RRQ9MNLLVE" hidden="1">#REF!</definedName>
    <definedName name="BEx5G08KGMG5X2AQKDGPFYG5GH94" localSheetId="0" hidden="1">#REF!</definedName>
    <definedName name="BEx5G08KGMG5X2AQKDGPFYG5GH94" localSheetId="1" hidden="1">#REF!</definedName>
    <definedName name="BEx5G08KGMG5X2AQKDGPFYG5GH94" hidden="1">#REF!</definedName>
    <definedName name="BEx5G1A8TFN4C4QII35U9DKYNIS8" localSheetId="0" hidden="1">#REF!</definedName>
    <definedName name="BEx5G1A8TFN4C4QII35U9DKYNIS8" localSheetId="1" hidden="1">#REF!</definedName>
    <definedName name="BEx5G1A8TFN4C4QII35U9DKYNIS8" hidden="1">#REF!</definedName>
    <definedName name="BEx5G1L0QO91KEPDMV1D8OT4BT73" localSheetId="0" hidden="1">#REF!</definedName>
    <definedName name="BEx5G1L0QO91KEPDMV1D8OT4BT73" localSheetId="1" hidden="1">#REF!</definedName>
    <definedName name="BEx5G1L0QO91KEPDMV1D8OT4BT73" hidden="1">#REF!</definedName>
    <definedName name="BEx5G1QHX69GFUYHUZA5X74MTDMR" localSheetId="0" hidden="1">#REF!</definedName>
    <definedName name="BEx5G1QHX69GFUYHUZA5X74MTDMR" localSheetId="1" hidden="1">#REF!</definedName>
    <definedName name="BEx5G1QHX69GFUYHUZA5X74MTDMR" hidden="1">#REF!</definedName>
    <definedName name="BEx5G5S2C9JRD28ZQMMQLCBHWOHB" localSheetId="0" hidden="1">#REF!</definedName>
    <definedName name="BEx5G5S2C9JRD28ZQMMQLCBHWOHB" localSheetId="1" hidden="1">#REF!</definedName>
    <definedName name="BEx5G5S2C9JRD28ZQMMQLCBHWOHB" hidden="1">#REF!</definedName>
    <definedName name="BEx5G7KU3EGZQSYN2YNML8EW8NDC" localSheetId="0" hidden="1">#REF!</definedName>
    <definedName name="BEx5G7KU3EGZQSYN2YNML8EW8NDC" localSheetId="1" hidden="1">#REF!</definedName>
    <definedName name="BEx5G7KU3EGZQSYN2YNML8EW8NDC" hidden="1">#REF!</definedName>
    <definedName name="BEx5G86DZL1VYUX6KWODAP3WFAWP" localSheetId="0" hidden="1">#REF!</definedName>
    <definedName name="BEx5G86DZL1VYUX6KWODAP3WFAWP" localSheetId="1" hidden="1">#REF!</definedName>
    <definedName name="BEx5G86DZL1VYUX6KWODAP3WFAWP" hidden="1">#REF!</definedName>
    <definedName name="BEx5G8BV2GIOCM3C7IUFK8L04A6M" localSheetId="0" hidden="1">#REF!</definedName>
    <definedName name="BEx5G8BV2GIOCM3C7IUFK8L04A6M" localSheetId="1" hidden="1">#REF!</definedName>
    <definedName name="BEx5G8BV2GIOCM3C7IUFK8L04A6M" hidden="1">#REF!</definedName>
    <definedName name="BEx5GID9MVBUPFFT9M8K8B5MO9NV" localSheetId="0" hidden="1">#REF!</definedName>
    <definedName name="BEx5GID9MVBUPFFT9M8K8B5MO9NV" localSheetId="1" hidden="1">#REF!</definedName>
    <definedName name="BEx5GID9MVBUPFFT9M8K8B5MO9NV" hidden="1">#REF!</definedName>
    <definedName name="BEx5GN0EWA9SCQDPQ7NTUQH82QVK" localSheetId="0" hidden="1">#REF!</definedName>
    <definedName name="BEx5GN0EWA9SCQDPQ7NTUQH82QVK" localSheetId="1" hidden="1">#REF!</definedName>
    <definedName name="BEx5GN0EWA9SCQDPQ7NTUQH82QVK" hidden="1">#REF!</definedName>
    <definedName name="BEx5GNBCU4WZ74I0UXFL9ZG2XSGJ" localSheetId="0" hidden="1">#REF!</definedName>
    <definedName name="BEx5GNBCU4WZ74I0UXFL9ZG2XSGJ" localSheetId="1" hidden="1">#REF!</definedName>
    <definedName name="BEx5GNBCU4WZ74I0UXFL9ZG2XSGJ" hidden="1">#REF!</definedName>
    <definedName name="BEx5GUCTYC7QCWGWU5BTO7Y7HDZX" localSheetId="0" hidden="1">#REF!</definedName>
    <definedName name="BEx5GUCTYC7QCWGWU5BTO7Y7HDZX" localSheetId="1" hidden="1">#REF!</definedName>
    <definedName name="BEx5GUCTYC7QCWGWU5BTO7Y7HDZX" hidden="1">#REF!</definedName>
    <definedName name="BEx5GYUPJULJQ624TEESYFG1NFOH" localSheetId="0" hidden="1">#REF!</definedName>
    <definedName name="BEx5GYUPJULJQ624TEESYFG1NFOH" localSheetId="1" hidden="1">#REF!</definedName>
    <definedName name="BEx5GYUPJULJQ624TEESYFG1NFOH" hidden="1">#REF!</definedName>
    <definedName name="BEx5H0NEE0AIN5E2UHJ9J9ISU9N1" localSheetId="0" hidden="1">#REF!</definedName>
    <definedName name="BEx5H0NEE0AIN5E2UHJ9J9ISU9N1" localSheetId="1" hidden="1">#REF!</definedName>
    <definedName name="BEx5H0NEE0AIN5E2UHJ9J9ISU9N1" hidden="1">#REF!</definedName>
    <definedName name="BEx5H1UJSEUQM2K8QHQXO5THVHSO" localSheetId="0" hidden="1">#REF!</definedName>
    <definedName name="BEx5H1UJSEUQM2K8QHQXO5THVHSO" localSheetId="1" hidden="1">#REF!</definedName>
    <definedName name="BEx5H1UJSEUQM2K8QHQXO5THVHSO" hidden="1">#REF!</definedName>
    <definedName name="BEx5HAOT9XWUF7XIFRZZS8B9F5TZ" localSheetId="0" hidden="1">#REF!</definedName>
    <definedName name="BEx5HAOT9XWUF7XIFRZZS8B9F5TZ" localSheetId="1" hidden="1">#REF!</definedName>
    <definedName name="BEx5HAOT9XWUF7XIFRZZS8B9F5TZ" hidden="1">#REF!</definedName>
    <definedName name="BEx5HB534CO7TBSALKMD27WHMAQJ" localSheetId="0" hidden="1">#REF!</definedName>
    <definedName name="BEx5HB534CO7TBSALKMD27WHMAQJ" localSheetId="1" hidden="1">#REF!</definedName>
    <definedName name="BEx5HB534CO7TBSALKMD27WHMAQJ" hidden="1">#REF!</definedName>
    <definedName name="BEx5HE4XRF9BUY04MENWY9CHHN5H" localSheetId="0" hidden="1">#REF!</definedName>
    <definedName name="BEx5HE4XRF9BUY04MENWY9CHHN5H" localSheetId="1" hidden="1">#REF!</definedName>
    <definedName name="BEx5HE4XRF9BUY04MENWY9CHHN5H" hidden="1">#REF!</definedName>
    <definedName name="BEx5HFHMABAT0H9KKS754X4T304E" localSheetId="0" hidden="1">#REF!</definedName>
    <definedName name="BEx5HFHMABAT0H9KKS754X4T304E" localSheetId="1" hidden="1">#REF!</definedName>
    <definedName name="BEx5HFHMABAT0H9KKS754X4T304E" hidden="1">#REF!</definedName>
    <definedName name="BEx5HGDZ7MX1S3KNXLRL9WU565V4" localSheetId="0" hidden="1">#REF!</definedName>
    <definedName name="BEx5HGDZ7MX1S3KNXLRL9WU565V4" localSheetId="1" hidden="1">#REF!</definedName>
    <definedName name="BEx5HGDZ7MX1S3KNXLRL9WU565V4" hidden="1">#REF!</definedName>
    <definedName name="BEx5HJZ9FAVNZSSBTAYRPZDYM9NU" localSheetId="0" hidden="1">#REF!</definedName>
    <definedName name="BEx5HJZ9FAVNZSSBTAYRPZDYM9NU" localSheetId="1" hidden="1">#REF!</definedName>
    <definedName name="BEx5HJZ9FAVNZSSBTAYRPZDYM9NU" hidden="1">#REF!</definedName>
    <definedName name="BEx5HZ9JMKHNLFWLVUB1WP5B39BL" localSheetId="0" hidden="1">#REF!</definedName>
    <definedName name="BEx5HZ9JMKHNLFWLVUB1WP5B39BL" localSheetId="1" hidden="1">#REF!</definedName>
    <definedName name="BEx5HZ9JMKHNLFWLVUB1WP5B39BL" hidden="1">#REF!</definedName>
    <definedName name="BEx5I17QJ0PQ1OG1IMH69HMQWNEA" localSheetId="0" hidden="1">#REF!</definedName>
    <definedName name="BEx5I17QJ0PQ1OG1IMH69HMQWNEA" localSheetId="1" hidden="1">#REF!</definedName>
    <definedName name="BEx5I17QJ0PQ1OG1IMH69HMQWNEA" hidden="1">#REF!</definedName>
    <definedName name="BEx5I244LQHZTF3XI66J8705R9XX" localSheetId="0" hidden="1">#REF!</definedName>
    <definedName name="BEx5I244LQHZTF3XI66J8705R9XX" localSheetId="1" hidden="1">#REF!</definedName>
    <definedName name="BEx5I244LQHZTF3XI66J8705R9XX" hidden="1">#REF!</definedName>
    <definedName name="BEx5I8PBP4LIXDGID5BP0THLO0AQ" localSheetId="0" hidden="1">#REF!</definedName>
    <definedName name="BEx5I8PBP4LIXDGID5BP0THLO0AQ" localSheetId="1" hidden="1">#REF!</definedName>
    <definedName name="BEx5I8PBP4LIXDGID5BP0THLO0AQ" hidden="1">#REF!</definedName>
    <definedName name="BEx5I8USVUB3JP4S9OXGMZVMOQXR" localSheetId="0" hidden="1">#REF!</definedName>
    <definedName name="BEx5I8USVUB3JP4S9OXGMZVMOQXR" localSheetId="1" hidden="1">#REF!</definedName>
    <definedName name="BEx5I8USVUB3JP4S9OXGMZVMOQXR" hidden="1">#REF!</definedName>
    <definedName name="BEx5I9GDQSYIAL65UQNDMNFQCS9Y" localSheetId="0" hidden="1">#REF!</definedName>
    <definedName name="BEx5I9GDQSYIAL65UQNDMNFQCS9Y" localSheetId="1" hidden="1">#REF!</definedName>
    <definedName name="BEx5I9GDQSYIAL65UQNDMNFQCS9Y" hidden="1">#REF!</definedName>
    <definedName name="BEx5IBUPG9AWNW5PK7JGRGEJ4OLM" localSheetId="0" hidden="1">#REF!</definedName>
    <definedName name="BEx5IBUPG9AWNW5PK7JGRGEJ4OLM" localSheetId="1" hidden="1">#REF!</definedName>
    <definedName name="BEx5IBUPG9AWNW5PK7JGRGEJ4OLM" hidden="1">#REF!</definedName>
    <definedName name="BEx5IC06RVN8BSAEPREVKHKLCJ2L" localSheetId="0" hidden="1">#REF!</definedName>
    <definedName name="BEx5IC06RVN8BSAEPREVKHKLCJ2L" localSheetId="1" hidden="1">#REF!</definedName>
    <definedName name="BEx5IC06RVN8BSAEPREVKHKLCJ2L" hidden="1">#REF!</definedName>
    <definedName name="BEx5IGY4M04BPXSQF2J4GQYXF85O" localSheetId="0" hidden="1">#REF!</definedName>
    <definedName name="BEx5IGY4M04BPXSQF2J4GQYXF85O" localSheetId="1" hidden="1">#REF!</definedName>
    <definedName name="BEx5IGY4M04BPXSQF2J4GQYXF85O" hidden="1">#REF!</definedName>
    <definedName name="BEx5IWTZDCLZ5CCDG108STY04SAJ" localSheetId="0" hidden="1">#REF!</definedName>
    <definedName name="BEx5IWTZDCLZ5CCDG108STY04SAJ" localSheetId="1" hidden="1">#REF!</definedName>
    <definedName name="BEx5IWTZDCLZ5CCDG108STY04SAJ" hidden="1">#REF!</definedName>
    <definedName name="BEx5J0FFP1KS4NGY20AEJI8VREEA" localSheetId="0" hidden="1">#REF!</definedName>
    <definedName name="BEx5J0FFP1KS4NGY20AEJI8VREEA" localSheetId="1" hidden="1">#REF!</definedName>
    <definedName name="BEx5J0FFP1KS4NGY20AEJI8VREEA" hidden="1">#REF!</definedName>
    <definedName name="BEx5J1XE5FVWL6IJV6CWKPN24UBK" localSheetId="0" hidden="1">#REF!</definedName>
    <definedName name="BEx5J1XE5FVWL6IJV6CWKPN24UBK" localSheetId="1" hidden="1">#REF!</definedName>
    <definedName name="BEx5J1XE5FVWL6IJV6CWKPN24UBK" hidden="1">#REF!</definedName>
    <definedName name="BEx5JF3ZXLDIS8VNKDCY7ZI7H1CI" localSheetId="0" hidden="1">#REF!</definedName>
    <definedName name="BEx5JF3ZXLDIS8VNKDCY7ZI7H1CI" localSheetId="1" hidden="1">#REF!</definedName>
    <definedName name="BEx5JF3ZXLDIS8VNKDCY7ZI7H1CI" hidden="1">#REF!</definedName>
    <definedName name="BEx5JHCZJ8G6OOOW6EF3GABXKH6F" localSheetId="0" hidden="1">#REF!</definedName>
    <definedName name="BEx5JHCZJ8G6OOOW6EF3GABXKH6F" localSheetId="1" hidden="1">#REF!</definedName>
    <definedName name="BEx5JHCZJ8G6OOOW6EF3GABXKH6F" hidden="1">#REF!</definedName>
    <definedName name="BEx5JJB6W446THXQCRUKD3I7RKLP" localSheetId="0" hidden="1">#REF!</definedName>
    <definedName name="BEx5JJB6W446THXQCRUKD3I7RKLP" localSheetId="1" hidden="1">#REF!</definedName>
    <definedName name="BEx5JJB6W446THXQCRUKD3I7RKLP" hidden="1">#REF!</definedName>
    <definedName name="BEx5JNCT8Z7XSSPD5EMNAJELCU2V" localSheetId="0" hidden="1">#REF!</definedName>
    <definedName name="BEx5JNCT8Z7XSSPD5EMNAJELCU2V" localSheetId="1" hidden="1">#REF!</definedName>
    <definedName name="BEx5JNCT8Z7XSSPD5EMNAJELCU2V" hidden="1">#REF!</definedName>
    <definedName name="BEx5JQCNT9Y4RM306CHC8IPY3HBZ" localSheetId="0" hidden="1">#REF!</definedName>
    <definedName name="BEx5JQCNT9Y4RM306CHC8IPY3HBZ" localSheetId="1" hidden="1">#REF!</definedName>
    <definedName name="BEx5JQCNT9Y4RM306CHC8IPY3HBZ" hidden="1">#REF!</definedName>
    <definedName name="BEx5K08PYKE6JOKBYIB006TX619P" localSheetId="0" hidden="1">#REF!</definedName>
    <definedName name="BEx5K08PYKE6JOKBYIB006TX619P" localSheetId="1" hidden="1">#REF!</definedName>
    <definedName name="BEx5K08PYKE6JOKBYIB006TX619P" hidden="1">#REF!</definedName>
    <definedName name="BEx5K4W2S2K7M9V2M304KW93LK8Q" localSheetId="0" hidden="1">#REF!</definedName>
    <definedName name="BEx5K4W2S2K7M9V2M304KW93LK8Q" localSheetId="1" hidden="1">#REF!</definedName>
    <definedName name="BEx5K4W2S2K7M9V2M304KW93LK8Q" hidden="1">#REF!</definedName>
    <definedName name="BEx5K51DSERT1TR7B4A29R41W4NX" localSheetId="0" hidden="1">#REF!</definedName>
    <definedName name="BEx5K51DSERT1TR7B4A29R41W4NX" localSheetId="1" hidden="1">#REF!</definedName>
    <definedName name="BEx5K51DSERT1TR7B4A29R41W4NX" hidden="1">#REF!</definedName>
    <definedName name="BEx5KBBZ8KCEQK36ARG4ERYOFD4G" localSheetId="0" hidden="1">#REF!</definedName>
    <definedName name="BEx5KBBZ8KCEQK36ARG4ERYOFD4G" localSheetId="1" hidden="1">#REF!</definedName>
    <definedName name="BEx5KBBZ8KCEQK36ARG4ERYOFD4G" hidden="1">#REF!</definedName>
    <definedName name="BEx5KCOET0DYMY4VILOLGVBX7E3C" localSheetId="0" hidden="1">#REF!</definedName>
    <definedName name="BEx5KCOET0DYMY4VILOLGVBX7E3C" localSheetId="1" hidden="1">#REF!</definedName>
    <definedName name="BEx5KCOET0DYMY4VILOLGVBX7E3C" hidden="1">#REF!</definedName>
    <definedName name="BEx5KYER580I4T7WTLMUN7NLNP5K" localSheetId="0" hidden="1">#REF!</definedName>
    <definedName name="BEx5KYER580I4T7WTLMUN7NLNP5K" localSheetId="1" hidden="1">#REF!</definedName>
    <definedName name="BEx5KYER580I4T7WTLMUN7NLNP5K" hidden="1">#REF!</definedName>
    <definedName name="BEx5LHLB3M6K4ZKY2F42QBZT30ZH" localSheetId="0" hidden="1">#REF!</definedName>
    <definedName name="BEx5LHLB3M6K4ZKY2F42QBZT30ZH" localSheetId="1" hidden="1">#REF!</definedName>
    <definedName name="BEx5LHLB3M6K4ZKY2F42QBZT30ZH" hidden="1">#REF!</definedName>
    <definedName name="BEx5LKQJG40DO2JR1ZF6KD3PON9K" localSheetId="0" hidden="1">#REF!</definedName>
    <definedName name="BEx5LKQJG40DO2JR1ZF6KD3PON9K" localSheetId="1" hidden="1">#REF!</definedName>
    <definedName name="BEx5LKQJG40DO2JR1ZF6KD3PON9K" hidden="1">#REF!</definedName>
    <definedName name="BEx5LQA84QRPGAR4FLC7MCT3H9EN" localSheetId="0" hidden="1">#REF!</definedName>
    <definedName name="BEx5LQA84QRPGAR4FLC7MCT3H9EN" localSheetId="1" hidden="1">#REF!</definedName>
    <definedName name="BEx5LQA84QRPGAR4FLC7MCT3H9EN" hidden="1">#REF!</definedName>
    <definedName name="BEx5LRMNU3HXIE1BUMDHRU31F7JJ" localSheetId="0" hidden="1">#REF!</definedName>
    <definedName name="BEx5LRMNU3HXIE1BUMDHRU31F7JJ" localSheetId="1" hidden="1">#REF!</definedName>
    <definedName name="BEx5LRMNU3HXIE1BUMDHRU31F7JJ" hidden="1">#REF!</definedName>
    <definedName name="BEx5LSJ1LPUAX3ENSPECWPG4J7D1" localSheetId="0" hidden="1">#REF!</definedName>
    <definedName name="BEx5LSJ1LPUAX3ENSPECWPG4J7D1" localSheetId="1" hidden="1">#REF!</definedName>
    <definedName name="BEx5LSJ1LPUAX3ENSPECWPG4J7D1" hidden="1">#REF!</definedName>
    <definedName name="BEx5LTKQ8RQWJE4BC88OP928893U" localSheetId="0" hidden="1">#REF!</definedName>
    <definedName name="BEx5LTKQ8RQWJE4BC88OP928893U" localSheetId="1" hidden="1">#REF!</definedName>
    <definedName name="BEx5LTKQ8RQWJE4BC88OP928893U" hidden="1">#REF!</definedName>
    <definedName name="BEx5M4D4KHXU4JXKDEHZZNRG7NRA" localSheetId="0" hidden="1">#REF!</definedName>
    <definedName name="BEx5M4D4KHXU4JXKDEHZZNRG7NRA" localSheetId="1" hidden="1">#REF!</definedName>
    <definedName name="BEx5M4D4KHXU4JXKDEHZZNRG7NRA" hidden="1">#REF!</definedName>
    <definedName name="BEx5MB9BR71LZDG7XXQ2EO58JC5F" localSheetId="0" hidden="1">#REF!</definedName>
    <definedName name="BEx5MB9BR71LZDG7XXQ2EO58JC5F" localSheetId="1" hidden="1">#REF!</definedName>
    <definedName name="BEx5MB9BR71LZDG7XXQ2EO58JC5F" hidden="1">#REF!</definedName>
    <definedName name="BEx5MHEF05EVRV5DPTG4KMPWZSUS" localSheetId="0" hidden="1">#REF!</definedName>
    <definedName name="BEx5MHEF05EVRV5DPTG4KMPWZSUS" localSheetId="1" hidden="1">#REF!</definedName>
    <definedName name="BEx5MHEF05EVRV5DPTG4KMPWZSUS" hidden="1">#REF!</definedName>
    <definedName name="BEx5MLQZM68YQSKARVWTTPINFQ2C" localSheetId="0" hidden="1">[27]ZZCOOM_M03_Q005!#REF!</definedName>
    <definedName name="BEx5MLQZM68YQSKARVWTTPINFQ2C" localSheetId="1" hidden="1">[27]ZZCOOM_M03_Q005!#REF!</definedName>
    <definedName name="BEx5MLQZM68YQSKARVWTTPINFQ2C" hidden="1">[27]ZZCOOM_M03_Q005!#REF!</definedName>
    <definedName name="BEx5MMCJMU7FOOWUCW9EA13B7V5F" localSheetId="0" hidden="1">#REF!</definedName>
    <definedName name="BEx5MMCJMU7FOOWUCW9EA13B7V5F" localSheetId="1" hidden="1">#REF!</definedName>
    <definedName name="BEx5MMCJMU7FOOWUCW9EA13B7V5F" hidden="1">#REF!</definedName>
    <definedName name="BEx5MVXTKNBXHNWTL43C670E4KXC" localSheetId="0" hidden="1">#REF!</definedName>
    <definedName name="BEx5MVXTKNBXHNWTL43C670E4KXC" localSheetId="1" hidden="1">#REF!</definedName>
    <definedName name="BEx5MVXTKNBXHNWTL43C670E4KXC" hidden="1">#REF!</definedName>
    <definedName name="BEx5MWZGZ3VRB5418C2RNF9H17BQ" localSheetId="0" hidden="1">#REF!</definedName>
    <definedName name="BEx5MWZGZ3VRB5418C2RNF9H17BQ" localSheetId="1" hidden="1">#REF!</definedName>
    <definedName name="BEx5MWZGZ3VRB5418C2RNF9H17BQ" hidden="1">#REF!</definedName>
    <definedName name="BEx5MX4YD2QV39W04QH9C6AOA0FB" localSheetId="0" hidden="1">#REF!</definedName>
    <definedName name="BEx5MX4YD2QV39W04QH9C6AOA0FB" localSheetId="1" hidden="1">#REF!</definedName>
    <definedName name="BEx5MX4YD2QV39W04QH9C6AOA0FB" hidden="1">#REF!</definedName>
    <definedName name="BEx5N3A8LULD7YBJH5J83X27PZSW" localSheetId="0" hidden="1">#REF!</definedName>
    <definedName name="BEx5N3A8LULD7YBJH5J83X27PZSW" localSheetId="1" hidden="1">#REF!</definedName>
    <definedName name="BEx5N3A8LULD7YBJH5J83X27PZSW" hidden="1">#REF!</definedName>
    <definedName name="BEx5N4XI4PWB1W9PMZ4O5R0HWTYD" localSheetId="0" hidden="1">#REF!</definedName>
    <definedName name="BEx5N4XI4PWB1W9PMZ4O5R0HWTYD" localSheetId="1" hidden="1">#REF!</definedName>
    <definedName name="BEx5N4XI4PWB1W9PMZ4O5R0HWTYD" hidden="1">#REF!</definedName>
    <definedName name="BEx5N8DH1SY888WI2GZ2D6E9XCXB" localSheetId="0" hidden="1">#REF!</definedName>
    <definedName name="BEx5N8DH1SY888WI2GZ2D6E9XCXB" localSheetId="1" hidden="1">#REF!</definedName>
    <definedName name="BEx5N8DH1SY888WI2GZ2D6E9XCXB" hidden="1">#REF!</definedName>
    <definedName name="BEx5NA68N6FJFX9UJXK4M14U487F" localSheetId="0" hidden="1">#REF!</definedName>
    <definedName name="BEx5NA68N6FJFX9UJXK4M14U487F" localSheetId="1" hidden="1">#REF!</definedName>
    <definedName name="BEx5NA68N6FJFX9UJXK4M14U487F" hidden="1">#REF!</definedName>
    <definedName name="BEx5NIKBG2GDJOYGE3WCXKU7YY51" localSheetId="0" hidden="1">#REF!</definedName>
    <definedName name="BEx5NIKBG2GDJOYGE3WCXKU7YY51" localSheetId="1" hidden="1">#REF!</definedName>
    <definedName name="BEx5NIKBG2GDJOYGE3WCXKU7YY51" hidden="1">#REF!</definedName>
    <definedName name="BEx5NV06L5J5IMKGOMGKGJ4PBZCD" localSheetId="0" hidden="1">#REF!</definedName>
    <definedName name="BEx5NV06L5J5IMKGOMGKGJ4PBZCD" localSheetId="1" hidden="1">#REF!</definedName>
    <definedName name="BEx5NV06L5J5IMKGOMGKGJ4PBZCD" hidden="1">#REF!</definedName>
    <definedName name="BEx5NW1V6AB25NEEX9VPHRXWJDSS" localSheetId="0" hidden="1">#REF!</definedName>
    <definedName name="BEx5NW1V6AB25NEEX9VPHRXWJDSS" localSheetId="1" hidden="1">#REF!</definedName>
    <definedName name="BEx5NW1V6AB25NEEX9VPHRXWJDSS" hidden="1">#REF!</definedName>
    <definedName name="BEx5NWSXWACAUHWVZAI57DGZ8OCQ" localSheetId="0" hidden="1">#REF!</definedName>
    <definedName name="BEx5NWSXWACAUHWVZAI57DGZ8OCQ" localSheetId="1" hidden="1">#REF!</definedName>
    <definedName name="BEx5NWSXWACAUHWVZAI57DGZ8OCQ" hidden="1">#REF!</definedName>
    <definedName name="BEx5NZSSQ6PY99ZX2D7Q9IGOR34W" localSheetId="0" hidden="1">#REF!</definedName>
    <definedName name="BEx5NZSSQ6PY99ZX2D7Q9IGOR34W" localSheetId="1" hidden="1">#REF!</definedName>
    <definedName name="BEx5NZSSQ6PY99ZX2D7Q9IGOR34W" hidden="1">#REF!</definedName>
    <definedName name="BEx5O2N9HTGG4OJHR62PKFMNZTTW" localSheetId="0" hidden="1">#REF!</definedName>
    <definedName name="BEx5O2N9HTGG4OJHR62PKFMNZTTW" localSheetId="1" hidden="1">#REF!</definedName>
    <definedName name="BEx5O2N9HTGG4OJHR62PKFMNZTTW" hidden="1">#REF!</definedName>
    <definedName name="BEx5O3ZUQ2OARA1CDOZ3NC4UE5AA" localSheetId="0" hidden="1">#REF!</definedName>
    <definedName name="BEx5O3ZUQ2OARA1CDOZ3NC4UE5AA" localSheetId="1" hidden="1">#REF!</definedName>
    <definedName name="BEx5O3ZUQ2OARA1CDOZ3NC4UE5AA" hidden="1">#REF!</definedName>
    <definedName name="BEx5OAFS0NJ2CB86A02E1JYHMLQ1" localSheetId="0" hidden="1">#REF!</definedName>
    <definedName name="BEx5OAFS0NJ2CB86A02E1JYHMLQ1" localSheetId="1" hidden="1">#REF!</definedName>
    <definedName name="BEx5OAFS0NJ2CB86A02E1JYHMLQ1" hidden="1">#REF!</definedName>
    <definedName name="BEx5OG4RPU8W1ETWDWM234NYYYEN" localSheetId="0" hidden="1">#REF!</definedName>
    <definedName name="BEx5OG4RPU8W1ETWDWM234NYYYEN" localSheetId="1" hidden="1">#REF!</definedName>
    <definedName name="BEx5OG4RPU8W1ETWDWM234NYYYEN" hidden="1">#REF!</definedName>
    <definedName name="BEx5OP9Y43F99O2IT69MKCCXGL61" localSheetId="0" hidden="1">#REF!</definedName>
    <definedName name="BEx5OP9Y43F99O2IT69MKCCXGL61" localSheetId="1" hidden="1">#REF!</definedName>
    <definedName name="BEx5OP9Y43F99O2IT69MKCCXGL61" hidden="1">#REF!</definedName>
    <definedName name="BEx5P9Y9RDXNUAJ6CZ2LHMM8IM7T" localSheetId="0" hidden="1">#REF!</definedName>
    <definedName name="BEx5P9Y9RDXNUAJ6CZ2LHMM8IM7T" localSheetId="1" hidden="1">#REF!</definedName>
    <definedName name="BEx5P9Y9RDXNUAJ6CZ2LHMM8IM7T" hidden="1">#REF!</definedName>
    <definedName name="BEx5PHWB2C0D5QLP3BZIP3UO7DIZ" localSheetId="0" hidden="1">#REF!</definedName>
    <definedName name="BEx5PHWB2C0D5QLP3BZIP3UO7DIZ" localSheetId="1" hidden="1">#REF!</definedName>
    <definedName name="BEx5PHWB2C0D5QLP3BZIP3UO7DIZ" hidden="1">#REF!</definedName>
    <definedName name="BEx5PJP02W68K2E46L5C5YBSNU6T" localSheetId="0" hidden="1">#REF!</definedName>
    <definedName name="BEx5PJP02W68K2E46L5C5YBSNU6T" localSheetId="1" hidden="1">#REF!</definedName>
    <definedName name="BEx5PJP02W68K2E46L5C5YBSNU6T" hidden="1">#REF!</definedName>
    <definedName name="BEx5PLCA8DOMAU315YCS5275L2HS" localSheetId="0" hidden="1">#REF!</definedName>
    <definedName name="BEx5PLCA8DOMAU315YCS5275L2HS" localSheetId="1" hidden="1">#REF!</definedName>
    <definedName name="BEx5PLCA8DOMAU315YCS5275L2HS" hidden="1">#REF!</definedName>
    <definedName name="BEx5PRXMZ5M65Z732WNNGV564C2J" localSheetId="0" hidden="1">#REF!</definedName>
    <definedName name="BEx5PRXMZ5M65Z732WNNGV564C2J" localSheetId="1" hidden="1">#REF!</definedName>
    <definedName name="BEx5PRXMZ5M65Z732WNNGV564C2J" hidden="1">#REF!</definedName>
    <definedName name="BEx5Q29Y91E64DPE0YY53A6YHF3Y" localSheetId="0" hidden="1">#REF!</definedName>
    <definedName name="BEx5Q29Y91E64DPE0YY53A6YHF3Y" localSheetId="1" hidden="1">#REF!</definedName>
    <definedName name="BEx5Q29Y91E64DPE0YY53A6YHF3Y" hidden="1">#REF!</definedName>
    <definedName name="BEx5QPSW4IPLH50WSR87HRER05RF" localSheetId="0" hidden="1">#REF!</definedName>
    <definedName name="BEx5QPSW4IPLH50WSR87HRER05RF" localSheetId="1" hidden="1">#REF!</definedName>
    <definedName name="BEx5QPSW4IPLH50WSR87HRER05RF" hidden="1">#REF!</definedName>
    <definedName name="BEx73V0EP8EMNRC3EZJJKKVKWQVB" localSheetId="0" hidden="1">#REF!</definedName>
    <definedName name="BEx73V0EP8EMNRC3EZJJKKVKWQVB" localSheetId="1" hidden="1">#REF!</definedName>
    <definedName name="BEx73V0EP8EMNRC3EZJJKKVKWQVB" hidden="1">#REF!</definedName>
    <definedName name="BEx741WJHIJVXUX131SBXTVW8D71" localSheetId="0" hidden="1">#REF!</definedName>
    <definedName name="BEx741WJHIJVXUX131SBXTVW8D71" localSheetId="1" hidden="1">#REF!</definedName>
    <definedName name="BEx741WJHIJVXUX131SBXTVW8D71" hidden="1">#REF!</definedName>
    <definedName name="BEx74Q6H3O7133AWQXWC21MI2UFT" localSheetId="0" hidden="1">#REF!</definedName>
    <definedName name="BEx74Q6H3O7133AWQXWC21MI2UFT" localSheetId="1" hidden="1">#REF!</definedName>
    <definedName name="BEx74Q6H3O7133AWQXWC21MI2UFT" hidden="1">#REF!</definedName>
    <definedName name="BEx74R2VQ8BSMKPX25262AU3VZF7" localSheetId="0" hidden="1">#REF!</definedName>
    <definedName name="BEx74R2VQ8BSMKPX25262AU3VZF7" localSheetId="1" hidden="1">#REF!</definedName>
    <definedName name="BEx74R2VQ8BSMKPX25262AU3VZF7" hidden="1">#REF!</definedName>
    <definedName name="BEx74W6BJ8ENO3J25WNM5H5APKA3" localSheetId="0" hidden="1">#REF!</definedName>
    <definedName name="BEx74W6BJ8ENO3J25WNM5H5APKA3" localSheetId="1" hidden="1">#REF!</definedName>
    <definedName name="BEx74W6BJ8ENO3J25WNM5H5APKA3" hidden="1">#REF!</definedName>
    <definedName name="BEx74YKLW1FKLWC3DJ2ELZBZBY1M" localSheetId="0" hidden="1">#REF!</definedName>
    <definedName name="BEx74YKLW1FKLWC3DJ2ELZBZBY1M" localSheetId="1" hidden="1">#REF!</definedName>
    <definedName name="BEx74YKLW1FKLWC3DJ2ELZBZBY1M" hidden="1">#REF!</definedName>
    <definedName name="BEx755GRRD9BL27YHLH5QWIYLWB7" localSheetId="0" hidden="1">#REF!</definedName>
    <definedName name="BEx755GRRD9BL27YHLH5QWIYLWB7" localSheetId="1" hidden="1">#REF!</definedName>
    <definedName name="BEx755GRRD9BL27YHLH5QWIYLWB7" hidden="1">#REF!</definedName>
    <definedName name="BEx759D1D5SXS5ELLZVBI0SXYUNF" localSheetId="0" hidden="1">#REF!</definedName>
    <definedName name="BEx759D1D5SXS5ELLZVBI0SXYUNF" localSheetId="1" hidden="1">#REF!</definedName>
    <definedName name="BEx759D1D5SXS5ELLZVBI0SXYUNF" hidden="1">#REF!</definedName>
    <definedName name="BEx75DPEQTX055IZ2L8UVLJOT1DD" localSheetId="0" hidden="1">#REF!</definedName>
    <definedName name="BEx75DPEQTX055IZ2L8UVLJOT1DD" localSheetId="1" hidden="1">#REF!</definedName>
    <definedName name="BEx75DPEQTX055IZ2L8UVLJOT1DD" hidden="1">#REF!</definedName>
    <definedName name="BEx75GJZSZHUDN6OOAGQYFUDA2LP" localSheetId="0" hidden="1">#REF!</definedName>
    <definedName name="BEx75GJZSZHUDN6OOAGQYFUDA2LP" localSheetId="1" hidden="1">#REF!</definedName>
    <definedName name="BEx75GJZSZHUDN6OOAGQYFUDA2LP" hidden="1">#REF!</definedName>
    <definedName name="BEx75HGCCV5K4UCJWYV8EV9AG5YT" localSheetId="0" hidden="1">#REF!</definedName>
    <definedName name="BEx75HGCCV5K4UCJWYV8EV9AG5YT" localSheetId="1" hidden="1">#REF!</definedName>
    <definedName name="BEx75HGCCV5K4UCJWYV8EV9AG5YT" hidden="1">#REF!</definedName>
    <definedName name="BEx75PZT8TY5P13U978NVBUXKHT4" localSheetId="0" hidden="1">#REF!</definedName>
    <definedName name="BEx75PZT8TY5P13U978NVBUXKHT4" localSheetId="1" hidden="1">#REF!</definedName>
    <definedName name="BEx75PZT8TY5P13U978NVBUXKHT4" hidden="1">#REF!</definedName>
    <definedName name="BEx75T55F7GML8V1DMWL26WRT006" localSheetId="0" hidden="1">#REF!</definedName>
    <definedName name="BEx75T55F7GML8V1DMWL26WRT006" localSheetId="1" hidden="1">#REF!</definedName>
    <definedName name="BEx75T55F7GML8V1DMWL26WRT006" hidden="1">#REF!</definedName>
    <definedName name="BEx75VJGR07JY6UUWURQ4PJ29UKC" localSheetId="0" hidden="1">#REF!</definedName>
    <definedName name="BEx75VJGR07JY6UUWURQ4PJ29UKC" localSheetId="1" hidden="1">#REF!</definedName>
    <definedName name="BEx75VJGR07JY6UUWURQ4PJ29UKC" hidden="1">#REF!</definedName>
    <definedName name="BEx7696AZUPB1PK30JJQUWUELQPJ" localSheetId="0" hidden="1">#REF!</definedName>
    <definedName name="BEx7696AZUPB1PK30JJQUWUELQPJ" localSheetId="1" hidden="1">#REF!</definedName>
    <definedName name="BEx7696AZUPB1PK30JJQUWUELQPJ" hidden="1">#REF!</definedName>
    <definedName name="BEx76PNR8S4T4VUQS0KU58SEX0VN" localSheetId="0" hidden="1">#REF!</definedName>
    <definedName name="BEx76PNR8S4T4VUQS0KU58SEX0VN" localSheetId="1" hidden="1">#REF!</definedName>
    <definedName name="BEx76PNR8S4T4VUQS0KU58SEX0VN" hidden="1">#REF!</definedName>
    <definedName name="BEx76YY7ODSIKDD9VDF9TLTDM18I" localSheetId="0" hidden="1">#REF!</definedName>
    <definedName name="BEx76YY7ODSIKDD9VDF9TLTDM18I" localSheetId="1" hidden="1">#REF!</definedName>
    <definedName name="BEx76YY7ODSIKDD9VDF9TLTDM18I" hidden="1">#REF!</definedName>
    <definedName name="BEx7705E86I9B7DTKMMJMAFSYMUL" localSheetId="0" hidden="1">#REF!</definedName>
    <definedName name="BEx7705E86I9B7DTKMMJMAFSYMUL" localSheetId="1" hidden="1">#REF!</definedName>
    <definedName name="BEx7705E86I9B7DTKMMJMAFSYMUL" hidden="1">#REF!</definedName>
    <definedName name="BEx7741OUGLA0WJQLQRUJSL4DE00" localSheetId="0" hidden="1">#REF!</definedName>
    <definedName name="BEx7741OUGLA0WJQLQRUJSL4DE00" localSheetId="1" hidden="1">#REF!</definedName>
    <definedName name="BEx7741OUGLA0WJQLQRUJSL4DE00" hidden="1">#REF!</definedName>
    <definedName name="BEx774N83DXLJZ54Q42PWIJZ2DN1" localSheetId="0" hidden="1">#REF!</definedName>
    <definedName name="BEx774N83DXLJZ54Q42PWIJZ2DN1" localSheetId="1" hidden="1">#REF!</definedName>
    <definedName name="BEx774N83DXLJZ54Q42PWIJZ2DN1" hidden="1">#REF!</definedName>
    <definedName name="BEx779QNIY3061ZV9BR462WKEGRW" localSheetId="0" hidden="1">#REF!</definedName>
    <definedName name="BEx779QNIY3061ZV9BR462WKEGRW" localSheetId="1" hidden="1">#REF!</definedName>
    <definedName name="BEx779QNIY3061ZV9BR462WKEGRW" hidden="1">#REF!</definedName>
    <definedName name="BEx77G19QU9A95CNHE6QMVSQR2T3" localSheetId="0" hidden="1">#REF!</definedName>
    <definedName name="BEx77G19QU9A95CNHE6QMVSQR2T3" localSheetId="1" hidden="1">#REF!</definedName>
    <definedName name="BEx77G19QU9A95CNHE6QMVSQR2T3" hidden="1">#REF!</definedName>
    <definedName name="BEx77P0S3GVMS7BJUL9OWUGJ1B02" localSheetId="0" hidden="1">#REF!</definedName>
    <definedName name="BEx77P0S3GVMS7BJUL9OWUGJ1B02" localSheetId="1" hidden="1">#REF!</definedName>
    <definedName name="BEx77P0S3GVMS7BJUL9OWUGJ1B02" hidden="1">#REF!</definedName>
    <definedName name="BEx77QDESURI6WW5582YXSK3A972" localSheetId="0" hidden="1">#REF!</definedName>
    <definedName name="BEx77QDESURI6WW5582YXSK3A972" localSheetId="1" hidden="1">#REF!</definedName>
    <definedName name="BEx77QDESURI6WW5582YXSK3A972" hidden="1">#REF!</definedName>
    <definedName name="BEx77VBI9XOPFHKEWU5EHQ9J675Y" localSheetId="0" hidden="1">#REF!</definedName>
    <definedName name="BEx77VBI9XOPFHKEWU5EHQ9J675Y" localSheetId="1" hidden="1">#REF!</definedName>
    <definedName name="BEx77VBI9XOPFHKEWU5EHQ9J675Y" hidden="1">#REF!</definedName>
    <definedName name="BEx7809GQOCLHSNH95VOYIX7P1TV" localSheetId="0" hidden="1">#REF!</definedName>
    <definedName name="BEx7809GQOCLHSNH95VOYIX7P1TV" localSheetId="1" hidden="1">#REF!</definedName>
    <definedName name="BEx7809GQOCLHSNH95VOYIX7P1TV" hidden="1">#REF!</definedName>
    <definedName name="BEx780K8XAXUHGVZGZWQ74DK4CI3" localSheetId="0" hidden="1">#REF!</definedName>
    <definedName name="BEx780K8XAXUHGVZGZWQ74DK4CI3" localSheetId="1" hidden="1">#REF!</definedName>
    <definedName name="BEx780K8XAXUHGVZGZWQ74DK4CI3" hidden="1">#REF!</definedName>
    <definedName name="BEx78226TN58UE0CTY98YEDU0LSL" localSheetId="0" hidden="1">#REF!</definedName>
    <definedName name="BEx78226TN58UE0CTY98YEDU0LSL" localSheetId="1" hidden="1">#REF!</definedName>
    <definedName name="BEx78226TN58UE0CTY98YEDU0LSL" hidden="1">#REF!</definedName>
    <definedName name="BEx7881ZZBWHRAX6W2GY19J8MGEQ" localSheetId="0" hidden="1">#REF!</definedName>
    <definedName name="BEx7881ZZBWHRAX6W2GY19J8MGEQ" localSheetId="1" hidden="1">#REF!</definedName>
    <definedName name="BEx7881ZZBWHRAX6W2GY19J8MGEQ" hidden="1">#REF!</definedName>
    <definedName name="BEx78BSYINF85GYNSCIRD95PH86Q" localSheetId="0" hidden="1">#REF!</definedName>
    <definedName name="BEx78BSYINF85GYNSCIRD95PH86Q" localSheetId="1" hidden="1">#REF!</definedName>
    <definedName name="BEx78BSYINF85GYNSCIRD95PH86Q" hidden="1">#REF!</definedName>
    <definedName name="BEx78HHRIWDLHQX2LG0HWFRYEL1T" localSheetId="0" hidden="1">#REF!</definedName>
    <definedName name="BEx78HHRIWDLHQX2LG0HWFRYEL1T" localSheetId="1" hidden="1">#REF!</definedName>
    <definedName name="BEx78HHRIWDLHQX2LG0HWFRYEL1T" hidden="1">#REF!</definedName>
    <definedName name="BEx78QC4X2YVM9K6MQRB2WJG36N3" localSheetId="0" hidden="1">#REF!</definedName>
    <definedName name="BEx78QC4X2YVM9K6MQRB2WJG36N3" localSheetId="1" hidden="1">#REF!</definedName>
    <definedName name="BEx78QC4X2YVM9K6MQRB2WJG36N3" hidden="1">#REF!</definedName>
    <definedName name="BEx78QMXZ2P1ZB3HJ9O50DWHCMXR" localSheetId="0" hidden="1">#REF!</definedName>
    <definedName name="BEx78QMXZ2P1ZB3HJ9O50DWHCMXR" localSheetId="1" hidden="1">#REF!</definedName>
    <definedName name="BEx78QMXZ2P1ZB3HJ9O50DWHCMXR" hidden="1">#REF!</definedName>
    <definedName name="BEx78SFO5VR28677DWZEMDN7G86X" localSheetId="0" hidden="1">#REF!</definedName>
    <definedName name="BEx78SFO5VR28677DWZEMDN7G86X" localSheetId="1" hidden="1">#REF!</definedName>
    <definedName name="BEx78SFO5VR28677DWZEMDN7G86X" hidden="1">#REF!</definedName>
    <definedName name="BEx78SFOYH1Z0ZDTO47W2M60TW6K" localSheetId="0" hidden="1">#REF!</definedName>
    <definedName name="BEx78SFOYH1Z0ZDTO47W2M60TW6K" localSheetId="1" hidden="1">#REF!</definedName>
    <definedName name="BEx78SFOYH1Z0ZDTO47W2M60TW6K" hidden="1">#REF!</definedName>
    <definedName name="BEx7974EARYYX2ICWU0YC50VO5D8" localSheetId="0" hidden="1">#REF!</definedName>
    <definedName name="BEx7974EARYYX2ICWU0YC50VO5D8" localSheetId="1" hidden="1">#REF!</definedName>
    <definedName name="BEx7974EARYYX2ICWU0YC50VO5D8" hidden="1">#REF!</definedName>
    <definedName name="BEx79JK3E6JO8MX4O35A5G8NZCC8" localSheetId="0" hidden="1">#REF!</definedName>
    <definedName name="BEx79JK3E6JO8MX4O35A5G8NZCC8" localSheetId="1" hidden="1">#REF!</definedName>
    <definedName name="BEx79JK3E6JO8MX4O35A5G8NZCC8" hidden="1">#REF!</definedName>
    <definedName name="BEx79OCP4HQ6XP8EWNGEUDLOZBBS" localSheetId="0" hidden="1">#REF!</definedName>
    <definedName name="BEx79OCP4HQ6XP8EWNGEUDLOZBBS" localSheetId="1" hidden="1">#REF!</definedName>
    <definedName name="BEx79OCP4HQ6XP8EWNGEUDLOZBBS" hidden="1">#REF!</definedName>
    <definedName name="BEx79SEAYKUZB0H4LYBCD6WWJBG2" localSheetId="0" hidden="1">#REF!</definedName>
    <definedName name="BEx79SEAYKUZB0H4LYBCD6WWJBG2" localSheetId="1" hidden="1">#REF!</definedName>
    <definedName name="BEx79SEAYKUZB0H4LYBCD6WWJBG2" hidden="1">#REF!</definedName>
    <definedName name="BEx79SJRHTLS9PYM69O9BWW1FMJK" localSheetId="0" hidden="1">#REF!</definedName>
    <definedName name="BEx79SJRHTLS9PYM69O9BWW1FMJK" localSheetId="1" hidden="1">#REF!</definedName>
    <definedName name="BEx79SJRHTLS9PYM69O9BWW1FMJK" hidden="1">#REF!</definedName>
    <definedName name="BEx79YJJLBELICW9F9FRYSCQ101L" localSheetId="0" hidden="1">#REF!</definedName>
    <definedName name="BEx79YJJLBELICW9F9FRYSCQ101L" localSheetId="1" hidden="1">#REF!</definedName>
    <definedName name="BEx79YJJLBELICW9F9FRYSCQ101L" hidden="1">#REF!</definedName>
    <definedName name="BEx79YUC7B0V77FSBGIRCY1BR4VK" localSheetId="0" hidden="1">#REF!</definedName>
    <definedName name="BEx79YUC7B0V77FSBGIRCY1BR4VK" localSheetId="1" hidden="1">#REF!</definedName>
    <definedName name="BEx79YUC7B0V77FSBGIRCY1BR4VK" hidden="1">#REF!</definedName>
    <definedName name="BEx7A06T3RC2891FUX05G3QPRAUE" localSheetId="0" hidden="1">#REF!</definedName>
    <definedName name="BEx7A06T3RC2891FUX05G3QPRAUE" localSheetId="1" hidden="1">#REF!</definedName>
    <definedName name="BEx7A06T3RC2891FUX05G3QPRAUE" hidden="1">#REF!</definedName>
    <definedName name="BEx7A9S3JA1X7FH4CFSQLTZC4691" localSheetId="0" hidden="1">#REF!</definedName>
    <definedName name="BEx7A9S3JA1X7FH4CFSQLTZC4691" localSheetId="1" hidden="1">#REF!</definedName>
    <definedName name="BEx7A9S3JA1X7FH4CFSQLTZC4691" hidden="1">#REF!</definedName>
    <definedName name="BEx7ABA2C9IWH5VSLVLLLCY62161" localSheetId="0" hidden="1">#REF!</definedName>
    <definedName name="BEx7ABA2C9IWH5VSLVLLLCY62161" localSheetId="1" hidden="1">#REF!</definedName>
    <definedName name="BEx7ABA2C9IWH5VSLVLLLCY62161" hidden="1">#REF!</definedName>
    <definedName name="BEx7AE4LPLX8N85BYB0WCO5S7ZPV" localSheetId="0" hidden="1">#REF!</definedName>
    <definedName name="BEx7AE4LPLX8N85BYB0WCO5S7ZPV" localSheetId="1" hidden="1">#REF!</definedName>
    <definedName name="BEx7AE4LPLX8N85BYB0WCO5S7ZPV" hidden="1">#REF!</definedName>
    <definedName name="BEx7AR0EEP9O5JPPEKQWG1TC860T" localSheetId="0" hidden="1">#REF!</definedName>
    <definedName name="BEx7AR0EEP9O5JPPEKQWG1TC860T" localSheetId="1" hidden="1">#REF!</definedName>
    <definedName name="BEx7AR0EEP9O5JPPEKQWG1TC860T" hidden="1">#REF!</definedName>
    <definedName name="BEx7ASD1I654MEDCO6GGWA95PXSC" localSheetId="0" hidden="1">#REF!</definedName>
    <definedName name="BEx7ASD1I654MEDCO6GGWA95PXSC" localSheetId="1" hidden="1">#REF!</definedName>
    <definedName name="BEx7ASD1I654MEDCO6GGWA95PXSC" hidden="1">#REF!</definedName>
    <definedName name="BEx7AURD3S7JGN4D3YK1QAG6TAFA" localSheetId="0" hidden="1">#REF!</definedName>
    <definedName name="BEx7AURD3S7JGN4D3YK1QAG6TAFA" localSheetId="1" hidden="1">#REF!</definedName>
    <definedName name="BEx7AURD3S7JGN4D3YK1QAG6TAFA" hidden="1">#REF!</definedName>
    <definedName name="BEx7AVCX9S5RJP3NSZ4QM4E6ERDT" localSheetId="0" hidden="1">#REF!</definedName>
    <definedName name="BEx7AVCX9S5RJP3NSZ4QM4E6ERDT" localSheetId="1" hidden="1">#REF!</definedName>
    <definedName name="BEx7AVCX9S5RJP3NSZ4QM4E6ERDT" hidden="1">#REF!</definedName>
    <definedName name="BEx7AVYIGP0930MV5JEBWRYCJN68" localSheetId="0" hidden="1">#REF!</definedName>
    <definedName name="BEx7AVYIGP0930MV5JEBWRYCJN68" localSheetId="1" hidden="1">#REF!</definedName>
    <definedName name="BEx7AVYIGP0930MV5JEBWRYCJN68" hidden="1">#REF!</definedName>
    <definedName name="BEx7B6LH6917TXOSAAQ6U7HVF018" localSheetId="0" hidden="1">#REF!</definedName>
    <definedName name="BEx7B6LH6917TXOSAAQ6U7HVF018" localSheetId="1" hidden="1">#REF!</definedName>
    <definedName name="BEx7B6LH6917TXOSAAQ6U7HVF018" hidden="1">#REF!</definedName>
    <definedName name="BEx7BN8E88JR3K1BSLAZRPSFPQ9L" localSheetId="0" hidden="1">#REF!</definedName>
    <definedName name="BEx7BN8E88JR3K1BSLAZRPSFPQ9L" localSheetId="1" hidden="1">#REF!</definedName>
    <definedName name="BEx7BN8E88JR3K1BSLAZRPSFPQ9L" hidden="1">#REF!</definedName>
    <definedName name="BEx7BP14RMS3638K85OM4NCYLRHG" localSheetId="0" hidden="1">#REF!</definedName>
    <definedName name="BEx7BP14RMS3638K85OM4NCYLRHG" localSheetId="1" hidden="1">#REF!</definedName>
    <definedName name="BEx7BP14RMS3638K85OM4NCYLRHG" hidden="1">#REF!</definedName>
    <definedName name="BEx7BPXFZXJ79FQ0E8AQE21PGVHA" localSheetId="0" hidden="1">#REF!</definedName>
    <definedName name="BEx7BPXFZXJ79FQ0E8AQE21PGVHA" localSheetId="1" hidden="1">#REF!</definedName>
    <definedName name="BEx7BPXFZXJ79FQ0E8AQE21PGVHA" hidden="1">#REF!</definedName>
    <definedName name="BEx7C04AM39DQMC1TIX7CFZ2ADHX" localSheetId="0" hidden="1">#REF!</definedName>
    <definedName name="BEx7C04AM39DQMC1TIX7CFZ2ADHX" localSheetId="1" hidden="1">#REF!</definedName>
    <definedName name="BEx7C04AM39DQMC1TIX7CFZ2ADHX" hidden="1">#REF!</definedName>
    <definedName name="BEx7C346X4AX2J1QPM4NBC7JL5W9" localSheetId="0" hidden="1">#REF!</definedName>
    <definedName name="BEx7C346X4AX2J1QPM4NBC7JL5W9" localSheetId="1" hidden="1">#REF!</definedName>
    <definedName name="BEx7C346X4AX2J1QPM4NBC7JL5W9" hidden="1">#REF!</definedName>
    <definedName name="BEx7C40F0PQURHPI6YQ39NFIR86Z" localSheetId="0" hidden="1">#REF!</definedName>
    <definedName name="BEx7C40F0PQURHPI6YQ39NFIR86Z" localSheetId="1" hidden="1">#REF!</definedName>
    <definedName name="BEx7C40F0PQURHPI6YQ39NFIR86Z" hidden="1">#REF!</definedName>
    <definedName name="BEx7C7B9VCY7N0H7N1NH6HNNH724" localSheetId="0" hidden="1">#REF!</definedName>
    <definedName name="BEx7C7B9VCY7N0H7N1NH6HNNH724" localSheetId="1" hidden="1">#REF!</definedName>
    <definedName name="BEx7C7B9VCY7N0H7N1NH6HNNH724" hidden="1">#REF!</definedName>
    <definedName name="BEx7C93VR7SYRIJS1JO8YZKSFAW9" localSheetId="0" hidden="1">#REF!</definedName>
    <definedName name="BEx7C93VR7SYRIJS1JO8YZKSFAW9" localSheetId="1" hidden="1">#REF!</definedName>
    <definedName name="BEx7C93VR7SYRIJS1JO8YZKSFAW9" hidden="1">#REF!</definedName>
    <definedName name="BEx7CCPC6R1KQQZ2JQU6EFI1G0RM" localSheetId="0" hidden="1">#REF!</definedName>
    <definedName name="BEx7CCPC6R1KQQZ2JQU6EFI1G0RM" localSheetId="1" hidden="1">#REF!</definedName>
    <definedName name="BEx7CCPC6R1KQQZ2JQU6EFI1G0RM" hidden="1">#REF!</definedName>
    <definedName name="BEx7CIJST9GLS2QD383UK7VUDTGL" localSheetId="0" hidden="1">#REF!</definedName>
    <definedName name="BEx7CIJST9GLS2QD383UK7VUDTGL" localSheetId="1" hidden="1">#REF!</definedName>
    <definedName name="BEx7CIJST9GLS2QD383UK7VUDTGL" hidden="1">#REF!</definedName>
    <definedName name="BEx7CO8T2XKC7GHDSYNAWTZ9L7YR" localSheetId="0" hidden="1">#REF!</definedName>
    <definedName name="BEx7CO8T2XKC7GHDSYNAWTZ9L7YR" localSheetId="1" hidden="1">#REF!</definedName>
    <definedName name="BEx7CO8T2XKC7GHDSYNAWTZ9L7YR" hidden="1">#REF!</definedName>
    <definedName name="BEx7CW1CF00DO8A36UNC2X7K65C2" localSheetId="0" hidden="1">#REF!</definedName>
    <definedName name="BEx7CW1CF00DO8A36UNC2X7K65C2" localSheetId="1" hidden="1">#REF!</definedName>
    <definedName name="BEx7CW1CF00DO8A36UNC2X7K65C2" hidden="1">#REF!</definedName>
    <definedName name="BEx7CW6NFRL2P4XWP0MWHIYA97KF" localSheetId="0" hidden="1">#REF!</definedName>
    <definedName name="BEx7CW6NFRL2P4XWP0MWHIYA97KF" localSheetId="1" hidden="1">#REF!</definedName>
    <definedName name="BEx7CW6NFRL2P4XWP0MWHIYA97KF" hidden="1">#REF!</definedName>
    <definedName name="BEx7CZXN83U7XFVGG1P1N6ZCQK7U" localSheetId="0" hidden="1">#REF!</definedName>
    <definedName name="BEx7CZXN83U7XFVGG1P1N6ZCQK7U" localSheetId="1" hidden="1">#REF!</definedName>
    <definedName name="BEx7CZXN83U7XFVGG1P1N6ZCQK7U" hidden="1">#REF!</definedName>
    <definedName name="BEx7D14R4J25CLH301NHMGU8FSWM" localSheetId="0" hidden="1">#REF!</definedName>
    <definedName name="BEx7D14R4J25CLH301NHMGU8FSWM" localSheetId="1" hidden="1">#REF!</definedName>
    <definedName name="BEx7D14R4J25CLH301NHMGU8FSWM" hidden="1">#REF!</definedName>
    <definedName name="BEx7D38BE0Z9QLQBDMGARM9USFPM" localSheetId="0" hidden="1">#REF!</definedName>
    <definedName name="BEx7D38BE0Z9QLQBDMGARM9USFPM" localSheetId="1" hidden="1">#REF!</definedName>
    <definedName name="BEx7D38BE0Z9QLQBDMGARM9USFPM" hidden="1">#REF!</definedName>
    <definedName name="BEx7D5RWKRS4W71J4NZ6ZSFHPKFT" localSheetId="0" hidden="1">#REF!</definedName>
    <definedName name="BEx7D5RWKRS4W71J4NZ6ZSFHPKFT" localSheetId="1" hidden="1">#REF!</definedName>
    <definedName name="BEx7D5RWKRS4W71J4NZ6ZSFHPKFT" hidden="1">#REF!</definedName>
    <definedName name="BEx7D8H1TPOX1UN17QZYEV7Q58GA" localSheetId="0" hidden="1">#REF!</definedName>
    <definedName name="BEx7D8H1TPOX1UN17QZYEV7Q58GA" localSheetId="1" hidden="1">#REF!</definedName>
    <definedName name="BEx7D8H1TPOX1UN17QZYEV7Q58GA" hidden="1">#REF!</definedName>
    <definedName name="BEx7DGF13H2074LRWFZQ45PZ6JPX" localSheetId="0" hidden="1">#REF!</definedName>
    <definedName name="BEx7DGF13H2074LRWFZQ45PZ6JPX" localSheetId="1" hidden="1">#REF!</definedName>
    <definedName name="BEx7DGF13H2074LRWFZQ45PZ6JPX" hidden="1">#REF!</definedName>
    <definedName name="BEx7DHBE0SOC5KXWWQ73WUDBRX8J" localSheetId="0" hidden="1">#REF!</definedName>
    <definedName name="BEx7DHBE0SOC5KXWWQ73WUDBRX8J" localSheetId="1" hidden="1">#REF!</definedName>
    <definedName name="BEx7DHBE0SOC5KXWWQ73WUDBRX8J" hidden="1">#REF!</definedName>
    <definedName name="BEx7DKWUXEDIISSX4GDD4YYT887F" localSheetId="0" hidden="1">#REF!</definedName>
    <definedName name="BEx7DKWUXEDIISSX4GDD4YYT887F" localSheetId="1" hidden="1">#REF!</definedName>
    <definedName name="BEx7DKWUXEDIISSX4GDD4YYT887F" hidden="1">#REF!</definedName>
    <definedName name="BEx7DMUYR2HC26WW7AOB1TULERMB" localSheetId="0" hidden="1">#REF!</definedName>
    <definedName name="BEx7DMUYR2HC26WW7AOB1TULERMB" localSheetId="1" hidden="1">#REF!</definedName>
    <definedName name="BEx7DMUYR2HC26WW7AOB1TULERMB" hidden="1">#REF!</definedName>
    <definedName name="BEx7DVJTRV44IMJIBFXELE67SZ7S" localSheetId="0" hidden="1">#REF!</definedName>
    <definedName name="BEx7DVJTRV44IMJIBFXELE67SZ7S" localSheetId="1" hidden="1">#REF!</definedName>
    <definedName name="BEx7DVJTRV44IMJIBFXELE67SZ7S" hidden="1">#REF!</definedName>
    <definedName name="BEx7DVUMFCI5INHMVFIJ44RTTSTT" localSheetId="0" hidden="1">#REF!</definedName>
    <definedName name="BEx7DVUMFCI5INHMVFIJ44RTTSTT" localSheetId="1" hidden="1">#REF!</definedName>
    <definedName name="BEx7DVUMFCI5INHMVFIJ44RTTSTT" hidden="1">#REF!</definedName>
    <definedName name="BEx7E2QT2U8THYOKBPXONB1B47WH" localSheetId="0" hidden="1">#REF!</definedName>
    <definedName name="BEx7E2QT2U8THYOKBPXONB1B47WH" localSheetId="1" hidden="1">#REF!</definedName>
    <definedName name="BEx7E2QT2U8THYOKBPXONB1B47WH" hidden="1">#REF!</definedName>
    <definedName name="BEx7E5QP7W6UKO74F5Y0VJ741HS5" localSheetId="0" hidden="1">#REF!</definedName>
    <definedName name="BEx7E5QP7W6UKO74F5Y0VJ741HS5" localSheetId="1" hidden="1">#REF!</definedName>
    <definedName name="BEx7E5QP7W6UKO74F5Y0VJ741HS5" hidden="1">#REF!</definedName>
    <definedName name="BEx7E6N29HGH3I47AFB2DCS6MVS6" localSheetId="0" hidden="1">#REF!</definedName>
    <definedName name="BEx7E6N29HGH3I47AFB2DCS6MVS6" localSheetId="1" hidden="1">#REF!</definedName>
    <definedName name="BEx7E6N29HGH3I47AFB2DCS6MVS6" hidden="1">#REF!</definedName>
    <definedName name="BEx7EBA8IYHQKT7IQAOAML660SYA" localSheetId="0" hidden="1">#REF!</definedName>
    <definedName name="BEx7EBA8IYHQKT7IQAOAML660SYA" localSheetId="1" hidden="1">#REF!</definedName>
    <definedName name="BEx7EBA8IYHQKT7IQAOAML660SYA" hidden="1">#REF!</definedName>
    <definedName name="BEx7EI6C8MCRZFEQYUBE5FSUTIHK" localSheetId="0" hidden="1">#REF!</definedName>
    <definedName name="BEx7EI6C8MCRZFEQYUBE5FSUTIHK" localSheetId="1" hidden="1">#REF!</definedName>
    <definedName name="BEx7EI6C8MCRZFEQYUBE5FSUTIHK" hidden="1">#REF!</definedName>
    <definedName name="BEx7EI6DL1Z6UWLFBXAKVGZTKHWJ" localSheetId="0" hidden="1">#REF!</definedName>
    <definedName name="BEx7EI6DL1Z6UWLFBXAKVGZTKHWJ" localSheetId="1" hidden="1">#REF!</definedName>
    <definedName name="BEx7EI6DL1Z6UWLFBXAKVGZTKHWJ" hidden="1">#REF!</definedName>
    <definedName name="BEx7EQKHX7GZYOLXRDU534TT4H64" localSheetId="0" hidden="1">#REF!</definedName>
    <definedName name="BEx7EQKHX7GZYOLXRDU534TT4H64" localSheetId="1" hidden="1">#REF!</definedName>
    <definedName name="BEx7EQKHX7GZYOLXRDU534TT4H64" hidden="1">#REF!</definedName>
    <definedName name="BEx7ETV6L1TM7JSXJIGK3FC6RVZW" localSheetId="0" hidden="1">#REF!</definedName>
    <definedName name="BEx7ETV6L1TM7JSXJIGK3FC6RVZW" localSheetId="1" hidden="1">#REF!</definedName>
    <definedName name="BEx7ETV6L1TM7JSXJIGK3FC6RVZW" hidden="1">#REF!</definedName>
    <definedName name="BEx7EYYLHMBYQTH6I377FCQS7CSX" localSheetId="0" hidden="1">#REF!</definedName>
    <definedName name="BEx7EYYLHMBYQTH6I377FCQS7CSX" localSheetId="1" hidden="1">#REF!</definedName>
    <definedName name="BEx7EYYLHMBYQTH6I377FCQS7CSX" hidden="1">#REF!</definedName>
    <definedName name="BEx7FCLG1RYI2SNOU1Y2GQZNZSWA" localSheetId="0" hidden="1">#REF!</definedName>
    <definedName name="BEx7FCLG1RYI2SNOU1Y2GQZNZSWA" localSheetId="1" hidden="1">#REF!</definedName>
    <definedName name="BEx7FCLG1RYI2SNOU1Y2GQZNZSWA" hidden="1">#REF!</definedName>
    <definedName name="BEx7FN32ZGWOAA4TTH79KINTDWR9" localSheetId="0" hidden="1">#REF!</definedName>
    <definedName name="BEx7FN32ZGWOAA4TTH79KINTDWR9" localSheetId="1" hidden="1">#REF!</definedName>
    <definedName name="BEx7FN32ZGWOAA4TTH79KINTDWR9" hidden="1">#REF!</definedName>
    <definedName name="BEx7FV0WJHXL6X5JNQ2ZX45PX49P" localSheetId="0" hidden="1">#REF!</definedName>
    <definedName name="BEx7FV0WJHXL6X5JNQ2ZX45PX49P" localSheetId="1" hidden="1">#REF!</definedName>
    <definedName name="BEx7FV0WJHXL6X5JNQ2ZX45PX49P" hidden="1">#REF!</definedName>
    <definedName name="BEx7G82CKM3NIY1PHNFK28M09PCH" localSheetId="0" hidden="1">#REF!</definedName>
    <definedName name="BEx7G82CKM3NIY1PHNFK28M09PCH" localSheetId="1" hidden="1">#REF!</definedName>
    <definedName name="BEx7G82CKM3NIY1PHNFK28M09PCH" hidden="1">#REF!</definedName>
    <definedName name="BEx7GR3ENYWRXXS5IT0UMEGOLGUH" localSheetId="0" hidden="1">#REF!</definedName>
    <definedName name="BEx7GR3ENYWRXXS5IT0UMEGOLGUH" localSheetId="1" hidden="1">#REF!</definedName>
    <definedName name="BEx7GR3ENYWRXXS5IT0UMEGOLGUH" hidden="1">#REF!</definedName>
    <definedName name="BEx7GSAL6P7TASL8MB63RFST1LJL" localSheetId="0" hidden="1">#REF!</definedName>
    <definedName name="BEx7GSAL6P7TASL8MB63RFST1LJL" localSheetId="1" hidden="1">#REF!</definedName>
    <definedName name="BEx7GSAL6P7TASL8MB63RFST1LJL" hidden="1">#REF!</definedName>
    <definedName name="BEx7H0JD6I5I8WQLLWOYWY5YWPQE" localSheetId="0" hidden="1">#REF!</definedName>
    <definedName name="BEx7H0JD6I5I8WQLLWOYWY5YWPQE" localSheetId="1" hidden="1">#REF!</definedName>
    <definedName name="BEx7H0JD6I5I8WQLLWOYWY5YWPQE" hidden="1">#REF!</definedName>
    <definedName name="BEx7H14XCXH7WEXEY1HVO53A6AGH" localSheetId="0" hidden="1">#REF!</definedName>
    <definedName name="BEx7H14XCXH7WEXEY1HVO53A6AGH" localSheetId="1" hidden="1">#REF!</definedName>
    <definedName name="BEx7H14XCXH7WEXEY1HVO53A6AGH" hidden="1">#REF!</definedName>
    <definedName name="BEx7HGVBEF4LEIF6RC14N3PSU461" localSheetId="0" hidden="1">#REF!</definedName>
    <definedName name="BEx7HGVBEF4LEIF6RC14N3PSU461" localSheetId="1" hidden="1">#REF!</definedName>
    <definedName name="BEx7HGVBEF4LEIF6RC14N3PSU461" hidden="1">#REF!</definedName>
    <definedName name="BEx7HQ5T9FZ42QWS09UO4DT42Y0R" localSheetId="0" hidden="1">#REF!</definedName>
    <definedName name="BEx7HQ5T9FZ42QWS09UO4DT42Y0R" localSheetId="1" hidden="1">#REF!</definedName>
    <definedName name="BEx7HQ5T9FZ42QWS09UO4DT42Y0R" hidden="1">#REF!</definedName>
    <definedName name="BEx7HRCZE3CVGON1HV07MT5MNDZ3" localSheetId="0" hidden="1">#REF!</definedName>
    <definedName name="BEx7HRCZE3CVGON1HV07MT5MNDZ3" localSheetId="1" hidden="1">#REF!</definedName>
    <definedName name="BEx7HRCZE3CVGON1HV07MT5MNDZ3" hidden="1">#REF!</definedName>
    <definedName name="BEx7HWGE2CANG5M17X4C8YNC3N8F" localSheetId="0" hidden="1">#REF!</definedName>
    <definedName name="BEx7HWGE2CANG5M17X4C8YNC3N8F" localSheetId="1" hidden="1">#REF!</definedName>
    <definedName name="BEx7HWGE2CANG5M17X4C8YNC3N8F" hidden="1">#REF!</definedName>
    <definedName name="BEx7IB54GU5UCTJS549UBDW43EJL" localSheetId="0" hidden="1">#REF!</definedName>
    <definedName name="BEx7IB54GU5UCTJS549UBDW43EJL" localSheetId="1" hidden="1">#REF!</definedName>
    <definedName name="BEx7IB54GU5UCTJS549UBDW43EJL" hidden="1">#REF!</definedName>
    <definedName name="BEx7IBVYN47SFZIA0K4MDKQZNN9V" localSheetId="0" hidden="1">#REF!</definedName>
    <definedName name="BEx7IBVYN47SFZIA0K4MDKQZNN9V" localSheetId="1" hidden="1">#REF!</definedName>
    <definedName name="BEx7IBVYN47SFZIA0K4MDKQZNN9V" hidden="1">#REF!</definedName>
    <definedName name="BEx7IGOMJB39HUONENRXTK1MFHGE" localSheetId="0" hidden="1">#REF!</definedName>
    <definedName name="BEx7IGOMJB39HUONENRXTK1MFHGE" localSheetId="1" hidden="1">#REF!</definedName>
    <definedName name="BEx7IGOMJB39HUONENRXTK1MFHGE" hidden="1">#REF!</definedName>
    <definedName name="BEx7ISO6LTCYYDK0J6IN4PG2P6SW" localSheetId="0" hidden="1">#REF!</definedName>
    <definedName name="BEx7ISO6LTCYYDK0J6IN4PG2P6SW" localSheetId="1" hidden="1">#REF!</definedName>
    <definedName name="BEx7ISO6LTCYYDK0J6IN4PG2P6SW" hidden="1">#REF!</definedName>
    <definedName name="BEx7IV2IJ5WT7UC0UG7WP0WF2JZI" localSheetId="0" hidden="1">#REF!</definedName>
    <definedName name="BEx7IV2IJ5WT7UC0UG7WP0WF2JZI" localSheetId="1" hidden="1">#REF!</definedName>
    <definedName name="BEx7IV2IJ5WT7UC0UG7WP0WF2JZI" hidden="1">#REF!</definedName>
    <definedName name="BEx7IXGU74GE5E4S6W4Z13AR092Y" localSheetId="0" hidden="1">#REF!</definedName>
    <definedName name="BEx7IXGU74GE5E4S6W4Z13AR092Y" localSheetId="1" hidden="1">#REF!</definedName>
    <definedName name="BEx7IXGU74GE5E4S6W4Z13AR092Y" hidden="1">#REF!</definedName>
    <definedName name="BEx7J4YL8Q3BI1MLH16YYQ18IJRD" localSheetId="0" hidden="1">#REF!</definedName>
    <definedName name="BEx7J4YL8Q3BI1MLH16YYQ18IJRD" localSheetId="1" hidden="1">#REF!</definedName>
    <definedName name="BEx7J4YL8Q3BI1MLH16YYQ18IJRD" hidden="1">#REF!</definedName>
    <definedName name="BEx7J5K5QVUOXI6A663KUWL6PO3O" localSheetId="0" hidden="1">#REF!</definedName>
    <definedName name="BEx7J5K5QVUOXI6A663KUWL6PO3O" localSheetId="1" hidden="1">#REF!</definedName>
    <definedName name="BEx7J5K5QVUOXI6A663KUWL6PO3O" hidden="1">#REF!</definedName>
    <definedName name="BEx7JH3HGBPI07OHZ5LFYK0UFZQR" localSheetId="0" hidden="1">#REF!</definedName>
    <definedName name="BEx7JH3HGBPI07OHZ5LFYK0UFZQR" localSheetId="1" hidden="1">#REF!</definedName>
    <definedName name="BEx7JH3HGBPI07OHZ5LFYK0UFZQR" hidden="1">#REF!</definedName>
    <definedName name="BEx7JRL3MHRMVLQF3EN15MXRPN68" localSheetId="0" hidden="1">#REF!</definedName>
    <definedName name="BEx7JRL3MHRMVLQF3EN15MXRPN68" localSheetId="1" hidden="1">#REF!</definedName>
    <definedName name="BEx7JRL3MHRMVLQF3EN15MXRPN68" hidden="1">#REF!</definedName>
    <definedName name="BEx7JV194190CNM6WWGQ3UBJ3CHH" localSheetId="0" hidden="1">#REF!</definedName>
    <definedName name="BEx7JV194190CNM6WWGQ3UBJ3CHH" localSheetId="1" hidden="1">#REF!</definedName>
    <definedName name="BEx7JV194190CNM6WWGQ3UBJ3CHH" hidden="1">#REF!</definedName>
    <definedName name="BEx7JZJ4AE8AGMWPK3XPBTBUBZ48" localSheetId="0" hidden="1">#REF!</definedName>
    <definedName name="BEx7JZJ4AE8AGMWPK3XPBTBUBZ48" localSheetId="1" hidden="1">#REF!</definedName>
    <definedName name="BEx7JZJ4AE8AGMWPK3XPBTBUBZ48" hidden="1">#REF!</definedName>
    <definedName name="BEx7K7GZ607XQOGB81A1HINBTGOZ" localSheetId="0" hidden="1">#REF!</definedName>
    <definedName name="BEx7K7GZ607XQOGB81A1HINBTGOZ" localSheetId="1" hidden="1">#REF!</definedName>
    <definedName name="BEx7K7GZ607XQOGB81A1HINBTGOZ" hidden="1">#REF!</definedName>
    <definedName name="BEx7KEYPBDXSNROH8M6CDCBN6B50" localSheetId="0" hidden="1">#REF!</definedName>
    <definedName name="BEx7KEYPBDXSNROH8M6CDCBN6B50" localSheetId="1" hidden="1">#REF!</definedName>
    <definedName name="BEx7KEYPBDXSNROH8M6CDCBN6B50" hidden="1">#REF!</definedName>
    <definedName name="BEx7KH7PZ0A6FSWA4LAN2CMZ0WSF" localSheetId="0" hidden="1">#REF!</definedName>
    <definedName name="BEx7KH7PZ0A6FSWA4LAN2CMZ0WSF" localSheetId="1" hidden="1">#REF!</definedName>
    <definedName name="BEx7KH7PZ0A6FSWA4LAN2CMZ0WSF" hidden="1">#REF!</definedName>
    <definedName name="BEx7KNCTL6VMNQP4MFMHOMV1WI1Y" localSheetId="0" hidden="1">#REF!</definedName>
    <definedName name="BEx7KNCTL6VMNQP4MFMHOMV1WI1Y" localSheetId="1" hidden="1">#REF!</definedName>
    <definedName name="BEx7KNCTL6VMNQP4MFMHOMV1WI1Y" hidden="1">#REF!</definedName>
    <definedName name="BEx7KSAS8BZT6H8OQCZ5DNSTMO07" localSheetId="0" hidden="1">#REF!</definedName>
    <definedName name="BEx7KSAS8BZT6H8OQCZ5DNSTMO07" localSheetId="1" hidden="1">#REF!</definedName>
    <definedName name="BEx7KSAS8BZT6H8OQCZ5DNSTMO07" hidden="1">#REF!</definedName>
    <definedName name="BEx7KWHTBD21COXVI4HNEQH0Z3L8" localSheetId="0" hidden="1">#REF!</definedName>
    <definedName name="BEx7KWHTBD21COXVI4HNEQH0Z3L8" localSheetId="1" hidden="1">#REF!</definedName>
    <definedName name="BEx7KWHTBD21COXVI4HNEQH0Z3L8" hidden="1">#REF!</definedName>
    <definedName name="BEx7KXUGRMRSUXCM97Z7VRZQ9JH2" localSheetId="0" hidden="1">#REF!</definedName>
    <definedName name="BEx7KXUGRMRSUXCM97Z7VRZQ9JH2" localSheetId="1" hidden="1">#REF!</definedName>
    <definedName name="BEx7KXUGRMRSUXCM97Z7VRZQ9JH2" hidden="1">#REF!</definedName>
    <definedName name="BEx7L5C6U8MP6IZ67BD649WQYJEK" localSheetId="0" hidden="1">#REF!</definedName>
    <definedName name="BEx7L5C6U8MP6IZ67BD649WQYJEK" localSheetId="1" hidden="1">#REF!</definedName>
    <definedName name="BEx7L5C6U8MP6IZ67BD649WQYJEK" hidden="1">#REF!</definedName>
    <definedName name="BEx7L8HEYEVTATR0OG5JJO647KNI" localSheetId="0" hidden="1">#REF!</definedName>
    <definedName name="BEx7L8HEYEVTATR0OG5JJO647KNI" localSheetId="1" hidden="1">#REF!</definedName>
    <definedName name="BEx7L8HEYEVTATR0OG5JJO647KNI" hidden="1">#REF!</definedName>
    <definedName name="BEx7L8XOV64OMS15ZFURFEUXLMWF" localSheetId="0" hidden="1">#REF!</definedName>
    <definedName name="BEx7L8XOV64OMS15ZFURFEUXLMWF" localSheetId="1" hidden="1">#REF!</definedName>
    <definedName name="BEx7L8XOV64OMS15ZFURFEUXLMWF" hidden="1">#REF!</definedName>
    <definedName name="BEx7LPF478MRAYB9TQ6LDML6O3BY" localSheetId="0" hidden="1">#REF!</definedName>
    <definedName name="BEx7LPF478MRAYB9TQ6LDML6O3BY" localSheetId="1" hidden="1">#REF!</definedName>
    <definedName name="BEx7LPF478MRAYB9TQ6LDML6O3BY" hidden="1">#REF!</definedName>
    <definedName name="BEx7LPV780NFCG1VX4EKJ29YXOLZ" localSheetId="0" hidden="1">#REF!</definedName>
    <definedName name="BEx7LPV780NFCG1VX4EKJ29YXOLZ" localSheetId="1" hidden="1">#REF!</definedName>
    <definedName name="BEx7LPV780NFCG1VX4EKJ29YXOLZ" hidden="1">#REF!</definedName>
    <definedName name="BEx7LQ0PD30NJWOAYKPEYHM9J83B" localSheetId="0" hidden="1">#REF!</definedName>
    <definedName name="BEx7LQ0PD30NJWOAYKPEYHM9J83B" localSheetId="1" hidden="1">#REF!</definedName>
    <definedName name="BEx7LQ0PD30NJWOAYKPEYHM9J83B" hidden="1">#REF!</definedName>
    <definedName name="BEx7M4EKEDHZ1ZZ91NDLSUNPUFPZ" localSheetId="0" hidden="1">#REF!</definedName>
    <definedName name="BEx7M4EKEDHZ1ZZ91NDLSUNPUFPZ" localSheetId="1" hidden="1">#REF!</definedName>
    <definedName name="BEx7M4EKEDHZ1ZZ91NDLSUNPUFPZ" hidden="1">#REF!</definedName>
    <definedName name="BEx7MAUI1JJFDIJGDW4RWY5384LY" localSheetId="0" hidden="1">#REF!</definedName>
    <definedName name="BEx7MAUI1JJFDIJGDW4RWY5384LY" localSheetId="1" hidden="1">#REF!</definedName>
    <definedName name="BEx7MAUI1JJFDIJGDW4RWY5384LY" hidden="1">#REF!</definedName>
    <definedName name="BEx7MI1EW6N7FOBHWJLYC02TZSKR" localSheetId="0" hidden="1">#REF!</definedName>
    <definedName name="BEx7MI1EW6N7FOBHWJLYC02TZSKR" localSheetId="1" hidden="1">#REF!</definedName>
    <definedName name="BEx7MI1EW6N7FOBHWJLYC02TZSKR" hidden="1">#REF!</definedName>
    <definedName name="BEx7MJZO3UKAMJ53UWOJ5ZD4GGMQ" localSheetId="0" hidden="1">#REF!</definedName>
    <definedName name="BEx7MJZO3UKAMJ53UWOJ5ZD4GGMQ" localSheetId="1" hidden="1">#REF!</definedName>
    <definedName name="BEx7MJZO3UKAMJ53UWOJ5ZD4GGMQ" hidden="1">#REF!</definedName>
    <definedName name="BEx7MO17TZ6L4457Q12FYYLUUZAZ" localSheetId="0" hidden="1">#REF!</definedName>
    <definedName name="BEx7MO17TZ6L4457Q12FYYLUUZAZ" localSheetId="1" hidden="1">#REF!</definedName>
    <definedName name="BEx7MO17TZ6L4457Q12FYYLUUZAZ" hidden="1">#REF!</definedName>
    <definedName name="BEx7MT4MFNXIVQGAT6D971GZW7CA" localSheetId="0" hidden="1">#REF!</definedName>
    <definedName name="BEx7MT4MFNXIVQGAT6D971GZW7CA" localSheetId="1" hidden="1">#REF!</definedName>
    <definedName name="BEx7MT4MFNXIVQGAT6D971GZW7CA" hidden="1">#REF!</definedName>
    <definedName name="BEx7MUMLPPX92MX7SA8S1PLONDL8" localSheetId="0" hidden="1">#REF!</definedName>
    <definedName name="BEx7MUMLPPX92MX7SA8S1PLONDL8" localSheetId="1" hidden="1">#REF!</definedName>
    <definedName name="BEx7MUMLPPX92MX7SA8S1PLONDL8" hidden="1">#REF!</definedName>
    <definedName name="BEx7MX0W532Q7CB4V6KFVC9WAOUI" localSheetId="0" hidden="1">#REF!</definedName>
    <definedName name="BEx7MX0W532Q7CB4V6KFVC9WAOUI" localSheetId="1" hidden="1">#REF!</definedName>
    <definedName name="BEx7MX0W532Q7CB4V6KFVC9WAOUI" hidden="1">#REF!</definedName>
    <definedName name="BEx7NB403NE748IF75RXMWOFQ986" localSheetId="0" hidden="1">#REF!</definedName>
    <definedName name="BEx7NB403NE748IF75RXMWOFQ986" localSheetId="1" hidden="1">#REF!</definedName>
    <definedName name="BEx7NB403NE748IF75RXMWOFQ986" hidden="1">#REF!</definedName>
    <definedName name="BEx7NI062THZAM6I8AJWTFJL91CS" localSheetId="0" hidden="1">#REF!</definedName>
    <definedName name="BEx7NI062THZAM6I8AJWTFJL91CS" localSheetId="1" hidden="1">#REF!</definedName>
    <definedName name="BEx7NI062THZAM6I8AJWTFJL91CS" hidden="1">#REF!</definedName>
    <definedName name="BEx904S75BPRYMHF0083JF7ES4NG" localSheetId="0" hidden="1">#REF!</definedName>
    <definedName name="BEx904S75BPRYMHF0083JF7ES4NG" localSheetId="1" hidden="1">#REF!</definedName>
    <definedName name="BEx904S75BPRYMHF0083JF7ES4NG" hidden="1">#REF!</definedName>
    <definedName name="BEx90HDD4RWF7JZGA8GCGG7D63MG" localSheetId="0" hidden="1">#REF!</definedName>
    <definedName name="BEx90HDD4RWF7JZGA8GCGG7D63MG" localSheetId="1" hidden="1">#REF!</definedName>
    <definedName name="BEx90HDD4RWF7JZGA8GCGG7D63MG" hidden="1">#REF!</definedName>
    <definedName name="BEx90HO6UVMFVSV8U0YBZFHNCL38" localSheetId="0" hidden="1">#REF!</definedName>
    <definedName name="BEx90HO6UVMFVSV8U0YBZFHNCL38" localSheetId="1" hidden="1">#REF!</definedName>
    <definedName name="BEx90HO6UVMFVSV8U0YBZFHNCL38" hidden="1">#REF!</definedName>
    <definedName name="BEx90VGH5H09ON2QXYC9WIIEU98T" localSheetId="0" hidden="1">#REF!</definedName>
    <definedName name="BEx90VGH5H09ON2QXYC9WIIEU98T" localSheetId="1" hidden="1">#REF!</definedName>
    <definedName name="BEx90VGH5H09ON2QXYC9WIIEU98T" hidden="1">#REF!</definedName>
    <definedName name="BEx9157279000SVN5XNWQ99JY0WU" localSheetId="0" hidden="1">#REF!</definedName>
    <definedName name="BEx9157279000SVN5XNWQ99JY0WU" localSheetId="1" hidden="1">#REF!</definedName>
    <definedName name="BEx9157279000SVN5XNWQ99JY0WU" hidden="1">#REF!</definedName>
    <definedName name="BEx9175B70QXYAU5A8DJPGZQ46L9" localSheetId="0" hidden="1">#REF!</definedName>
    <definedName name="BEx9175B70QXYAU5A8DJPGZQ46L9" localSheetId="1" hidden="1">#REF!</definedName>
    <definedName name="BEx9175B70QXYAU5A8DJPGZQ46L9" hidden="1">#REF!</definedName>
    <definedName name="BEx91AQQRTV87AO27VWHSFZAD4ZR" localSheetId="0" hidden="1">#REF!</definedName>
    <definedName name="BEx91AQQRTV87AO27VWHSFZAD4ZR" localSheetId="1" hidden="1">#REF!</definedName>
    <definedName name="BEx91AQQRTV87AO27VWHSFZAD4ZR" hidden="1">#REF!</definedName>
    <definedName name="BEx91L8FLL5CWLA2CDHKCOMGVDZN" localSheetId="0" hidden="1">#REF!</definedName>
    <definedName name="BEx91L8FLL5CWLA2CDHKCOMGVDZN" localSheetId="1" hidden="1">#REF!</definedName>
    <definedName name="BEx91L8FLL5CWLA2CDHKCOMGVDZN" hidden="1">#REF!</definedName>
    <definedName name="BEx91OTVH9ZDBC3QTORU8RZX4EOC" localSheetId="0" hidden="1">#REF!</definedName>
    <definedName name="BEx91OTVH9ZDBC3QTORU8RZX4EOC" localSheetId="1" hidden="1">#REF!</definedName>
    <definedName name="BEx91OTVH9ZDBC3QTORU8RZX4EOC" hidden="1">#REF!</definedName>
    <definedName name="BEx91QH5JRZKQP1GPN2SQMR3CKAG" localSheetId="0" hidden="1">#REF!</definedName>
    <definedName name="BEx91QH5JRZKQP1GPN2SQMR3CKAG" localSheetId="1" hidden="1">#REF!</definedName>
    <definedName name="BEx91QH5JRZKQP1GPN2SQMR3CKAG" hidden="1">#REF!</definedName>
    <definedName name="BEx91ROALDNHO7FI4X8L61RH4UJE" localSheetId="0" hidden="1">#REF!</definedName>
    <definedName name="BEx91ROALDNHO7FI4X8L61RH4UJE" localSheetId="1" hidden="1">#REF!</definedName>
    <definedName name="BEx91ROALDNHO7FI4X8L61RH4UJE" hidden="1">#REF!</definedName>
    <definedName name="BEx91TMID71GVYH0U16QM1RV3PX0" localSheetId="0" hidden="1">#REF!</definedName>
    <definedName name="BEx91TMID71GVYH0U16QM1RV3PX0" localSheetId="1" hidden="1">#REF!</definedName>
    <definedName name="BEx91TMID71GVYH0U16QM1RV3PX0" hidden="1">#REF!</definedName>
    <definedName name="BEx91VF2D78PAF337E3L2L81K9W2" localSheetId="0" hidden="1">#REF!</definedName>
    <definedName name="BEx91VF2D78PAF337E3L2L81K9W2" localSheetId="1" hidden="1">#REF!</definedName>
    <definedName name="BEx91VF2D78PAF337E3L2L81K9W2" hidden="1">#REF!</definedName>
    <definedName name="BEx921PNZ46VORG2VRMWREWIC0SE" localSheetId="0" hidden="1">#REF!</definedName>
    <definedName name="BEx921PNZ46VORG2VRMWREWIC0SE" localSheetId="1" hidden="1">#REF!</definedName>
    <definedName name="BEx921PNZ46VORG2VRMWREWIC0SE" hidden="1">#REF!</definedName>
    <definedName name="BEx929CVDCG5CFUQWNDLOSNRQ1FN" localSheetId="0" hidden="1">#REF!</definedName>
    <definedName name="BEx929CVDCG5CFUQWNDLOSNRQ1FN" localSheetId="1" hidden="1">#REF!</definedName>
    <definedName name="BEx929CVDCG5CFUQWNDLOSNRQ1FN" hidden="1">#REF!</definedName>
    <definedName name="BEx92DPEKL5WM5A3CN8674JI0PR3" localSheetId="0" hidden="1">#REF!</definedName>
    <definedName name="BEx92DPEKL5WM5A3CN8674JI0PR3" localSheetId="1" hidden="1">#REF!</definedName>
    <definedName name="BEx92DPEKL5WM5A3CN8674JI0PR3" hidden="1">#REF!</definedName>
    <definedName name="BEx92ER2RMY93TZK0D9L9T3H0GI5" localSheetId="0" hidden="1">#REF!</definedName>
    <definedName name="BEx92ER2RMY93TZK0D9L9T3H0GI5" localSheetId="1" hidden="1">#REF!</definedName>
    <definedName name="BEx92ER2RMY93TZK0D9L9T3H0GI5" hidden="1">#REF!</definedName>
    <definedName name="BEx92FI04PJT4LI23KKIHRXWJDTT" localSheetId="0" hidden="1">#REF!</definedName>
    <definedName name="BEx92FI04PJT4LI23KKIHRXWJDTT" localSheetId="1" hidden="1">#REF!</definedName>
    <definedName name="BEx92FI04PJT4LI23KKIHRXWJDTT" hidden="1">#REF!</definedName>
    <definedName name="BEx92HR14HQ9D5JXCSPA4SS4RT62" localSheetId="0" hidden="1">#REF!</definedName>
    <definedName name="BEx92HR14HQ9D5JXCSPA4SS4RT62" localSheetId="1" hidden="1">#REF!</definedName>
    <definedName name="BEx92HR14HQ9D5JXCSPA4SS4RT62" hidden="1">#REF!</definedName>
    <definedName name="BEx92HWA2D6A5EX9MFG68G0NOMSN" localSheetId="0" hidden="1">#REF!</definedName>
    <definedName name="BEx92HWA2D6A5EX9MFG68G0NOMSN" localSheetId="1" hidden="1">#REF!</definedName>
    <definedName name="BEx92HWA2D6A5EX9MFG68G0NOMSN" hidden="1">#REF!</definedName>
    <definedName name="BEx92I1SQUKW2W7S22E82HLJXRGK" localSheetId="0" hidden="1">#REF!</definedName>
    <definedName name="BEx92I1SQUKW2W7S22E82HLJXRGK" localSheetId="1" hidden="1">#REF!</definedName>
    <definedName name="BEx92I1SQUKW2W7S22E82HLJXRGK" hidden="1">#REF!</definedName>
    <definedName name="BEx92PUBDIXAU1FW5ZAXECMAU0LN" localSheetId="0" hidden="1">#REF!</definedName>
    <definedName name="BEx92PUBDIXAU1FW5ZAXECMAU0LN" localSheetId="1" hidden="1">#REF!</definedName>
    <definedName name="BEx92PUBDIXAU1FW5ZAXECMAU0LN" hidden="1">#REF!</definedName>
    <definedName name="BEx92S8MHFFIVRQ2YSHZNQGOFUHD" localSheetId="0" hidden="1">#REF!</definedName>
    <definedName name="BEx92S8MHFFIVRQ2YSHZNQGOFUHD" localSheetId="1" hidden="1">#REF!</definedName>
    <definedName name="BEx92S8MHFFIVRQ2YSHZNQGOFUHD" hidden="1">#REF!</definedName>
    <definedName name="BEx92VJ5FJGXISSSMOUAESCSIWFV" localSheetId="0" hidden="1">#REF!</definedName>
    <definedName name="BEx92VJ5FJGXISSSMOUAESCSIWFV" localSheetId="1" hidden="1">#REF!</definedName>
    <definedName name="BEx92VJ5FJGXISSSMOUAESCSIWFV" hidden="1">#REF!</definedName>
    <definedName name="BEx93B9OULL2YGC896XXYAAJSTRK" localSheetId="0" hidden="1">#REF!</definedName>
    <definedName name="BEx93B9OULL2YGC896XXYAAJSTRK" localSheetId="1" hidden="1">#REF!</definedName>
    <definedName name="BEx93B9OULL2YGC896XXYAAJSTRK" hidden="1">#REF!</definedName>
    <definedName name="BEx93FRKF99NRT3LH99UTIH7AAYF" localSheetId="0" hidden="1">#REF!</definedName>
    <definedName name="BEx93FRKF99NRT3LH99UTIH7AAYF" localSheetId="1" hidden="1">#REF!</definedName>
    <definedName name="BEx93FRKF99NRT3LH99UTIH7AAYF" hidden="1">#REF!</definedName>
    <definedName name="BEx93M7FSHP50OG34A4W8W8DF12U" localSheetId="0" hidden="1">#REF!</definedName>
    <definedName name="BEx93M7FSHP50OG34A4W8W8DF12U" localSheetId="1" hidden="1">#REF!</definedName>
    <definedName name="BEx93M7FSHP50OG34A4W8W8DF12U" hidden="1">#REF!</definedName>
    <definedName name="BEx93OLWY2O3PRA74U41VG5RXT4Q" localSheetId="0" hidden="1">#REF!</definedName>
    <definedName name="BEx93OLWY2O3PRA74U41VG5RXT4Q" localSheetId="1" hidden="1">#REF!</definedName>
    <definedName name="BEx93OLWY2O3PRA74U41VG5RXT4Q" hidden="1">#REF!</definedName>
    <definedName name="BEx93RWFAF6YJGYUTITVM445C02U" localSheetId="0" hidden="1">#REF!</definedName>
    <definedName name="BEx93RWFAF6YJGYUTITVM445C02U" localSheetId="1" hidden="1">#REF!</definedName>
    <definedName name="BEx93RWFAF6YJGYUTITVM445C02U" hidden="1">#REF!</definedName>
    <definedName name="BEx93SY9RWG3HUV4YXQKXJH9FH14" localSheetId="0" hidden="1">#REF!</definedName>
    <definedName name="BEx93SY9RWG3HUV4YXQKXJH9FH14" localSheetId="1" hidden="1">#REF!</definedName>
    <definedName name="BEx93SY9RWG3HUV4YXQKXJH9FH14" hidden="1">#REF!</definedName>
    <definedName name="BEx93TJUX3U0FJDBG6DDSNQ91R5J" localSheetId="0" hidden="1">#REF!</definedName>
    <definedName name="BEx93TJUX3U0FJDBG6DDSNQ91R5J" localSheetId="1" hidden="1">#REF!</definedName>
    <definedName name="BEx93TJUX3U0FJDBG6DDSNQ91R5J" hidden="1">#REF!</definedName>
    <definedName name="BEx942UCRHMI4B0US31HO95GSC2X" localSheetId="0" hidden="1">#REF!</definedName>
    <definedName name="BEx942UCRHMI4B0US31HO95GSC2X" localSheetId="1" hidden="1">#REF!</definedName>
    <definedName name="BEx942UCRHMI4B0US31HO95GSC2X" hidden="1">#REF!</definedName>
    <definedName name="BEx942ZND3V7XSHKTD0UH9X85N5E" localSheetId="0" hidden="1">#REF!</definedName>
    <definedName name="BEx942ZND3V7XSHKTD0UH9X85N5E" localSheetId="1" hidden="1">#REF!</definedName>
    <definedName name="BEx942ZND3V7XSHKTD0UH9X85N5E" hidden="1">#REF!</definedName>
    <definedName name="BEx947HHLR6UU6NYPNDZRF79V52K" localSheetId="0" hidden="1">#REF!</definedName>
    <definedName name="BEx947HHLR6UU6NYPNDZRF79V52K" localSheetId="1" hidden="1">#REF!</definedName>
    <definedName name="BEx947HHLR6UU6NYPNDZRF79V52K" hidden="1">#REF!</definedName>
    <definedName name="BEx948ZFFQWVIDNG4AZAUGGGEB5U" localSheetId="0" hidden="1">#REF!</definedName>
    <definedName name="BEx948ZFFQWVIDNG4AZAUGGGEB5U" localSheetId="1" hidden="1">#REF!</definedName>
    <definedName name="BEx948ZFFQWVIDNG4AZAUGGGEB5U" hidden="1">#REF!</definedName>
    <definedName name="BEx94CKXG92OMURH41SNU6IOHK4J" localSheetId="0" hidden="1">#REF!</definedName>
    <definedName name="BEx94CKXG92OMURH41SNU6IOHK4J" localSheetId="1" hidden="1">#REF!</definedName>
    <definedName name="BEx94CKXG92OMURH41SNU6IOHK4J" hidden="1">#REF!</definedName>
    <definedName name="BEx94GXG30CIVB6ZQN3X3IK6BZXQ" localSheetId="0" hidden="1">#REF!</definedName>
    <definedName name="BEx94GXG30CIVB6ZQN3X3IK6BZXQ" localSheetId="1" hidden="1">#REF!</definedName>
    <definedName name="BEx94GXG30CIVB6ZQN3X3IK6BZXQ" hidden="1">#REF!</definedName>
    <definedName name="BEx94HJ0DWZHE39X4BLCQCJ3M1MC" localSheetId="0" hidden="1">#REF!</definedName>
    <definedName name="BEx94HJ0DWZHE39X4BLCQCJ3M1MC" localSheetId="1" hidden="1">#REF!</definedName>
    <definedName name="BEx94HJ0DWZHE39X4BLCQCJ3M1MC" hidden="1">#REF!</definedName>
    <definedName name="BEx94HZ5LURYM9ST744ALV6ZCKYP" localSheetId="0" hidden="1">#REF!</definedName>
    <definedName name="BEx94HZ5LURYM9ST744ALV6ZCKYP" localSheetId="1" hidden="1">#REF!</definedName>
    <definedName name="BEx94HZ5LURYM9ST744ALV6ZCKYP" hidden="1">#REF!</definedName>
    <definedName name="BEx94IQ75E90YUMWJ9N591LR7DQQ" localSheetId="0" hidden="1">#REF!</definedName>
    <definedName name="BEx94IQ75E90YUMWJ9N591LR7DQQ" localSheetId="1" hidden="1">#REF!</definedName>
    <definedName name="BEx94IQ75E90YUMWJ9N591LR7DQQ" hidden="1">#REF!</definedName>
    <definedName name="BEx94N7W5T3U7UOE97D6OVIBUCXS" localSheetId="0" hidden="1">#REF!</definedName>
    <definedName name="BEx94N7W5T3U7UOE97D6OVIBUCXS" localSheetId="1" hidden="1">#REF!</definedName>
    <definedName name="BEx94N7W5T3U7UOE97D6OVIBUCXS" hidden="1">#REF!</definedName>
    <definedName name="BEx955NIAWX5OLAHMTV6QFUZPR30" localSheetId="0" hidden="1">#REF!</definedName>
    <definedName name="BEx955NIAWX5OLAHMTV6QFUZPR30" localSheetId="1" hidden="1">#REF!</definedName>
    <definedName name="BEx955NIAWX5OLAHMTV6QFUZPR30" hidden="1">#REF!</definedName>
    <definedName name="BEx9581TYVI2M5TT4ISDAJV4W7Z6" localSheetId="0" hidden="1">#REF!</definedName>
    <definedName name="BEx9581TYVI2M5TT4ISDAJV4W7Z6" localSheetId="1" hidden="1">#REF!</definedName>
    <definedName name="BEx9581TYVI2M5TT4ISDAJV4W7Z6" hidden="1">#REF!</definedName>
    <definedName name="BEx95G55NR99FDSE95CXDI4DKWSV" localSheetId="0" hidden="1">#REF!</definedName>
    <definedName name="BEx95G55NR99FDSE95CXDI4DKWSV" localSheetId="1" hidden="1">#REF!</definedName>
    <definedName name="BEx95G55NR99FDSE95CXDI4DKWSV" hidden="1">#REF!</definedName>
    <definedName name="BEx95NHF4RVUE0YDOAFZEIVBYJXD" localSheetId="0" hidden="1">#REF!</definedName>
    <definedName name="BEx95NHF4RVUE0YDOAFZEIVBYJXD" localSheetId="1" hidden="1">#REF!</definedName>
    <definedName name="BEx95NHF4RVUE0YDOAFZEIVBYJXD" hidden="1">#REF!</definedName>
    <definedName name="BEx95QBZMG0E2KQ9BERJ861QLYN3" localSheetId="0" hidden="1">#REF!</definedName>
    <definedName name="BEx95QBZMG0E2KQ9BERJ861QLYN3" localSheetId="1" hidden="1">#REF!</definedName>
    <definedName name="BEx95QBZMG0E2KQ9BERJ861QLYN3" hidden="1">#REF!</definedName>
    <definedName name="BEx95QHBVDN795UNQJLRXG3RDU49" localSheetId="0" hidden="1">#REF!</definedName>
    <definedName name="BEx95QHBVDN795UNQJLRXG3RDU49" localSheetId="1" hidden="1">#REF!</definedName>
    <definedName name="BEx95QHBVDN795UNQJLRXG3RDU49" hidden="1">#REF!</definedName>
    <definedName name="BEx95TBVUWV7L7OMFMZDQEXGVHU6" localSheetId="0" hidden="1">#REF!</definedName>
    <definedName name="BEx95TBVUWV7L7OMFMZDQEXGVHU6" localSheetId="1" hidden="1">#REF!</definedName>
    <definedName name="BEx95TBVUWV7L7OMFMZDQEXGVHU6" hidden="1">#REF!</definedName>
    <definedName name="BEx95U89DZZSVO39TGS62CX8G9N4" localSheetId="0" hidden="1">#REF!</definedName>
    <definedName name="BEx95U89DZZSVO39TGS62CX8G9N4" localSheetId="1" hidden="1">#REF!</definedName>
    <definedName name="BEx95U89DZZSVO39TGS62CX8G9N4" hidden="1">#REF!</definedName>
    <definedName name="BEx95XTPKKKJG67C45LRX0T25I06" localSheetId="0" hidden="1">#REF!</definedName>
    <definedName name="BEx95XTPKKKJG67C45LRX0T25I06" localSheetId="1" hidden="1">#REF!</definedName>
    <definedName name="BEx95XTPKKKJG67C45LRX0T25I06" hidden="1">#REF!</definedName>
    <definedName name="BEx9602K2GHNBUEUVT9ONRQU1GMD" localSheetId="0" hidden="1">#REF!</definedName>
    <definedName name="BEx9602K2GHNBUEUVT9ONRQU1GMD" localSheetId="1" hidden="1">#REF!</definedName>
    <definedName name="BEx9602K2GHNBUEUVT9ONRQU1GMD" hidden="1">#REF!</definedName>
    <definedName name="BEx9602LTEI8BPC79BGMRK6S0RP8" localSheetId="0" hidden="1">#REF!</definedName>
    <definedName name="BEx9602LTEI8BPC79BGMRK6S0RP8" localSheetId="1" hidden="1">#REF!</definedName>
    <definedName name="BEx9602LTEI8BPC79BGMRK6S0RP8" hidden="1">#REF!</definedName>
    <definedName name="BEx962BL3Y4LA53EBYI64ZYMZE8U" localSheetId="0" hidden="1">#REF!</definedName>
    <definedName name="BEx962BL3Y4LA53EBYI64ZYMZE8U" localSheetId="1" hidden="1">#REF!</definedName>
    <definedName name="BEx962BL3Y4LA53EBYI64ZYMZE8U" hidden="1">#REF!</definedName>
    <definedName name="BEx96HAWZ2EMMI7VJ5NQXGK044OO" localSheetId="0" hidden="1">#REF!</definedName>
    <definedName name="BEx96HAWZ2EMMI7VJ5NQXGK044OO" localSheetId="1" hidden="1">#REF!</definedName>
    <definedName name="BEx96HAWZ2EMMI7VJ5NQXGK044OO" hidden="1">#REF!</definedName>
    <definedName name="BEx96KR21O7H9R29TN0S45Y3QPUK" localSheetId="0" hidden="1">#REF!</definedName>
    <definedName name="BEx96KR21O7H9R29TN0S45Y3QPUK" localSheetId="1" hidden="1">#REF!</definedName>
    <definedName name="BEx96KR21O7H9R29TN0S45Y3QPUK" hidden="1">#REF!</definedName>
    <definedName name="BEx96SUFKHHFE8XQ6UUO6ILDOXHO" localSheetId="0" hidden="1">#REF!</definedName>
    <definedName name="BEx96SUFKHHFE8XQ6UUO6ILDOXHO" localSheetId="1" hidden="1">#REF!</definedName>
    <definedName name="BEx96SUFKHHFE8XQ6UUO6ILDOXHO" hidden="1">#REF!</definedName>
    <definedName name="BEx96UN4YWXBDEZ1U1ZUIPP41Z7I" localSheetId="0" hidden="1">#REF!</definedName>
    <definedName name="BEx96UN4YWXBDEZ1U1ZUIPP41Z7I" localSheetId="1" hidden="1">#REF!</definedName>
    <definedName name="BEx96UN4YWXBDEZ1U1ZUIPP41Z7I" hidden="1">#REF!</definedName>
    <definedName name="BEx978KSD61YJH3S9DGO050R2EHA" localSheetId="0" hidden="1">#REF!</definedName>
    <definedName name="BEx978KSD61YJH3S9DGO050R2EHA" localSheetId="1" hidden="1">#REF!</definedName>
    <definedName name="BEx978KSD61YJH3S9DGO050R2EHA" hidden="1">#REF!</definedName>
    <definedName name="BEx97H9O1NAKAPK4MX4PKO34ICL5" localSheetId="0" hidden="1">#REF!</definedName>
    <definedName name="BEx97H9O1NAKAPK4MX4PKO34ICL5" localSheetId="1" hidden="1">#REF!</definedName>
    <definedName name="BEx97H9O1NAKAPK4MX4PKO34ICL5" hidden="1">#REF!</definedName>
    <definedName name="BEx97MNUZQ1Z0AO2FL7XQYVNCPR7" localSheetId="0" hidden="1">#REF!</definedName>
    <definedName name="BEx97MNUZQ1Z0AO2FL7XQYVNCPR7" localSheetId="1" hidden="1">#REF!</definedName>
    <definedName name="BEx97MNUZQ1Z0AO2FL7XQYVNCPR7" hidden="1">#REF!</definedName>
    <definedName name="BEx97NPQBACJVD9K1YXI08RTW9E2" localSheetId="0" hidden="1">#REF!</definedName>
    <definedName name="BEx97NPQBACJVD9K1YXI08RTW9E2" localSheetId="1" hidden="1">#REF!</definedName>
    <definedName name="BEx97NPQBACJVD9K1YXI08RTW9E2" hidden="1">#REF!</definedName>
    <definedName name="BEx97RWQLXS0OORDCN69IGA58CWU" localSheetId="0" hidden="1">#REF!</definedName>
    <definedName name="BEx97RWQLXS0OORDCN69IGA58CWU" localSheetId="1" hidden="1">#REF!</definedName>
    <definedName name="BEx97RWQLXS0OORDCN69IGA58CWU" hidden="1">#REF!</definedName>
    <definedName name="BEx97YNGGDFIXHTMGFL2IHAQX9MI" localSheetId="0" hidden="1">#REF!</definedName>
    <definedName name="BEx97YNGGDFIXHTMGFL2IHAQX9MI" localSheetId="1" hidden="1">#REF!</definedName>
    <definedName name="BEx97YNGGDFIXHTMGFL2IHAQX9MI" hidden="1">#REF!</definedName>
    <definedName name="BEx9805E16VCDEWPM3404WTQS6ZK" localSheetId="0" hidden="1">#REF!</definedName>
    <definedName name="BEx9805E16VCDEWPM3404WTQS6ZK" localSheetId="1" hidden="1">#REF!</definedName>
    <definedName name="BEx9805E16VCDEWPM3404WTQS6ZK" hidden="1">#REF!</definedName>
    <definedName name="BEx981HW73BUZWT14TBTZHC0ZTJ4" localSheetId="0" hidden="1">#REF!</definedName>
    <definedName name="BEx981HW73BUZWT14TBTZHC0ZTJ4" localSheetId="1" hidden="1">#REF!</definedName>
    <definedName name="BEx981HW73BUZWT14TBTZHC0ZTJ4" hidden="1">#REF!</definedName>
    <definedName name="BEx9871KU0N99P0900EAK69VFYT2" localSheetId="0" hidden="1">#REF!</definedName>
    <definedName name="BEx9871KU0N99P0900EAK69VFYT2" localSheetId="1" hidden="1">#REF!</definedName>
    <definedName name="BEx9871KU0N99P0900EAK69VFYT2" hidden="1">#REF!</definedName>
    <definedName name="BEx98IFKNJFGZFLID1YTRFEG1SXY" localSheetId="0" hidden="1">#REF!</definedName>
    <definedName name="BEx98IFKNJFGZFLID1YTRFEG1SXY" localSheetId="1" hidden="1">#REF!</definedName>
    <definedName name="BEx98IFKNJFGZFLID1YTRFEG1SXY" hidden="1">#REF!</definedName>
    <definedName name="BEx98T7ZEF0HKRFLBVK3BNKCG3CJ" localSheetId="0" hidden="1">#REF!</definedName>
    <definedName name="BEx98T7ZEF0HKRFLBVK3BNKCG3CJ" localSheetId="1" hidden="1">#REF!</definedName>
    <definedName name="BEx98T7ZEF0HKRFLBVK3BNKCG3CJ" hidden="1">#REF!</definedName>
    <definedName name="BEx98WYSAS39FWGYTMQ8QGIT81TF" localSheetId="0" hidden="1">#REF!</definedName>
    <definedName name="BEx98WYSAS39FWGYTMQ8QGIT81TF" localSheetId="1" hidden="1">#REF!</definedName>
    <definedName name="BEx98WYSAS39FWGYTMQ8QGIT81TF" hidden="1">#REF!</definedName>
    <definedName name="BEx990461P2YAJ7BRK25INFYZ7RQ" localSheetId="0" hidden="1">#REF!</definedName>
    <definedName name="BEx990461P2YAJ7BRK25INFYZ7RQ" localSheetId="1" hidden="1">#REF!</definedName>
    <definedName name="BEx990461P2YAJ7BRK25INFYZ7RQ" hidden="1">#REF!</definedName>
    <definedName name="BEx9915UVD4G7RA3IMLFZ0LG3UA2" localSheetId="0" hidden="1">#REF!</definedName>
    <definedName name="BEx9915UVD4G7RA3IMLFZ0LG3UA2" localSheetId="1" hidden="1">#REF!</definedName>
    <definedName name="BEx9915UVD4G7RA3IMLFZ0LG3UA2" hidden="1">#REF!</definedName>
    <definedName name="BEx991M410V3S2PKCJGQ30O6JT6H" localSheetId="0" hidden="1">#REF!</definedName>
    <definedName name="BEx991M410V3S2PKCJGQ30O6JT6H" localSheetId="1" hidden="1">#REF!</definedName>
    <definedName name="BEx991M410V3S2PKCJGQ30O6JT6H" hidden="1">#REF!</definedName>
    <definedName name="BEx992CZON8AO7U7V88VN1JBO0MG" localSheetId="0" hidden="1">#REF!</definedName>
    <definedName name="BEx992CZON8AO7U7V88VN1JBO0MG" localSheetId="1" hidden="1">#REF!</definedName>
    <definedName name="BEx992CZON8AO7U7V88VN1JBO0MG" hidden="1">#REF!</definedName>
    <definedName name="BEx9952469XMFGSPXL7CMXHPJF90" localSheetId="0" hidden="1">#REF!</definedName>
    <definedName name="BEx9952469XMFGSPXL7CMXHPJF90" localSheetId="1" hidden="1">#REF!</definedName>
    <definedName name="BEx9952469XMFGSPXL7CMXHPJF90" hidden="1">#REF!</definedName>
    <definedName name="BEx99B77I7TUSHRR4HIZ9FU2EIUT" localSheetId="0" hidden="1">#REF!</definedName>
    <definedName name="BEx99B77I7TUSHRR4HIZ9FU2EIUT" localSheetId="1" hidden="1">#REF!</definedName>
    <definedName name="BEx99B77I7TUSHRR4HIZ9FU2EIUT" hidden="1">#REF!</definedName>
    <definedName name="BEx99EHWKKHZB66Q30C7QIXU3BVM" localSheetId="0" hidden="1">#REF!</definedName>
    <definedName name="BEx99EHWKKHZB66Q30C7QIXU3BVM" localSheetId="1" hidden="1">#REF!</definedName>
    <definedName name="BEx99EHWKKHZB66Q30C7QIXU3BVM" hidden="1">#REF!</definedName>
    <definedName name="BEx99IE6TEODZ443HP0AYCXVTNOV" localSheetId="0" hidden="1">#REF!</definedName>
    <definedName name="BEx99IE6TEODZ443HP0AYCXVTNOV" localSheetId="1" hidden="1">#REF!</definedName>
    <definedName name="BEx99IE6TEODZ443HP0AYCXVTNOV" hidden="1">#REF!</definedName>
    <definedName name="BEx99Q6PH5F3OQKCCAAO75PYDEFN" localSheetId="0" hidden="1">#REF!</definedName>
    <definedName name="BEx99Q6PH5F3OQKCCAAO75PYDEFN" localSheetId="1" hidden="1">#REF!</definedName>
    <definedName name="BEx99Q6PH5F3OQKCCAAO75PYDEFN" hidden="1">#REF!</definedName>
    <definedName name="BEx99RU5I4O0109P2FW9DN4IU3QX" localSheetId="0" hidden="1">#REF!</definedName>
    <definedName name="BEx99RU5I4O0109P2FW9DN4IU3QX" localSheetId="1" hidden="1">#REF!</definedName>
    <definedName name="BEx99RU5I4O0109P2FW9DN4IU3QX" hidden="1">#REF!</definedName>
    <definedName name="BEx99WBYT2D6UUC1PT7A40ENYID4" localSheetId="0" hidden="1">#REF!</definedName>
    <definedName name="BEx99WBYT2D6UUC1PT7A40ENYID4" localSheetId="1" hidden="1">#REF!</definedName>
    <definedName name="BEx99WBYT2D6UUC1PT7A40ENYID4" hidden="1">#REF!</definedName>
    <definedName name="BEx99WS2X3RTQE9O764SS5G2FPE6" localSheetId="0" hidden="1">#REF!</definedName>
    <definedName name="BEx99WS2X3RTQE9O764SS5G2FPE6" localSheetId="1" hidden="1">#REF!</definedName>
    <definedName name="BEx99WS2X3RTQE9O764SS5G2FPE6" hidden="1">#REF!</definedName>
    <definedName name="BEx99ZRZ4I7FHDPGRAT5VW7NVBPU" localSheetId="0" hidden="1">#REF!</definedName>
    <definedName name="BEx99ZRZ4I7FHDPGRAT5VW7NVBPU" localSheetId="1" hidden="1">#REF!</definedName>
    <definedName name="BEx99ZRZ4I7FHDPGRAT5VW7NVBPU" hidden="1">#REF!</definedName>
    <definedName name="BEx9AT5E3ZSHKSOL35O38L8HF9TH" localSheetId="0" hidden="1">#REF!</definedName>
    <definedName name="BEx9AT5E3ZSHKSOL35O38L8HF9TH" localSheetId="1" hidden="1">#REF!</definedName>
    <definedName name="BEx9AT5E3ZSHKSOL35O38L8HF9TH" hidden="1">#REF!</definedName>
    <definedName name="BEx9ATW9WB5CNKQR5HKK7Y2GHYGR" localSheetId="0" hidden="1">#REF!</definedName>
    <definedName name="BEx9ATW9WB5CNKQR5HKK7Y2GHYGR" localSheetId="1" hidden="1">#REF!</definedName>
    <definedName name="BEx9ATW9WB5CNKQR5HKK7Y2GHYGR" hidden="1">#REF!</definedName>
    <definedName name="BEx9AV8W1FAWF5BHATYEN47X12JN" localSheetId="0" hidden="1">#REF!</definedName>
    <definedName name="BEx9AV8W1FAWF5BHATYEN47X12JN" localSheetId="1" hidden="1">#REF!</definedName>
    <definedName name="BEx9AV8W1FAWF5BHATYEN47X12JN" hidden="1">#REF!</definedName>
    <definedName name="BEx9B8A5186FNTQQNLIO5LK02ABI" localSheetId="0" hidden="1">#REF!</definedName>
    <definedName name="BEx9B8A5186FNTQQNLIO5LK02ABI" localSheetId="1" hidden="1">#REF!</definedName>
    <definedName name="BEx9B8A5186FNTQQNLIO5LK02ABI" hidden="1">#REF!</definedName>
    <definedName name="BEx9B8VR20E2CILU4CDQUQQ9ONXK" localSheetId="0" hidden="1">#REF!</definedName>
    <definedName name="BEx9B8VR20E2CILU4CDQUQQ9ONXK" localSheetId="1" hidden="1">#REF!</definedName>
    <definedName name="BEx9B8VR20E2CILU4CDQUQQ9ONXK" hidden="1">#REF!</definedName>
    <definedName name="BEx9B917EUP13X6FQ3NPQL76XM5V" localSheetId="0" hidden="1">#REF!</definedName>
    <definedName name="BEx9B917EUP13X6FQ3NPQL76XM5V" localSheetId="1" hidden="1">#REF!</definedName>
    <definedName name="BEx9B917EUP13X6FQ3NPQL76XM5V" hidden="1">#REF!</definedName>
    <definedName name="BEx9BAJ5WYEQ623HUT9NNCMP3RUG" localSheetId="0" hidden="1">#REF!</definedName>
    <definedName name="BEx9BAJ5WYEQ623HUT9NNCMP3RUG" localSheetId="1" hidden="1">#REF!</definedName>
    <definedName name="BEx9BAJ5WYEQ623HUT9NNCMP3RUG" hidden="1">#REF!</definedName>
    <definedName name="BEx9BE9Z7EFJCFDYJJOY5KFTGDF4" localSheetId="0" hidden="1">#REF!</definedName>
    <definedName name="BEx9BE9Z7EFJCFDYJJOY5KFTGDF4" localSheetId="1" hidden="1">#REF!</definedName>
    <definedName name="BEx9BE9Z7EFJCFDYJJOY5KFTGDF4" hidden="1">#REF!</definedName>
    <definedName name="BEx9BSIJN2O0MG8CXAMCAOADEMTO" localSheetId="0" hidden="1">#REF!</definedName>
    <definedName name="BEx9BSIJN2O0MG8CXAMCAOADEMTO" localSheetId="1" hidden="1">#REF!</definedName>
    <definedName name="BEx9BSIJN2O0MG8CXAMCAOADEMTO" hidden="1">#REF!</definedName>
    <definedName name="BEx9BU0BBJO3ITPCO4T9FIVEVJY7" localSheetId="0" hidden="1">#REF!</definedName>
    <definedName name="BEx9BU0BBJO3ITPCO4T9FIVEVJY7" localSheetId="1" hidden="1">#REF!</definedName>
    <definedName name="BEx9BU0BBJO3ITPCO4T9FIVEVJY7" hidden="1">#REF!</definedName>
    <definedName name="BEx9BYSYW7QCPXS2NAVLFAU5Y2Z2" localSheetId="0" hidden="1">#REF!</definedName>
    <definedName name="BEx9BYSYW7QCPXS2NAVLFAU5Y2Z2" localSheetId="1" hidden="1">#REF!</definedName>
    <definedName name="BEx9BYSYW7QCPXS2NAVLFAU5Y2Z2" hidden="1">#REF!</definedName>
    <definedName name="BEx9C590HJ2O31IWJB73C1HR74AI" localSheetId="0" hidden="1">#REF!</definedName>
    <definedName name="BEx9C590HJ2O31IWJB73C1HR74AI" localSheetId="1" hidden="1">#REF!</definedName>
    <definedName name="BEx9C590HJ2O31IWJB73C1HR74AI" hidden="1">#REF!</definedName>
    <definedName name="BEx9CCQRMYYOGIOYTOM73VKDIPS1" localSheetId="0" hidden="1">#REF!</definedName>
    <definedName name="BEx9CCQRMYYOGIOYTOM73VKDIPS1" localSheetId="1" hidden="1">#REF!</definedName>
    <definedName name="BEx9CCQRMYYOGIOYTOM73VKDIPS1" hidden="1">#REF!</definedName>
    <definedName name="BEx9CM6JVXIG9S6EAZMR899UW190" localSheetId="0" hidden="1">#REF!</definedName>
    <definedName name="BEx9CM6JVXIG9S6EAZMR899UW190" localSheetId="1" hidden="1">#REF!</definedName>
    <definedName name="BEx9CM6JVXIG9S6EAZMR899UW190" hidden="1">#REF!</definedName>
    <definedName name="BEx9D160NRGTDVT2ML4H9A7UKR4T" localSheetId="0" hidden="1">#REF!</definedName>
    <definedName name="BEx9D160NRGTDVT2ML4H9A7UKR4T" localSheetId="1" hidden="1">#REF!</definedName>
    <definedName name="BEx9D160NRGTDVT2ML4H9A7UKR4T" hidden="1">#REF!</definedName>
    <definedName name="BEx9D1BC9FT19KY0INAABNDBAMR1" localSheetId="0" hidden="1">#REF!</definedName>
    <definedName name="BEx9D1BC9FT19KY0INAABNDBAMR1" localSheetId="1" hidden="1">#REF!</definedName>
    <definedName name="BEx9D1BC9FT19KY0INAABNDBAMR1" hidden="1">#REF!</definedName>
    <definedName name="BEx9D1MB15VSARB7IKBMZYU0JJBI" localSheetId="0" hidden="1">#REF!</definedName>
    <definedName name="BEx9D1MB15VSARB7IKBMZYU0JJBI" localSheetId="1" hidden="1">#REF!</definedName>
    <definedName name="BEx9D1MB15VSARB7IKBMZYU0JJBI" hidden="1">#REF!</definedName>
    <definedName name="BEx9DN6ZMF18Q39MPMXSDJTZQNJ3" localSheetId="0" hidden="1">#REF!</definedName>
    <definedName name="BEx9DN6ZMF18Q39MPMXSDJTZQNJ3" localSheetId="1" hidden="1">#REF!</definedName>
    <definedName name="BEx9DN6ZMF18Q39MPMXSDJTZQNJ3" hidden="1">#REF!</definedName>
    <definedName name="BEx9DZXN85O544CD9O60K126YYAU" localSheetId="0" hidden="1">#REF!</definedName>
    <definedName name="BEx9DZXN85O544CD9O60K126YYAU" localSheetId="1" hidden="1">#REF!</definedName>
    <definedName name="BEx9DZXN85O544CD9O60K126YYAU" hidden="1">#REF!</definedName>
    <definedName name="BEx9E14TDNSEMI784W0OTIEQMWN6" localSheetId="0" hidden="1">#REF!</definedName>
    <definedName name="BEx9E14TDNSEMI784W0OTIEQMWN6" localSheetId="1" hidden="1">#REF!</definedName>
    <definedName name="BEx9E14TDNSEMI784W0OTIEQMWN6" hidden="1">#REF!</definedName>
    <definedName name="BEx9E14TGNBYGMDDG9NETDK4SYAW" localSheetId="0" hidden="1">#REF!</definedName>
    <definedName name="BEx9E14TGNBYGMDDG9NETDK4SYAW" localSheetId="1" hidden="1">#REF!</definedName>
    <definedName name="BEx9E14TGNBYGMDDG9NETDK4SYAW" hidden="1">#REF!</definedName>
    <definedName name="BEx9E2BZ2B1R41FMGJCJ7JLGLUAJ" localSheetId="0" hidden="1">#REF!</definedName>
    <definedName name="BEx9E2BZ2B1R41FMGJCJ7JLGLUAJ" localSheetId="1" hidden="1">#REF!</definedName>
    <definedName name="BEx9E2BZ2B1R41FMGJCJ7JLGLUAJ" hidden="1">#REF!</definedName>
    <definedName name="BEx9EG9KBJ77M8LEOR9ITOKN5KXY" localSheetId="0" hidden="1">#REF!</definedName>
    <definedName name="BEx9EG9KBJ77M8LEOR9ITOKN5KXY" localSheetId="1" hidden="1">#REF!</definedName>
    <definedName name="BEx9EG9KBJ77M8LEOR9ITOKN5KXY" hidden="1">#REF!</definedName>
    <definedName name="BEx9EL27NGDBCTVPW97K42QANS5K" localSheetId="0" hidden="1">#REF!</definedName>
    <definedName name="BEx9EL27NGDBCTVPW97K42QANS5K" localSheetId="1" hidden="1">#REF!</definedName>
    <definedName name="BEx9EL27NGDBCTVPW97K42QANS5K" hidden="1">#REF!</definedName>
    <definedName name="BEx9EMK6HAJJMVYZTN5AUIV7O1E6" localSheetId="0" hidden="1">#REF!</definedName>
    <definedName name="BEx9EMK6HAJJMVYZTN5AUIV7O1E6" localSheetId="1" hidden="1">#REF!</definedName>
    <definedName name="BEx9EMK6HAJJMVYZTN5AUIV7O1E6" hidden="1">#REF!</definedName>
    <definedName name="BEx9ENB8RPU9FA3QW16IGB6LK1CH" localSheetId="0" hidden="1">#REF!</definedName>
    <definedName name="BEx9ENB8RPU9FA3QW16IGB6LK1CH" localSheetId="1" hidden="1">#REF!</definedName>
    <definedName name="BEx9ENB8RPU9FA3QW16IGB6LK1CH" hidden="1">#REF!</definedName>
    <definedName name="BEx9EQLVZHYQ1TPX7WH3SOWXCZLE" localSheetId="0" hidden="1">#REF!</definedName>
    <definedName name="BEx9EQLVZHYQ1TPX7WH3SOWXCZLE" localSheetId="1" hidden="1">#REF!</definedName>
    <definedName name="BEx9EQLVZHYQ1TPX7WH3SOWXCZLE" hidden="1">#REF!</definedName>
    <definedName name="BEx9ETLU0EK5LGEM1QCNYN2S8O5F" localSheetId="0" hidden="1">#REF!</definedName>
    <definedName name="BEx9ETLU0EK5LGEM1QCNYN2S8O5F" localSheetId="1" hidden="1">#REF!</definedName>
    <definedName name="BEx9ETLU0EK5LGEM1QCNYN2S8O5F" hidden="1">#REF!</definedName>
    <definedName name="BEx9F0710LGLAU3161O0O346N58H" localSheetId="0" hidden="1">#REF!</definedName>
    <definedName name="BEx9F0710LGLAU3161O0O346N58H" localSheetId="1" hidden="1">#REF!</definedName>
    <definedName name="BEx9F0710LGLAU3161O0O346N58H" hidden="1">#REF!</definedName>
    <definedName name="BEx9F0Y2ESUNE3U7TQDLMPE9BO67" localSheetId="0" hidden="1">#REF!</definedName>
    <definedName name="BEx9F0Y2ESUNE3U7TQDLMPE9BO67" localSheetId="1" hidden="1">#REF!</definedName>
    <definedName name="BEx9F0Y2ESUNE3U7TQDLMPE9BO67" hidden="1">#REF!</definedName>
    <definedName name="BEx9F439L1R726MJFX2EP39XIBPY" localSheetId="0" hidden="1">#REF!</definedName>
    <definedName name="BEx9F439L1R726MJFX2EP39XIBPY" localSheetId="1" hidden="1">#REF!</definedName>
    <definedName name="BEx9F439L1R726MJFX2EP39XIBPY" hidden="1">#REF!</definedName>
    <definedName name="BEx9F5W18ZGFOKGRE8PR6T1MO6GT" localSheetId="0" hidden="1">#REF!</definedName>
    <definedName name="BEx9F5W18ZGFOKGRE8PR6T1MO6GT" localSheetId="1" hidden="1">#REF!</definedName>
    <definedName name="BEx9F5W18ZGFOKGRE8PR6T1MO6GT" hidden="1">#REF!</definedName>
    <definedName name="BEx9F78N4HY0XFGBQ4UJRD52L1EI" localSheetId="0" hidden="1">#REF!</definedName>
    <definedName name="BEx9F78N4HY0XFGBQ4UJRD52L1EI" localSheetId="1" hidden="1">#REF!</definedName>
    <definedName name="BEx9F78N4HY0XFGBQ4UJRD52L1EI" hidden="1">#REF!</definedName>
    <definedName name="BEx9FF16LOQP5QIR4UHW5EIFGQB8" localSheetId="0" hidden="1">#REF!</definedName>
    <definedName name="BEx9FF16LOQP5QIR4UHW5EIFGQB8" localSheetId="1" hidden="1">#REF!</definedName>
    <definedName name="BEx9FF16LOQP5QIR4UHW5EIFGQB8" hidden="1">#REF!</definedName>
    <definedName name="BEx9FJTSRCZ3ZXT3QVBJT5NF8T7V" localSheetId="0" hidden="1">#REF!</definedName>
    <definedName name="BEx9FJTSRCZ3ZXT3QVBJT5NF8T7V" localSheetId="1" hidden="1">#REF!</definedName>
    <definedName name="BEx9FJTSRCZ3ZXT3QVBJT5NF8T7V" hidden="1">#REF!</definedName>
    <definedName name="BEx9FRBEEYPS5HLS3XT34AKZN94G" localSheetId="0" hidden="1">#REF!</definedName>
    <definedName name="BEx9FRBEEYPS5HLS3XT34AKZN94G" localSheetId="1" hidden="1">#REF!</definedName>
    <definedName name="BEx9FRBEEYPS5HLS3XT34AKZN94G" hidden="1">#REF!</definedName>
    <definedName name="BEx9G5USBCNYNA7HGVW92D800SKX" localSheetId="0" hidden="1">#REF!</definedName>
    <definedName name="BEx9G5USBCNYNA7HGVW92D800SKX" localSheetId="1" hidden="1">#REF!</definedName>
    <definedName name="BEx9G5USBCNYNA7HGVW92D800SKX" hidden="1">#REF!</definedName>
    <definedName name="BEx9G7CPXG7HR6N6FHPU2DBBUIKG" localSheetId="0" hidden="1">#REF!</definedName>
    <definedName name="BEx9G7CPXG7HR6N6FHPU2DBBUIKG" localSheetId="1" hidden="1">#REF!</definedName>
    <definedName name="BEx9G7CPXG7HR6N6FHPU2DBBUIKG" hidden="1">#REF!</definedName>
    <definedName name="BEx9GDY4D8ZPQJCYFIMYM0V0C51Y" localSheetId="0" hidden="1">#REF!</definedName>
    <definedName name="BEx9GDY4D8ZPQJCYFIMYM0V0C51Y" localSheetId="1" hidden="1">#REF!</definedName>
    <definedName name="BEx9GDY4D8ZPQJCYFIMYM0V0C51Y" hidden="1">#REF!</definedName>
    <definedName name="BEx9GGY04V0ZWI6O9KZH4KSBB389" localSheetId="0" hidden="1">#REF!</definedName>
    <definedName name="BEx9GGY04V0ZWI6O9KZH4KSBB389" localSheetId="1" hidden="1">#REF!</definedName>
    <definedName name="BEx9GGY04V0ZWI6O9KZH4KSBB389" hidden="1">#REF!</definedName>
    <definedName name="BEx9GMC7TE8SDTCO5PHODBUF4SM1" localSheetId="0" hidden="1">#REF!</definedName>
    <definedName name="BEx9GMC7TE8SDTCO5PHODBUF4SM1" localSheetId="1" hidden="1">#REF!</definedName>
    <definedName name="BEx9GMC7TE8SDTCO5PHODBUF4SM1" hidden="1">#REF!</definedName>
    <definedName name="BEx9GMN0B495HEAOG6JQK9D7HUPC" localSheetId="0" hidden="1">#REF!</definedName>
    <definedName name="BEx9GMN0B495HEAOG6JQK9D7HUPC" localSheetId="1" hidden="1">#REF!</definedName>
    <definedName name="BEx9GMN0B495HEAOG6JQK9D7HUPC" hidden="1">#REF!</definedName>
    <definedName name="BEx9GNOPB6OZ2RH3FCDNJR38RJOS" localSheetId="0" hidden="1">#REF!</definedName>
    <definedName name="BEx9GNOPB6OZ2RH3FCDNJR38RJOS" localSheetId="1" hidden="1">#REF!</definedName>
    <definedName name="BEx9GNOPB6OZ2RH3FCDNJR38RJOS" hidden="1">#REF!</definedName>
    <definedName name="BEx9GUQALUWCD30UKUQGSWW8KBQ7" localSheetId="0" hidden="1">#REF!</definedName>
    <definedName name="BEx9GUQALUWCD30UKUQGSWW8KBQ7" localSheetId="1" hidden="1">#REF!</definedName>
    <definedName name="BEx9GUQALUWCD30UKUQGSWW8KBQ7" hidden="1">#REF!</definedName>
    <definedName name="BEx9GY6BVFQGCLMOWVT6PIC9WP5X" localSheetId="0" hidden="1">#REF!</definedName>
    <definedName name="BEx9GY6BVFQGCLMOWVT6PIC9WP5X" localSheetId="1" hidden="1">#REF!</definedName>
    <definedName name="BEx9GY6BVFQGCLMOWVT6PIC9WP5X" hidden="1">#REF!</definedName>
    <definedName name="BEx9GZ2P3FDHKXEBXX2VS0BG2NP2" localSheetId="0" hidden="1">#REF!</definedName>
    <definedName name="BEx9GZ2P3FDHKXEBXX2VS0BG2NP2" localSheetId="1" hidden="1">#REF!</definedName>
    <definedName name="BEx9GZ2P3FDHKXEBXX2VS0BG2NP2" hidden="1">#REF!</definedName>
    <definedName name="BEx9H04IB14E1437FF2OIRRWBSD7" localSheetId="0" hidden="1">#REF!</definedName>
    <definedName name="BEx9H04IB14E1437FF2OIRRWBSD7" localSheetId="1" hidden="1">#REF!</definedName>
    <definedName name="BEx9H04IB14E1437FF2OIRRWBSD7" hidden="1">#REF!</definedName>
    <definedName name="BEx9H5O1KDZJCW91Q29VRPY5YS6P" localSheetId="0" hidden="1">#REF!</definedName>
    <definedName name="BEx9H5O1KDZJCW91Q29VRPY5YS6P" localSheetId="1" hidden="1">#REF!</definedName>
    <definedName name="BEx9H5O1KDZJCW91Q29VRPY5YS6P" hidden="1">#REF!</definedName>
    <definedName name="BEx9H8YR0E906F1JXZMBX3LNT004" localSheetId="0" hidden="1">#REF!</definedName>
    <definedName name="BEx9H8YR0E906F1JXZMBX3LNT004" localSheetId="1" hidden="1">#REF!</definedName>
    <definedName name="BEx9H8YR0E906F1JXZMBX3LNT004" hidden="1">#REF!</definedName>
    <definedName name="BEx9I1QKLI6OOUPQLUQ0EF0355X6" localSheetId="0" hidden="1">#REF!</definedName>
    <definedName name="BEx9I1QKLI6OOUPQLUQ0EF0355X6" localSheetId="1" hidden="1">#REF!</definedName>
    <definedName name="BEx9I1QKLI6OOUPQLUQ0EF0355X6" hidden="1">#REF!</definedName>
    <definedName name="BEx9I8XIG7E5NB48QQHXP23FIN60" localSheetId="0" hidden="1">#REF!</definedName>
    <definedName name="BEx9I8XIG7E5NB48QQHXP23FIN60" localSheetId="1" hidden="1">#REF!</definedName>
    <definedName name="BEx9I8XIG7E5NB48QQHXP23FIN60" hidden="1">#REF!</definedName>
    <definedName name="BEx9IQRF01ATLVK0YE60ARKQJ68L" localSheetId="0" hidden="1">#REF!</definedName>
    <definedName name="BEx9IQRF01ATLVK0YE60ARKQJ68L" localSheetId="1" hidden="1">#REF!</definedName>
    <definedName name="BEx9IQRF01ATLVK0YE60ARKQJ68L" hidden="1">#REF!</definedName>
    <definedName name="BEx9IT5QNZWKM6YQ5WER0DC2PMMU" localSheetId="0" hidden="1">#REF!</definedName>
    <definedName name="BEx9IT5QNZWKM6YQ5WER0DC2PMMU" localSheetId="1" hidden="1">#REF!</definedName>
    <definedName name="BEx9IT5QNZWKM6YQ5WER0DC2PMMU" hidden="1">#REF!</definedName>
    <definedName name="BEx9IUICG3HZWG57MG3NXCEX4LQI" localSheetId="0" hidden="1">#REF!</definedName>
    <definedName name="BEx9IUICG3HZWG57MG3NXCEX4LQI" localSheetId="1" hidden="1">#REF!</definedName>
    <definedName name="BEx9IUICG3HZWG57MG3NXCEX4LQI" hidden="1">#REF!</definedName>
    <definedName name="BEx9IW5LYJF40GS78FJNXO9O667A" localSheetId="0" hidden="1">#REF!</definedName>
    <definedName name="BEx9IW5LYJF40GS78FJNXO9O667A" localSheetId="1" hidden="1">#REF!</definedName>
    <definedName name="BEx9IW5LYJF40GS78FJNXO9O667A" hidden="1">#REF!</definedName>
    <definedName name="BEx9IW5MFLXTVCJHVUZTUH93AXOS" localSheetId="0" hidden="1">#REF!</definedName>
    <definedName name="BEx9IW5MFLXTVCJHVUZTUH93AXOS" localSheetId="1" hidden="1">#REF!</definedName>
    <definedName name="BEx9IW5MFLXTVCJHVUZTUH93AXOS" hidden="1">#REF!</definedName>
    <definedName name="BEx9IXCSPSZC80YZUPRCYTG326KV" localSheetId="0" hidden="1">#REF!</definedName>
    <definedName name="BEx9IXCSPSZC80YZUPRCYTG326KV" localSheetId="1" hidden="1">#REF!</definedName>
    <definedName name="BEx9IXCSPSZC80YZUPRCYTG326KV" hidden="1">#REF!</definedName>
    <definedName name="BEx9IYUQSBZ0GG9ZT1QKX83F42F1" localSheetId="0" hidden="1">#REF!</definedName>
    <definedName name="BEx9IYUQSBZ0GG9ZT1QKX83F42F1" localSheetId="1" hidden="1">#REF!</definedName>
    <definedName name="BEx9IYUQSBZ0GG9ZT1QKX83F42F1" hidden="1">#REF!</definedName>
    <definedName name="BEx9IZR39NHDGOM97H4E6F81RTQW" localSheetId="0" hidden="1">#REF!</definedName>
    <definedName name="BEx9IZR39NHDGOM97H4E6F81RTQW" localSheetId="1" hidden="1">#REF!</definedName>
    <definedName name="BEx9IZR39NHDGOM97H4E6F81RTQW" hidden="1">#REF!</definedName>
    <definedName name="BEx9J6CH5E7YZPER7HXEIOIKGPCA" localSheetId="0" hidden="1">#REF!</definedName>
    <definedName name="BEx9J6CH5E7YZPER7HXEIOIKGPCA" localSheetId="1" hidden="1">#REF!</definedName>
    <definedName name="BEx9J6CH5E7YZPER7HXEIOIKGPCA" hidden="1">#REF!</definedName>
    <definedName name="BEx9JJTZKVUJAVPTRE0RAVTEH41G" localSheetId="0" hidden="1">#REF!</definedName>
    <definedName name="BEx9JJTZKVUJAVPTRE0RAVTEH41G" localSheetId="1" hidden="1">#REF!</definedName>
    <definedName name="BEx9JJTZKVUJAVPTRE0RAVTEH41G" hidden="1">#REF!</definedName>
    <definedName name="BEx9JLBYK239B3F841C7YG1GT7ST" localSheetId="0" hidden="1">#REF!</definedName>
    <definedName name="BEx9JLBYK239B3F841C7YG1GT7ST" localSheetId="1" hidden="1">#REF!</definedName>
    <definedName name="BEx9JLBYK239B3F841C7YG1GT7ST" hidden="1">#REF!</definedName>
    <definedName name="BExAW4IIW5D0MDY6TJ3G4FOLPYIR" localSheetId="0" hidden="1">#REF!</definedName>
    <definedName name="BExAW4IIW5D0MDY6TJ3G4FOLPYIR" localSheetId="1" hidden="1">#REF!</definedName>
    <definedName name="BExAW4IIW5D0MDY6TJ3G4FOLPYIR" hidden="1">#REF!</definedName>
    <definedName name="BExAWNP1B2E9Q88TW48NH41C0FTZ" localSheetId="0" hidden="1">#REF!</definedName>
    <definedName name="BExAWNP1B2E9Q88TW48NH41C0FTZ" localSheetId="1" hidden="1">#REF!</definedName>
    <definedName name="BExAWNP1B2E9Q88TW48NH41C0FTZ" hidden="1">#REF!</definedName>
    <definedName name="BExAWUFQXTIPQ308ERZPSVPTUMYN" localSheetId="0" hidden="1">#REF!</definedName>
    <definedName name="BExAWUFQXTIPQ308ERZPSVPTUMYN" localSheetId="1" hidden="1">#REF!</definedName>
    <definedName name="BExAWUFQXTIPQ308ERZPSVPTUMYN" hidden="1">#REF!</definedName>
    <definedName name="BExAWY6O96OQO2R036QK2DI37EKV" localSheetId="0" hidden="1">#REF!</definedName>
    <definedName name="BExAWY6O96OQO2R036QK2DI37EKV" localSheetId="1" hidden="1">#REF!</definedName>
    <definedName name="BExAWY6O96OQO2R036QK2DI37EKV" hidden="1">#REF!</definedName>
    <definedName name="BExAX410NB4F2XOB84OR2197H8M5" localSheetId="0" hidden="1">#REF!</definedName>
    <definedName name="BExAX410NB4F2XOB84OR2197H8M5" localSheetId="1" hidden="1">#REF!</definedName>
    <definedName name="BExAX410NB4F2XOB84OR2197H8M5" hidden="1">#REF!</definedName>
    <definedName name="BExAX8TNG8LQ5Q4904SAYQIPGBSV" localSheetId="0" hidden="1">#REF!</definedName>
    <definedName name="BExAX8TNG8LQ5Q4904SAYQIPGBSV" localSheetId="1" hidden="1">#REF!</definedName>
    <definedName name="BExAX8TNG8LQ5Q4904SAYQIPGBSV" hidden="1">#REF!</definedName>
    <definedName name="BExAX9KPAVIVUVU3XREDCV1BIYZL" localSheetId="0" hidden="1">#REF!</definedName>
    <definedName name="BExAX9KPAVIVUVU3XREDCV1BIYZL" localSheetId="1" hidden="1">#REF!</definedName>
    <definedName name="BExAX9KPAVIVUVU3XREDCV1BIYZL" hidden="1">#REF!</definedName>
    <definedName name="BExAXPB35BNVXZYF2XS6UP3LP0QH" localSheetId="0" hidden="1">#REF!</definedName>
    <definedName name="BExAXPB35BNVXZYF2XS6UP3LP0QH" localSheetId="1" hidden="1">#REF!</definedName>
    <definedName name="BExAXPB35BNVXZYF2XS6UP3LP0QH" hidden="1">#REF!</definedName>
    <definedName name="BExAXWSRVPK0GCZ2UFU10UOP01IY" localSheetId="0" hidden="1">#REF!</definedName>
    <definedName name="BExAXWSRVPK0GCZ2UFU10UOP01IY" localSheetId="1" hidden="1">#REF!</definedName>
    <definedName name="BExAXWSRVPK0GCZ2UFU10UOP01IY" hidden="1">#REF!</definedName>
    <definedName name="BExAY0EAT2LXR5MFGM0DLIB45PLO" localSheetId="0" hidden="1">#REF!</definedName>
    <definedName name="BExAY0EAT2LXR5MFGM0DLIB45PLO" localSheetId="1" hidden="1">#REF!</definedName>
    <definedName name="BExAY0EAT2LXR5MFGM0DLIB45PLO" hidden="1">#REF!</definedName>
    <definedName name="BExAY6JK0AK9EBIJSPEJNOIDE40W" localSheetId="0" hidden="1">#REF!</definedName>
    <definedName name="BExAY6JK0AK9EBIJSPEJNOIDE40W" localSheetId="1" hidden="1">#REF!</definedName>
    <definedName name="BExAY6JK0AK9EBIJSPEJNOIDE40W" hidden="1">#REF!</definedName>
    <definedName name="BExAYE6LNIEBR9DSNI5JGNITGKIT" localSheetId="0" hidden="1">#REF!</definedName>
    <definedName name="BExAYE6LNIEBR9DSNI5JGNITGKIT" localSheetId="1" hidden="1">#REF!</definedName>
    <definedName name="BExAYE6LNIEBR9DSNI5JGNITGKIT" hidden="1">#REF!</definedName>
    <definedName name="BExAYHMLXGGO25P8HYB2S75DEB4F" localSheetId="0" hidden="1">#REF!</definedName>
    <definedName name="BExAYHMLXGGO25P8HYB2S75DEB4F" localSheetId="1" hidden="1">#REF!</definedName>
    <definedName name="BExAYHMLXGGO25P8HYB2S75DEB4F" hidden="1">#REF!</definedName>
    <definedName name="BExAYKXAUWGDOPG952TEJ2UKZKWN" localSheetId="0" hidden="1">#REF!</definedName>
    <definedName name="BExAYKXAUWGDOPG952TEJ2UKZKWN" localSheetId="1" hidden="1">#REF!</definedName>
    <definedName name="BExAYKXAUWGDOPG952TEJ2UKZKWN" hidden="1">#REF!</definedName>
    <definedName name="BExAYP9TDTI2MBP6EYE0H39CPMXN" localSheetId="0" hidden="1">#REF!</definedName>
    <definedName name="BExAYP9TDTI2MBP6EYE0H39CPMXN" localSheetId="1" hidden="1">#REF!</definedName>
    <definedName name="BExAYP9TDTI2MBP6EYE0H39CPMXN" hidden="1">#REF!</definedName>
    <definedName name="BExAYPPWJPWDKU59O051WMGB7O0J" localSheetId="0" hidden="1">#REF!</definedName>
    <definedName name="BExAYPPWJPWDKU59O051WMGB7O0J" localSheetId="1" hidden="1">#REF!</definedName>
    <definedName name="BExAYPPWJPWDKU59O051WMGB7O0J" hidden="1">#REF!</definedName>
    <definedName name="BExAYR2JZCJBUH6F1LZC2A7JIVRJ" localSheetId="0" hidden="1">#REF!</definedName>
    <definedName name="BExAYR2JZCJBUH6F1LZC2A7JIVRJ" localSheetId="1" hidden="1">#REF!</definedName>
    <definedName name="BExAYR2JZCJBUH6F1LZC2A7JIVRJ" hidden="1">#REF!</definedName>
    <definedName name="BExAYTGVRD3DLKO75RFPMBKCIWB8" localSheetId="0" hidden="1">#REF!</definedName>
    <definedName name="BExAYTGVRD3DLKO75RFPMBKCIWB8" localSheetId="1" hidden="1">#REF!</definedName>
    <definedName name="BExAYTGVRD3DLKO75RFPMBKCIWB8" hidden="1">#REF!</definedName>
    <definedName name="BExAYY9H9COOT46HJLPVDLTO12UL" localSheetId="0" hidden="1">#REF!</definedName>
    <definedName name="BExAYY9H9COOT46HJLPVDLTO12UL" localSheetId="1" hidden="1">#REF!</definedName>
    <definedName name="BExAYY9H9COOT46HJLPVDLTO12UL" hidden="1">#REF!</definedName>
    <definedName name="BExAYYKAQA3KDMQ890FIE5M9SPBL" localSheetId="0" hidden="1">#REF!</definedName>
    <definedName name="BExAYYKAQA3KDMQ890FIE5M9SPBL" localSheetId="1" hidden="1">#REF!</definedName>
    <definedName name="BExAYYKAQA3KDMQ890FIE5M9SPBL" hidden="1">#REF!</definedName>
    <definedName name="BExAZ6SY0EU69GC3CWI5EOO0YLFG" localSheetId="0" hidden="1">#REF!</definedName>
    <definedName name="BExAZ6SY0EU69GC3CWI5EOO0YLFG" localSheetId="1" hidden="1">#REF!</definedName>
    <definedName name="BExAZ6SY0EU69GC3CWI5EOO0YLFG" hidden="1">#REF!</definedName>
    <definedName name="BExAZ6YEEBJV0PCKFE137K2Y3A8M" localSheetId="0" hidden="1">#REF!</definedName>
    <definedName name="BExAZ6YEEBJV0PCKFE137K2Y3A8M" localSheetId="1" hidden="1">#REF!</definedName>
    <definedName name="BExAZ6YEEBJV0PCKFE137K2Y3A8M" hidden="1">#REF!</definedName>
    <definedName name="BExAZAP844MJ4GSAIYNYHQ7FECC3" localSheetId="0" hidden="1">#REF!</definedName>
    <definedName name="BExAZAP844MJ4GSAIYNYHQ7FECC3" localSheetId="1" hidden="1">#REF!</definedName>
    <definedName name="BExAZAP844MJ4GSAIYNYHQ7FECC3" hidden="1">#REF!</definedName>
    <definedName name="BExAZCNEGB4JYHC8CZ51KTN890US" localSheetId="0" hidden="1">#REF!</definedName>
    <definedName name="BExAZCNEGB4JYHC8CZ51KTN890US" localSheetId="1" hidden="1">#REF!</definedName>
    <definedName name="BExAZCNEGB4JYHC8CZ51KTN890US" hidden="1">#REF!</definedName>
    <definedName name="BExAZFCI302YFYRDJYQDWQQL0Q0O" localSheetId="0" hidden="1">#REF!</definedName>
    <definedName name="BExAZFCI302YFYRDJYQDWQQL0Q0O" localSheetId="1" hidden="1">#REF!</definedName>
    <definedName name="BExAZFCI302YFYRDJYQDWQQL0Q0O" hidden="1">#REF!</definedName>
    <definedName name="BExAZJE2UOL40XUAU2RB53X5K20P" localSheetId="0" hidden="1">#REF!</definedName>
    <definedName name="BExAZJE2UOL40XUAU2RB53X5K20P" localSheetId="1" hidden="1">#REF!</definedName>
    <definedName name="BExAZJE2UOL40XUAU2RB53X5K20P" hidden="1">#REF!</definedName>
    <definedName name="BExAZLHLST9OP89R1HJMC1POQG8H" localSheetId="0" hidden="1">#REF!</definedName>
    <definedName name="BExAZLHLST9OP89R1HJMC1POQG8H" localSheetId="1" hidden="1">#REF!</definedName>
    <definedName name="BExAZLHLST9OP89R1HJMC1POQG8H" hidden="1">#REF!</definedName>
    <definedName name="BExAZMDYMIAA7RX1BMCKU1VLBRGY" localSheetId="0" hidden="1">#REF!</definedName>
    <definedName name="BExAZMDYMIAA7RX1BMCKU1VLBRGY" localSheetId="1" hidden="1">#REF!</definedName>
    <definedName name="BExAZMDYMIAA7RX1BMCKU1VLBRGY" hidden="1">#REF!</definedName>
    <definedName name="BExAZNL6BHI8DCQWXOX4I2P839UX" localSheetId="0" hidden="1">#REF!</definedName>
    <definedName name="BExAZNL6BHI8DCQWXOX4I2P839UX" localSheetId="1" hidden="1">#REF!</definedName>
    <definedName name="BExAZNL6BHI8DCQWXOX4I2P839UX" hidden="1">#REF!</definedName>
    <definedName name="BExAZRMWSONMCG9KDUM4KAQ7BONM" localSheetId="0" hidden="1">#REF!</definedName>
    <definedName name="BExAZRMWSONMCG9KDUM4KAQ7BONM" localSheetId="1" hidden="1">#REF!</definedName>
    <definedName name="BExAZRMWSONMCG9KDUM4KAQ7BONM" hidden="1">#REF!</definedName>
    <definedName name="BExAZSOJNQ5N3LM4XA17IH7NIY7G" localSheetId="0" hidden="1">#REF!</definedName>
    <definedName name="BExAZSOJNQ5N3LM4XA17IH7NIY7G" localSheetId="1" hidden="1">#REF!</definedName>
    <definedName name="BExAZSOJNQ5N3LM4XA17IH7NIY7G" hidden="1">#REF!</definedName>
    <definedName name="BExAZTFG4SJRG4TW6JXRF7N08JFI" localSheetId="0" hidden="1">#REF!</definedName>
    <definedName name="BExAZTFG4SJRG4TW6JXRF7N08JFI" localSheetId="1" hidden="1">#REF!</definedName>
    <definedName name="BExAZTFG4SJRG4TW6JXRF7N08JFI" hidden="1">#REF!</definedName>
    <definedName name="BExAZUS4A8OHDZK0MWAOCCCKTH73" localSheetId="0" hidden="1">#REF!</definedName>
    <definedName name="BExAZUS4A8OHDZK0MWAOCCCKTH73" localSheetId="1" hidden="1">#REF!</definedName>
    <definedName name="BExAZUS4A8OHDZK0MWAOCCCKTH73" hidden="1">#REF!</definedName>
    <definedName name="BExAZX6FECVK3E07KXM2XPYKGM6U" localSheetId="0" hidden="1">#REF!</definedName>
    <definedName name="BExAZX6FECVK3E07KXM2XPYKGM6U" localSheetId="1" hidden="1">#REF!</definedName>
    <definedName name="BExAZX6FECVK3E07KXM2XPYKGM6U" hidden="1">#REF!</definedName>
    <definedName name="BExB012NJ8GASTNNPBRRFTLHIOC9" localSheetId="0" hidden="1">#REF!</definedName>
    <definedName name="BExB012NJ8GASTNNPBRRFTLHIOC9" localSheetId="1" hidden="1">#REF!</definedName>
    <definedName name="BExB012NJ8GASTNNPBRRFTLHIOC9" hidden="1">#REF!</definedName>
    <definedName name="BExB072HHXVMUC0VYNGG48GRSH5Q" localSheetId="0" hidden="1">#REF!</definedName>
    <definedName name="BExB072HHXVMUC0VYNGG48GRSH5Q" localSheetId="1" hidden="1">#REF!</definedName>
    <definedName name="BExB072HHXVMUC0VYNGG48GRSH5Q" hidden="1">#REF!</definedName>
    <definedName name="BExB0FRDEYDEUEAB1W8KD6D965XA" localSheetId="0" hidden="1">#REF!</definedName>
    <definedName name="BExB0FRDEYDEUEAB1W8KD6D965XA" localSheetId="1" hidden="1">#REF!</definedName>
    <definedName name="BExB0FRDEYDEUEAB1W8KD6D965XA" hidden="1">#REF!</definedName>
    <definedName name="BExB0GIGLDV7P55ZR51C0HG15PA2" localSheetId="0" hidden="1">#REF!</definedName>
    <definedName name="BExB0GIGLDV7P55ZR51C0HG15PA2" localSheetId="1" hidden="1">#REF!</definedName>
    <definedName name="BExB0GIGLDV7P55ZR51C0HG15PA2" hidden="1">#REF!</definedName>
    <definedName name="BExB0KPCN7YJORQAYUCF4YKIKPMC" localSheetId="0" hidden="1">#REF!</definedName>
    <definedName name="BExB0KPCN7YJORQAYUCF4YKIKPMC" localSheetId="1" hidden="1">#REF!</definedName>
    <definedName name="BExB0KPCN7YJORQAYUCF4YKIKPMC" hidden="1">#REF!</definedName>
    <definedName name="BExB0VHQD6ORZS0MIC86QWHCE4UC" localSheetId="0" hidden="1">#REF!</definedName>
    <definedName name="BExB0VHQD6ORZS0MIC86QWHCE4UC" localSheetId="1" hidden="1">#REF!</definedName>
    <definedName name="BExB0VHQD6ORZS0MIC86QWHCE4UC" hidden="1">#REF!</definedName>
    <definedName name="BExB0WE4PI3NOBXXVO9CTEN4DIU2" localSheetId="0" hidden="1">#REF!</definedName>
    <definedName name="BExB0WE4PI3NOBXXVO9CTEN4DIU2" localSheetId="1" hidden="1">#REF!</definedName>
    <definedName name="BExB0WE4PI3NOBXXVO9CTEN4DIU2" hidden="1">#REF!</definedName>
    <definedName name="BExB0Z8O1CQF2CWFBBHE8SNISDAO" localSheetId="0" hidden="1">#REF!</definedName>
    <definedName name="BExB0Z8O1CQF2CWFBBHE8SNISDAO" localSheetId="1" hidden="1">#REF!</definedName>
    <definedName name="BExB0Z8O1CQF2CWFBBHE8SNISDAO" hidden="1">#REF!</definedName>
    <definedName name="BExB10QNIVITUYS55OAEKK3VLJFE" localSheetId="0" hidden="1">#REF!</definedName>
    <definedName name="BExB10QNIVITUYS55OAEKK3VLJFE" localSheetId="1" hidden="1">#REF!</definedName>
    <definedName name="BExB10QNIVITUYS55OAEKK3VLJFE" hidden="1">#REF!</definedName>
    <definedName name="BExB15ZDRY4CIJ911DONP0KCY9KU" localSheetId="0" hidden="1">#REF!</definedName>
    <definedName name="BExB15ZDRY4CIJ911DONP0KCY9KU" localSheetId="1" hidden="1">#REF!</definedName>
    <definedName name="BExB15ZDRY4CIJ911DONP0KCY9KU" hidden="1">#REF!</definedName>
    <definedName name="BExB16VQY0O0RLZYJFU3OFEONVTE" localSheetId="0" hidden="1">#REF!</definedName>
    <definedName name="BExB16VQY0O0RLZYJFU3OFEONVTE" localSheetId="1" hidden="1">#REF!</definedName>
    <definedName name="BExB16VQY0O0RLZYJFU3OFEONVTE" hidden="1">#REF!</definedName>
    <definedName name="BExB1FKNY2UO4W5FUGFHJOA2WFGG" localSheetId="0" hidden="1">#REF!</definedName>
    <definedName name="BExB1FKNY2UO4W5FUGFHJOA2WFGG" localSheetId="1" hidden="1">#REF!</definedName>
    <definedName name="BExB1FKNY2UO4W5FUGFHJOA2WFGG" hidden="1">#REF!</definedName>
    <definedName name="BExB1GMD0PIDGTFBGQOPRWQSP9I4" localSheetId="0" hidden="1">#REF!</definedName>
    <definedName name="BExB1GMD0PIDGTFBGQOPRWQSP9I4" localSheetId="1" hidden="1">#REF!</definedName>
    <definedName name="BExB1GMD0PIDGTFBGQOPRWQSP9I4" hidden="1">#REF!</definedName>
    <definedName name="BExB1HZ0FHGNOS2URJWFD5G55OMO" localSheetId="0" hidden="1">#REF!</definedName>
    <definedName name="BExB1HZ0FHGNOS2URJWFD5G55OMO" localSheetId="1" hidden="1">#REF!</definedName>
    <definedName name="BExB1HZ0FHGNOS2URJWFD5G55OMO" hidden="1">#REF!</definedName>
    <definedName name="BExB1Q29OO6LNFNT1EQLA3KYE7MX" localSheetId="0" hidden="1">#REF!</definedName>
    <definedName name="BExB1Q29OO6LNFNT1EQLA3KYE7MX" localSheetId="1" hidden="1">#REF!</definedName>
    <definedName name="BExB1Q29OO6LNFNT1EQLA3KYE7MX" hidden="1">#REF!</definedName>
    <definedName name="BExB1TNRV5EBWZEHYLHI76T0FVA7" localSheetId="0" hidden="1">#REF!</definedName>
    <definedName name="BExB1TNRV5EBWZEHYLHI76T0FVA7" localSheetId="1" hidden="1">#REF!</definedName>
    <definedName name="BExB1TNRV5EBWZEHYLHI76T0FVA7" hidden="1">#REF!</definedName>
    <definedName name="BExB1WI6M8I0EEP1ANUQZCFY24EV" localSheetId="0" hidden="1">#REF!</definedName>
    <definedName name="BExB1WI6M8I0EEP1ANUQZCFY24EV" localSheetId="1" hidden="1">#REF!</definedName>
    <definedName name="BExB1WI6M8I0EEP1ANUQZCFY24EV" hidden="1">#REF!</definedName>
    <definedName name="BExB203OWC9QZA3BYOKQ18L4FUJE" localSheetId="0" hidden="1">#REF!</definedName>
    <definedName name="BExB203OWC9QZA3BYOKQ18L4FUJE" localSheetId="1" hidden="1">#REF!</definedName>
    <definedName name="BExB203OWC9QZA3BYOKQ18L4FUJE" hidden="1">#REF!</definedName>
    <definedName name="BExB2CJHTU7C591BR4WRL5L2F2K6" localSheetId="0" hidden="1">#REF!</definedName>
    <definedName name="BExB2CJHTU7C591BR4WRL5L2F2K6" localSheetId="1" hidden="1">#REF!</definedName>
    <definedName name="BExB2CJHTU7C591BR4WRL5L2F2K6" hidden="1">#REF!</definedName>
    <definedName name="BExB2K1AV4PGNS1O6C7D7AO411AX" localSheetId="0" hidden="1">#REF!</definedName>
    <definedName name="BExB2K1AV4PGNS1O6C7D7AO411AX" localSheetId="1" hidden="1">#REF!</definedName>
    <definedName name="BExB2K1AV4PGNS1O6C7D7AO411AX" hidden="1">#REF!</definedName>
    <definedName name="BExB2O2UYHKI324YE324E1N7FVIB" localSheetId="0" hidden="1">#REF!</definedName>
    <definedName name="BExB2O2UYHKI324YE324E1N7FVIB" localSheetId="1" hidden="1">#REF!</definedName>
    <definedName name="BExB2O2UYHKI324YE324E1N7FVIB" hidden="1">#REF!</definedName>
    <definedName name="BExB2Q0VJ0MU2URO3JOVUAVHEI3V" localSheetId="0" hidden="1">#REF!</definedName>
    <definedName name="BExB2Q0VJ0MU2URO3JOVUAVHEI3V" localSheetId="1" hidden="1">#REF!</definedName>
    <definedName name="BExB2Q0VJ0MU2URO3JOVUAVHEI3V" hidden="1">#REF!</definedName>
    <definedName name="BExB30IP1DNKNQ6PZ5ERUGR5MK4Z" localSheetId="0" hidden="1">#REF!</definedName>
    <definedName name="BExB30IP1DNKNQ6PZ5ERUGR5MK4Z" localSheetId="1" hidden="1">#REF!</definedName>
    <definedName name="BExB30IP1DNKNQ6PZ5ERUGR5MK4Z" hidden="1">#REF!</definedName>
    <definedName name="BExB385QW2BSSBXS953SSQN2ISSW" localSheetId="0" hidden="1">#REF!</definedName>
    <definedName name="BExB385QW2BSSBXS953SSQN2ISSW" localSheetId="1" hidden="1">#REF!</definedName>
    <definedName name="BExB385QW2BSSBXS953SSQN2ISSW" hidden="1">#REF!</definedName>
    <definedName name="BExB3DEMEV5D9G8FDHD4NQ9X2YNT" localSheetId="0" hidden="1">#REF!</definedName>
    <definedName name="BExB3DEMEV5D9G8FDHD4NQ9X2YNT" localSheetId="1" hidden="1">#REF!</definedName>
    <definedName name="BExB3DEMEV5D9G8FDHD4NQ9X2YNT" hidden="1">#REF!</definedName>
    <definedName name="BExB3RXU8AJQ86I5RXEWLGGR7R7C" localSheetId="0" hidden="1">#REF!</definedName>
    <definedName name="BExB3RXU8AJQ86I5RXEWLGGR7R7C" localSheetId="1" hidden="1">#REF!</definedName>
    <definedName name="BExB3RXU8AJQ86I5RXEWLGGR7R7C" hidden="1">#REF!</definedName>
    <definedName name="BExB442RX0T3L6HUL6X5T21CENW6" localSheetId="0" hidden="1">#REF!</definedName>
    <definedName name="BExB442RX0T3L6HUL6X5T21CENW6" localSheetId="1" hidden="1">#REF!</definedName>
    <definedName name="BExB442RX0T3L6HUL6X5T21CENW6" hidden="1">#REF!</definedName>
    <definedName name="BExB4ADD0L7417CII901XTFKXD1J" localSheetId="0" hidden="1">#REF!</definedName>
    <definedName name="BExB4ADD0L7417CII901XTFKXD1J" localSheetId="1" hidden="1">#REF!</definedName>
    <definedName name="BExB4ADD0L7417CII901XTFKXD1J" hidden="1">#REF!</definedName>
    <definedName name="BExB4DYU06HCGRIPBSWRCXK804UM" localSheetId="0" hidden="1">#REF!</definedName>
    <definedName name="BExB4DYU06HCGRIPBSWRCXK804UM" localSheetId="1" hidden="1">#REF!</definedName>
    <definedName name="BExB4DYU06HCGRIPBSWRCXK804UM" hidden="1">#REF!</definedName>
    <definedName name="BExB4HEZO4E597Q5M4M10LT8TLY3" localSheetId="0" hidden="1">#REF!</definedName>
    <definedName name="BExB4HEZO4E597Q5M4M10LT8TLY3" localSheetId="1" hidden="1">#REF!</definedName>
    <definedName name="BExB4HEZO4E597Q5M4M10LT8TLY3" hidden="1">#REF!</definedName>
    <definedName name="BExB4X01APD3Z8ZW6MVX1P8NAO7G" localSheetId="0" hidden="1">#REF!</definedName>
    <definedName name="BExB4X01APD3Z8ZW6MVX1P8NAO7G" localSheetId="1" hidden="1">#REF!</definedName>
    <definedName name="BExB4X01APD3Z8ZW6MVX1P8NAO7G" hidden="1">#REF!</definedName>
    <definedName name="BExB4Z3EZBGYYI33U0KQ8NEIH8PY" localSheetId="0" hidden="1">#REF!</definedName>
    <definedName name="BExB4Z3EZBGYYI33U0KQ8NEIH8PY" localSheetId="1" hidden="1">#REF!</definedName>
    <definedName name="BExB4Z3EZBGYYI33U0KQ8NEIH8PY" hidden="1">#REF!</definedName>
    <definedName name="BExB4ZJOLU1PXBMG4TPCCLTRMNRE" localSheetId="0" hidden="1">#REF!</definedName>
    <definedName name="BExB4ZJOLU1PXBMG4TPCCLTRMNRE" localSheetId="1" hidden="1">#REF!</definedName>
    <definedName name="BExB4ZJOLU1PXBMG4TPCCLTRMNRE" hidden="1">#REF!</definedName>
    <definedName name="BExB4ZZSDPL4Q05BMVT5TUN0IGKT" localSheetId="0" hidden="1">#REF!</definedName>
    <definedName name="BExB4ZZSDPL4Q05BMVT5TUN0IGKT" localSheetId="1" hidden="1">#REF!</definedName>
    <definedName name="BExB4ZZSDPL4Q05BMVT5TUN0IGKT" hidden="1">#REF!</definedName>
    <definedName name="BExB55368XW7UX657ZSPC6BFE92S" localSheetId="0" hidden="1">#REF!</definedName>
    <definedName name="BExB55368XW7UX657ZSPC6BFE92S" localSheetId="1" hidden="1">#REF!</definedName>
    <definedName name="BExB55368XW7UX657ZSPC6BFE92S" hidden="1">#REF!</definedName>
    <definedName name="BExB57MZEPL2SA2ONPK66YFLZWJU" localSheetId="0" hidden="1">#REF!</definedName>
    <definedName name="BExB57MZEPL2SA2ONPK66YFLZWJU" localSheetId="1" hidden="1">#REF!</definedName>
    <definedName name="BExB57MZEPL2SA2ONPK66YFLZWJU" hidden="1">#REF!</definedName>
    <definedName name="BExB5833OAOJ22VK1YK47FHUSVK2" localSheetId="0" hidden="1">#REF!</definedName>
    <definedName name="BExB5833OAOJ22VK1YK47FHUSVK2" localSheetId="1" hidden="1">#REF!</definedName>
    <definedName name="BExB5833OAOJ22VK1YK47FHUSVK2" hidden="1">#REF!</definedName>
    <definedName name="BExB58JDIHS42JZT9DJJMKA8QFCO" localSheetId="0" hidden="1">#REF!</definedName>
    <definedName name="BExB58JDIHS42JZT9DJJMKA8QFCO" localSheetId="1" hidden="1">#REF!</definedName>
    <definedName name="BExB58JDIHS42JZT9DJJMKA8QFCO" hidden="1">#REF!</definedName>
    <definedName name="BExB58U5FQC5JWV9CGC83HLLZUZI" localSheetId="0" hidden="1">#REF!</definedName>
    <definedName name="BExB58U5FQC5JWV9CGC83HLLZUZI" localSheetId="1" hidden="1">#REF!</definedName>
    <definedName name="BExB58U5FQC5JWV9CGC83HLLZUZI" hidden="1">#REF!</definedName>
    <definedName name="BExB5EDO9XUKHF74X3HAU2WPPHZH" localSheetId="0" hidden="1">#REF!</definedName>
    <definedName name="BExB5EDO9XUKHF74X3HAU2WPPHZH" localSheetId="1" hidden="1">#REF!</definedName>
    <definedName name="BExB5EDO9XUKHF74X3HAU2WPPHZH" hidden="1">#REF!</definedName>
    <definedName name="BExB5EDOQKZIQXT13IG1KLCZ474G" localSheetId="0" hidden="1">#REF!</definedName>
    <definedName name="BExB5EDOQKZIQXT13IG1KLCZ474G" localSheetId="1" hidden="1">#REF!</definedName>
    <definedName name="BExB5EDOQKZIQXT13IG1KLCZ474G" hidden="1">#REF!</definedName>
    <definedName name="BExB5G6EH68AYEP1UT0GHUEL3SLN" localSheetId="0" hidden="1">#REF!</definedName>
    <definedName name="BExB5G6EH68AYEP1UT0GHUEL3SLN" localSheetId="1" hidden="1">#REF!</definedName>
    <definedName name="BExB5G6EH68AYEP1UT0GHUEL3SLN" hidden="1">#REF!</definedName>
    <definedName name="BExB5LVGGXMNUN3D3452G3J62MKF" localSheetId="0" hidden="1">#REF!</definedName>
    <definedName name="BExB5LVGGXMNUN3D3452G3J62MKF" localSheetId="1" hidden="1">#REF!</definedName>
    <definedName name="BExB5LVGGXMNUN3D3452G3J62MKF" hidden="1">#REF!</definedName>
    <definedName name="BExB5QYVEZWFE5DQVHAM760EV05X" localSheetId="0" hidden="1">#REF!</definedName>
    <definedName name="BExB5QYVEZWFE5DQVHAM760EV05X" localSheetId="1" hidden="1">#REF!</definedName>
    <definedName name="BExB5QYVEZWFE5DQVHAM760EV05X" hidden="1">#REF!</definedName>
    <definedName name="BExB5U9IRH14EMOE0YGIE3WIVLFS" localSheetId="0" hidden="1">#REF!</definedName>
    <definedName name="BExB5U9IRH14EMOE0YGIE3WIVLFS" localSheetId="1" hidden="1">#REF!</definedName>
    <definedName name="BExB5U9IRH14EMOE0YGIE3WIVLFS" hidden="1">#REF!</definedName>
    <definedName name="BExB5V5WWQYPK4GCSYZQALJYGC94" localSheetId="0" hidden="1">#REF!</definedName>
    <definedName name="BExB5V5WWQYPK4GCSYZQALJYGC94" localSheetId="1" hidden="1">#REF!</definedName>
    <definedName name="BExB5V5WWQYPK4GCSYZQALJYGC94" hidden="1">#REF!</definedName>
    <definedName name="BExB5VWYMOV6BAIH7XUBBVPU7MMD" localSheetId="0" hidden="1">#REF!</definedName>
    <definedName name="BExB5VWYMOV6BAIH7XUBBVPU7MMD" localSheetId="1" hidden="1">#REF!</definedName>
    <definedName name="BExB5VWYMOV6BAIH7XUBBVPU7MMD" hidden="1">#REF!</definedName>
    <definedName name="BExB610DZWIJP1B72U9QM42COH2B" localSheetId="0" hidden="1">#REF!</definedName>
    <definedName name="BExB610DZWIJP1B72U9QM42COH2B" localSheetId="1" hidden="1">#REF!</definedName>
    <definedName name="BExB610DZWIJP1B72U9QM42COH2B" hidden="1">#REF!</definedName>
    <definedName name="BExB64AX81KEVMGZDXB25NB459SW" localSheetId="0" hidden="1">#REF!</definedName>
    <definedName name="BExB64AX81KEVMGZDXB25NB459SW" localSheetId="1" hidden="1">#REF!</definedName>
    <definedName name="BExB64AX81KEVMGZDXB25NB459SW" hidden="1">#REF!</definedName>
    <definedName name="BExB6C3FUAKK9ML5T767NMWGA9YB" localSheetId="0" hidden="1">#REF!</definedName>
    <definedName name="BExB6C3FUAKK9ML5T767NMWGA9YB" localSheetId="1" hidden="1">#REF!</definedName>
    <definedName name="BExB6C3FUAKK9ML5T767NMWGA9YB" hidden="1">#REF!</definedName>
    <definedName name="BExB6C8X6JYRLKZKK17VE3QUNL3D" localSheetId="0" hidden="1">#REF!</definedName>
    <definedName name="BExB6C8X6JYRLKZKK17VE3QUNL3D" localSheetId="1" hidden="1">#REF!</definedName>
    <definedName name="BExB6C8X6JYRLKZKK17VE3QUNL3D" hidden="1">#REF!</definedName>
    <definedName name="BExB6HN3QRFPXM71MDUK21BKM7PF" localSheetId="0" hidden="1">#REF!</definedName>
    <definedName name="BExB6HN3QRFPXM71MDUK21BKM7PF" localSheetId="1" hidden="1">#REF!</definedName>
    <definedName name="BExB6HN3QRFPXM71MDUK21BKM7PF" hidden="1">#REF!</definedName>
    <definedName name="BExB6I39SKL5BMHHDD9EED7FQD9Z" localSheetId="0" hidden="1">#REF!</definedName>
    <definedName name="BExB6I39SKL5BMHHDD9EED7FQD9Z" localSheetId="1" hidden="1">#REF!</definedName>
    <definedName name="BExB6I39SKL5BMHHDD9EED7FQD9Z" hidden="1">#REF!</definedName>
    <definedName name="BExB6IZMHCZ3LB7N73KD90YB1HBZ" localSheetId="0" hidden="1">#REF!</definedName>
    <definedName name="BExB6IZMHCZ3LB7N73KD90YB1HBZ" localSheetId="1" hidden="1">#REF!</definedName>
    <definedName name="BExB6IZMHCZ3LB7N73KD90YB1HBZ" hidden="1">#REF!</definedName>
    <definedName name="BExB719SGNX4Y8NE6JEXC555K596" localSheetId="0" hidden="1">#REF!</definedName>
    <definedName name="BExB719SGNX4Y8NE6JEXC555K596" localSheetId="1" hidden="1">#REF!</definedName>
    <definedName name="BExB719SGNX4Y8NE6JEXC555K596" hidden="1">#REF!</definedName>
    <definedName name="BExB7265DCHKS7V2OWRBXCZTEIW9" localSheetId="0" hidden="1">#REF!</definedName>
    <definedName name="BExB7265DCHKS7V2OWRBXCZTEIW9" localSheetId="1" hidden="1">#REF!</definedName>
    <definedName name="BExB7265DCHKS7V2OWRBXCZTEIW9" hidden="1">#REF!</definedName>
    <definedName name="BExB74PS5P9G0P09Y6DZSCX0FLTJ" localSheetId="0" hidden="1">#REF!</definedName>
    <definedName name="BExB74PS5P9G0P09Y6DZSCX0FLTJ" localSheetId="1" hidden="1">#REF!</definedName>
    <definedName name="BExB74PS5P9G0P09Y6DZSCX0FLTJ" hidden="1">#REF!</definedName>
    <definedName name="BExB78RH79J0MIF7H8CAZ0CFE88Q" localSheetId="0" hidden="1">#REF!</definedName>
    <definedName name="BExB78RH79J0MIF7H8CAZ0CFE88Q" localSheetId="1" hidden="1">#REF!</definedName>
    <definedName name="BExB78RH79J0MIF7H8CAZ0CFE88Q" hidden="1">#REF!</definedName>
    <definedName name="BExB7ELT09HGDVO5BJC1ZY9D09GZ" localSheetId="0" hidden="1">#REF!</definedName>
    <definedName name="BExB7ELT09HGDVO5BJC1ZY9D09GZ" localSheetId="1" hidden="1">#REF!</definedName>
    <definedName name="BExB7ELT09HGDVO5BJC1ZY9D09GZ" hidden="1">#REF!</definedName>
    <definedName name="BExB7F7EIHG0MYMQYUVG9HIZPHMZ" localSheetId="0" hidden="1">#REF!</definedName>
    <definedName name="BExB7F7EIHG0MYMQYUVG9HIZPHMZ" localSheetId="1" hidden="1">#REF!</definedName>
    <definedName name="BExB7F7EIHG0MYMQYUVG9HIZPHMZ" hidden="1">#REF!</definedName>
    <definedName name="BExB806PAXX70XUTA3ZI7OORD78R" localSheetId="0" hidden="1">#REF!</definedName>
    <definedName name="BExB806PAXX70XUTA3ZI7OORD78R" localSheetId="1" hidden="1">#REF!</definedName>
    <definedName name="BExB806PAXX70XUTA3ZI7OORD78R" hidden="1">#REF!</definedName>
    <definedName name="BExB83199EQQS6I5HE7WADNCK8OE" localSheetId="0" hidden="1">#REF!</definedName>
    <definedName name="BExB83199EQQS6I5HE7WADNCK8OE" localSheetId="1" hidden="1">#REF!</definedName>
    <definedName name="BExB83199EQQS6I5HE7WADNCK8OE" hidden="1">#REF!</definedName>
    <definedName name="BExB8HF4UBVZKQCSRFRUQL2EE6VL" localSheetId="0" hidden="1">#REF!</definedName>
    <definedName name="BExB8HF4UBVZKQCSRFRUQL2EE6VL" localSheetId="1" hidden="1">#REF!</definedName>
    <definedName name="BExB8HF4UBVZKQCSRFRUQL2EE6VL" hidden="1">#REF!</definedName>
    <definedName name="BExB8HKHKZ1ORJZUYGG2M4VSCC39" localSheetId="0" hidden="1">#REF!</definedName>
    <definedName name="BExB8HKHKZ1ORJZUYGG2M4VSCC39" localSheetId="1" hidden="1">#REF!</definedName>
    <definedName name="BExB8HKHKZ1ORJZUYGG2M4VSCC39" hidden="1">#REF!</definedName>
    <definedName name="BExB8HV9YUS1Q77M9SNFRKDLU5HS" localSheetId="0" hidden="1">#REF!</definedName>
    <definedName name="BExB8HV9YUS1Q77M9SNFRKDLU5HS" localSheetId="1" hidden="1">#REF!</definedName>
    <definedName name="BExB8HV9YUS1Q77M9SNFRKDLU5HS" hidden="1">#REF!</definedName>
    <definedName name="BExB8QPH8DC5BESEVPSMBCWVN6PO" localSheetId="0" hidden="1">#REF!</definedName>
    <definedName name="BExB8QPH8DC5BESEVPSMBCWVN6PO" localSheetId="1" hidden="1">#REF!</definedName>
    <definedName name="BExB8QPH8DC5BESEVPSMBCWVN6PO" hidden="1">#REF!</definedName>
    <definedName name="BExB8U5N0D85YR8APKN3PPKG0FWP" localSheetId="0" hidden="1">#REF!</definedName>
    <definedName name="BExB8U5N0D85YR8APKN3PPKG0FWP" localSheetId="1" hidden="1">#REF!</definedName>
    <definedName name="BExB8U5N0D85YR8APKN3PPKG0FWP" hidden="1">#REF!</definedName>
    <definedName name="BExB93G413CK5DKO7925ZHSOBGIN" localSheetId="0" hidden="1">#REF!</definedName>
    <definedName name="BExB93G413CK5DKO7925ZHSOBGIN" localSheetId="1" hidden="1">#REF!</definedName>
    <definedName name="BExB93G413CK5DKO7925ZHSOBGIN" hidden="1">#REF!</definedName>
    <definedName name="BExB96LBXL1JW5A4PP93UJ9UDLKZ" localSheetId="0" hidden="1">#REF!</definedName>
    <definedName name="BExB96LBXL1JW5A4PP93UJ9UDLKZ" localSheetId="1" hidden="1">#REF!</definedName>
    <definedName name="BExB96LBXL1JW5A4PP93UJ9UDLKZ" hidden="1">#REF!</definedName>
    <definedName name="BExB9DHI5I2TJ2LXYPM98EE81L27" localSheetId="0" hidden="1">#REF!</definedName>
    <definedName name="BExB9DHI5I2TJ2LXYPM98EE81L27" localSheetId="1" hidden="1">#REF!</definedName>
    <definedName name="BExB9DHI5I2TJ2LXYPM98EE81L27" hidden="1">#REF!</definedName>
    <definedName name="BExB9G6LZG5OQUY0GZLHX066V3D4" localSheetId="0" hidden="1">#REF!</definedName>
    <definedName name="BExB9G6LZG5OQUY0GZLHX066V3D4" localSheetId="1" hidden="1">#REF!</definedName>
    <definedName name="BExB9G6LZG5OQUY0GZLHX066V3D4" hidden="1">#REF!</definedName>
    <definedName name="BExB9IFG9FW3RQUDIMDFKIYDB4HE" localSheetId="0" hidden="1">#REF!</definedName>
    <definedName name="BExB9IFG9FW3RQUDIMDFKIYDB4HE" localSheetId="1" hidden="1">#REF!</definedName>
    <definedName name="BExB9IFG9FW3RQUDIMDFKIYDB4HE" hidden="1">#REF!</definedName>
    <definedName name="BExB9NDIZ7LGMTL8351GRA6VK2K0" localSheetId="0" hidden="1">#REF!</definedName>
    <definedName name="BExB9NDIZ7LGMTL8351GRA6VK2K0" localSheetId="1" hidden="1">#REF!</definedName>
    <definedName name="BExB9NDIZ7LGMTL8351GRA6VK2K0" hidden="1">#REF!</definedName>
    <definedName name="BExB9Q2MZZHBGW8QQKVEYIMJBPIE" localSheetId="0" hidden="1">#REF!</definedName>
    <definedName name="BExB9Q2MZZHBGW8QQKVEYIMJBPIE" localSheetId="1" hidden="1">#REF!</definedName>
    <definedName name="BExB9Q2MZZHBGW8QQKVEYIMJBPIE" hidden="1">#REF!</definedName>
    <definedName name="BExBA1GON0EZRJ20UYPILAPLNQWM" localSheetId="0" hidden="1">#REF!</definedName>
    <definedName name="BExBA1GON0EZRJ20UYPILAPLNQWM" localSheetId="1" hidden="1">#REF!</definedName>
    <definedName name="BExBA1GON0EZRJ20UYPILAPLNQWM" hidden="1">#REF!</definedName>
    <definedName name="BExBA525BALJ5HMTDMMSM5WWJ1YW" localSheetId="0" hidden="1">#REF!</definedName>
    <definedName name="BExBA525BALJ5HMTDMMSM5WWJ1YW" localSheetId="1" hidden="1">#REF!</definedName>
    <definedName name="BExBA525BALJ5HMTDMMSM5WWJ1YW" hidden="1">#REF!</definedName>
    <definedName name="BExBA69ASGYRZW1G1DYIS9QRRTBN" localSheetId="0" hidden="1">#REF!</definedName>
    <definedName name="BExBA69ASGYRZW1G1DYIS9QRRTBN" localSheetId="1" hidden="1">#REF!</definedName>
    <definedName name="BExBA69ASGYRZW1G1DYIS9QRRTBN" hidden="1">#REF!</definedName>
    <definedName name="BExBA6K42582A14WFFWQ3Q8QQWB6" localSheetId="0" hidden="1">#REF!</definedName>
    <definedName name="BExBA6K42582A14WFFWQ3Q8QQWB6" localSheetId="1" hidden="1">#REF!</definedName>
    <definedName name="BExBA6K42582A14WFFWQ3Q8QQWB6" hidden="1">#REF!</definedName>
    <definedName name="BExBA8I5D4R8R2PYQ1K16TWGTOEP" localSheetId="0" hidden="1">#REF!</definedName>
    <definedName name="BExBA8I5D4R8R2PYQ1K16TWGTOEP" localSheetId="1" hidden="1">#REF!</definedName>
    <definedName name="BExBA8I5D4R8R2PYQ1K16TWGTOEP" hidden="1">#REF!</definedName>
    <definedName name="BExBA93PE0DGUUTA7LLSIGBIXWE5" localSheetId="0" hidden="1">#REF!</definedName>
    <definedName name="BExBA93PE0DGUUTA7LLSIGBIXWE5" localSheetId="1" hidden="1">#REF!</definedName>
    <definedName name="BExBA93PE0DGUUTA7LLSIGBIXWE5" hidden="1">#REF!</definedName>
    <definedName name="BExBABCQMR685CQ1SC8CECO7GTGB" localSheetId="0" hidden="1">#REF!</definedName>
    <definedName name="BExBABCQMR685CQ1SC8CECO7GTGB" localSheetId="1" hidden="1">#REF!</definedName>
    <definedName name="BExBABCQMR685CQ1SC8CECO7GTGB" hidden="1">#REF!</definedName>
    <definedName name="BExBAI8X0FKDQJ6YZJQDTTG4ZCWY" localSheetId="0" hidden="1">#REF!</definedName>
    <definedName name="BExBAI8X0FKDQJ6YZJQDTTG4ZCWY" localSheetId="1" hidden="1">#REF!</definedName>
    <definedName name="BExBAI8X0FKDQJ6YZJQDTTG4ZCWY" hidden="1">#REF!</definedName>
    <definedName name="BExBAKN7XIBAXCF9PCNVS038PCQO" localSheetId="0" hidden="1">#REF!</definedName>
    <definedName name="BExBAKN7XIBAXCF9PCNVS038PCQO" localSheetId="1" hidden="1">#REF!</definedName>
    <definedName name="BExBAKN7XIBAXCF9PCNVS038PCQO" hidden="1">#REF!</definedName>
    <definedName name="BExBAKXZ7PBW3DDKKA5MWC1ZUC7O" localSheetId="0" hidden="1">#REF!</definedName>
    <definedName name="BExBAKXZ7PBW3DDKKA5MWC1ZUC7O" localSheetId="1" hidden="1">#REF!</definedName>
    <definedName name="BExBAKXZ7PBW3DDKKA5MWC1ZUC7O" hidden="1">#REF!</definedName>
    <definedName name="BExBAO8NLXZXHO6KCIECSFCH3RR0" localSheetId="0" hidden="1">#REF!</definedName>
    <definedName name="BExBAO8NLXZXHO6KCIECSFCH3RR0" localSheetId="1" hidden="1">#REF!</definedName>
    <definedName name="BExBAO8NLXZXHO6KCIECSFCH3RR0" hidden="1">#REF!</definedName>
    <definedName name="BExBAOOT1KBSIEISN1ADL4RMY879" localSheetId="0" hidden="1">#REF!</definedName>
    <definedName name="BExBAOOT1KBSIEISN1ADL4RMY879" localSheetId="1" hidden="1">#REF!</definedName>
    <definedName name="BExBAOOT1KBSIEISN1ADL4RMY879" hidden="1">#REF!</definedName>
    <definedName name="BExBAVKX8Q09370X1GCZWJ4E91YJ" localSheetId="0" hidden="1">#REF!</definedName>
    <definedName name="BExBAVKX8Q09370X1GCZWJ4E91YJ" localSheetId="1" hidden="1">#REF!</definedName>
    <definedName name="BExBAVKX8Q09370X1GCZWJ4E91YJ" hidden="1">#REF!</definedName>
    <definedName name="BExBAX2X2ENJYO4QTR5VAIQ86L7B" localSheetId="0" hidden="1">#REF!</definedName>
    <definedName name="BExBAX2X2ENJYO4QTR5VAIQ86L7B" localSheetId="1" hidden="1">#REF!</definedName>
    <definedName name="BExBAX2X2ENJYO4QTR5VAIQ86L7B" hidden="1">#REF!</definedName>
    <definedName name="BExBAZ13D3F1DVJQ6YJ8JGUYEYJE" localSheetId="0" hidden="1">#REF!</definedName>
    <definedName name="BExBAZ13D3F1DVJQ6YJ8JGUYEYJE" localSheetId="1" hidden="1">#REF!</definedName>
    <definedName name="BExBAZ13D3F1DVJQ6YJ8JGUYEYJE" hidden="1">#REF!</definedName>
    <definedName name="BExBBMPCB1QOZY8WWEX4J21JDE6U" localSheetId="0" hidden="1">#REF!</definedName>
    <definedName name="BExBBMPCB1QOZY8WWEX4J21JDE6U" localSheetId="1" hidden="1">#REF!</definedName>
    <definedName name="BExBBMPCB1QOZY8WWEX4J21JDE6U" hidden="1">#REF!</definedName>
    <definedName name="BExBBU1QQWUE0YFG7O1TN0RFLSSG" localSheetId="0" hidden="1">#REF!</definedName>
    <definedName name="BExBBU1QQWUE0YFG7O1TN0RFLSSG" localSheetId="1" hidden="1">#REF!</definedName>
    <definedName name="BExBBU1QQWUE0YFG7O1TN0RFLSSG" hidden="1">#REF!</definedName>
    <definedName name="BExBBUCJQRR74Q7GPWDEZXYK2KJL" localSheetId="0" hidden="1">#REF!</definedName>
    <definedName name="BExBBUCJQRR74Q7GPWDEZXYK2KJL" localSheetId="1" hidden="1">#REF!</definedName>
    <definedName name="BExBBUCJQRR74Q7GPWDEZXYK2KJL" hidden="1">#REF!</definedName>
    <definedName name="BExBBV8XVMD9CKZY711T0BN7H3PM" localSheetId="0" hidden="1">#REF!</definedName>
    <definedName name="BExBBV8XVMD9CKZY711T0BN7H3PM" localSheetId="1" hidden="1">#REF!</definedName>
    <definedName name="BExBBV8XVMD9CKZY711T0BN7H3PM" hidden="1">#REF!</definedName>
    <definedName name="BExBC78HXWXHO3XAB6E8NVTBGLJS" localSheetId="0" hidden="1">#REF!</definedName>
    <definedName name="BExBC78HXWXHO3XAB6E8NVTBGLJS" localSheetId="1" hidden="1">#REF!</definedName>
    <definedName name="BExBC78HXWXHO3XAB6E8NVTBGLJS" hidden="1">#REF!</definedName>
    <definedName name="BExBCFH3SMGZ2IPHFB6BCM9O3W0H" localSheetId="0" hidden="1">#REF!</definedName>
    <definedName name="BExBCFH3SMGZ2IPHFB6BCM9O3W0H" localSheetId="1" hidden="1">#REF!</definedName>
    <definedName name="BExBCFH3SMGZ2IPHFB6BCM9O3W0H" hidden="1">#REF!</definedName>
    <definedName name="BExBCK9SCAABKOT9IP6TEPRR7YDT" localSheetId="0" hidden="1">#REF!</definedName>
    <definedName name="BExBCK9SCAABKOT9IP6TEPRR7YDT" localSheetId="1" hidden="1">#REF!</definedName>
    <definedName name="BExBCK9SCAABKOT9IP6TEPRR7YDT" hidden="1">#REF!</definedName>
    <definedName name="BExBCKKJFFT2RP50WNPKBT7X8PJ3" localSheetId="0" hidden="1">#REF!</definedName>
    <definedName name="BExBCKKJFFT2RP50WNPKBT7X8PJ3" localSheetId="1" hidden="1">#REF!</definedName>
    <definedName name="BExBCKKJFFT2RP50WNPKBT7X8PJ3" hidden="1">#REF!</definedName>
    <definedName name="BExBCKKJTIRKC1RZJRTK65HHLX4W" localSheetId="0" hidden="1">#REF!</definedName>
    <definedName name="BExBCKKJTIRKC1RZJRTK65HHLX4W" localSheetId="1" hidden="1">#REF!</definedName>
    <definedName name="BExBCKKJTIRKC1RZJRTK65HHLX4W" hidden="1">#REF!</definedName>
    <definedName name="BExBCLMEPAN3XXX174TU8SS0627Q" localSheetId="0" hidden="1">#REF!</definedName>
    <definedName name="BExBCLMEPAN3XXX174TU8SS0627Q" localSheetId="1" hidden="1">#REF!</definedName>
    <definedName name="BExBCLMEPAN3XXX174TU8SS0627Q" hidden="1">#REF!</definedName>
    <definedName name="BExBCRBEYR2KZ8FAQFZ2NHY13WIY" localSheetId="0" hidden="1">#REF!</definedName>
    <definedName name="BExBCRBEYR2KZ8FAQFZ2NHY13WIY" localSheetId="1" hidden="1">#REF!</definedName>
    <definedName name="BExBCRBEYR2KZ8FAQFZ2NHY13WIY" hidden="1">#REF!</definedName>
    <definedName name="BExBD4I559NXSV6J07Q343TKYMVJ" localSheetId="0" hidden="1">#REF!</definedName>
    <definedName name="BExBD4I559NXSV6J07Q343TKYMVJ" localSheetId="1" hidden="1">#REF!</definedName>
    <definedName name="BExBD4I559NXSV6J07Q343TKYMVJ" hidden="1">#REF!</definedName>
    <definedName name="BExBD9W8C0W9N6L1AFL18JP4H94W" localSheetId="0" hidden="1">#REF!</definedName>
    <definedName name="BExBD9W8C0W9N6L1AFL18JP4H94W" localSheetId="1" hidden="1">#REF!</definedName>
    <definedName name="BExBD9W8C0W9N6L1AFL18JP4H94W" hidden="1">#REF!</definedName>
    <definedName name="BExBDBZQLTX3OGFYGULQFK5WEZU5" localSheetId="0" hidden="1">#REF!</definedName>
    <definedName name="BExBDBZQLTX3OGFYGULQFK5WEZU5" localSheetId="1" hidden="1">#REF!</definedName>
    <definedName name="BExBDBZQLTX3OGFYGULQFK5WEZU5" hidden="1">#REF!</definedName>
    <definedName name="BExBDJS9TUEU8Z84IV59E5V4T8K6" localSheetId="0" hidden="1">#REF!</definedName>
    <definedName name="BExBDJS9TUEU8Z84IV59E5V4T8K6" localSheetId="1" hidden="1">#REF!</definedName>
    <definedName name="BExBDJS9TUEU8Z84IV59E5V4T8K6" hidden="1">#REF!</definedName>
    <definedName name="BExBDKOMSVH4XMH52CFJ3F028I9R" localSheetId="0" hidden="1">#REF!</definedName>
    <definedName name="BExBDKOMSVH4XMH52CFJ3F028I9R" localSheetId="1" hidden="1">#REF!</definedName>
    <definedName name="BExBDKOMSVH4XMH52CFJ3F028I9R" hidden="1">#REF!</definedName>
    <definedName name="BExBDSRXVZQ0W5WXQMP5XD00GRRL" localSheetId="0" hidden="1">#REF!</definedName>
    <definedName name="BExBDSRXVZQ0W5WXQMP5XD00GRRL" localSheetId="1" hidden="1">#REF!</definedName>
    <definedName name="BExBDSRXVZQ0W5WXQMP5XD00GRRL" hidden="1">#REF!</definedName>
    <definedName name="BExBDTJ0J7XEHB9OATXFF5I8FZBJ" localSheetId="0" hidden="1">#REF!</definedName>
    <definedName name="BExBDTJ0J7XEHB9OATXFF5I8FZBJ" localSheetId="1" hidden="1">#REF!</definedName>
    <definedName name="BExBDTJ0J7XEHB9OATXFF5I8FZBJ" hidden="1">#REF!</definedName>
    <definedName name="BExBDUVGK3E1J4JY9ZYTS7V14BLY" localSheetId="0" hidden="1">#REF!</definedName>
    <definedName name="BExBDUVGK3E1J4JY9ZYTS7V14BLY" localSheetId="1" hidden="1">#REF!</definedName>
    <definedName name="BExBDUVGK3E1J4JY9ZYTS7V14BLY" hidden="1">#REF!</definedName>
    <definedName name="BExBE0KGY14GSWOGPU4HSJRLD2UD" localSheetId="0" hidden="1">#REF!</definedName>
    <definedName name="BExBE0KGY14GSWOGPU4HSJRLD2UD" localSheetId="1" hidden="1">#REF!</definedName>
    <definedName name="BExBE0KGY14GSWOGPU4HSJRLD2UD" hidden="1">#REF!</definedName>
    <definedName name="BExBE162OSBKD30I7T1DKKPT3I9I" localSheetId="0" hidden="1">#REF!</definedName>
    <definedName name="BExBE162OSBKD30I7T1DKKPT3I9I" localSheetId="1" hidden="1">#REF!</definedName>
    <definedName name="BExBE162OSBKD30I7T1DKKPT3I9I" hidden="1">#REF!</definedName>
    <definedName name="BExBEC9ATLQZF86W1M3APSM4HEOH" localSheetId="0" hidden="1">#REF!</definedName>
    <definedName name="BExBEC9ATLQZF86W1M3APSM4HEOH" localSheetId="1" hidden="1">#REF!</definedName>
    <definedName name="BExBEC9ATLQZF86W1M3APSM4HEOH" hidden="1">#REF!</definedName>
    <definedName name="BExBEXU4CFCM1P5CTZ4NE14PBGDA" localSheetId="0" hidden="1">#REF!</definedName>
    <definedName name="BExBEXU4CFCM1P5CTZ4NE14PBGDA" localSheetId="1" hidden="1">#REF!</definedName>
    <definedName name="BExBEXU4CFCM1P5CTZ4NE14PBGDA" hidden="1">#REF!</definedName>
    <definedName name="BExBEYFQJE9YK12A6JBMRFKEC7RN" localSheetId="0" hidden="1">#REF!</definedName>
    <definedName name="BExBEYFQJE9YK12A6JBMRFKEC7RN" localSheetId="1" hidden="1">#REF!</definedName>
    <definedName name="BExBEYFQJE9YK12A6JBMRFKEC7RN" hidden="1">#REF!</definedName>
    <definedName name="BExBG1ED81J2O4A2S5F5Y3BPHMCR" localSheetId="0" hidden="1">#REF!</definedName>
    <definedName name="BExBG1ED81J2O4A2S5F5Y3BPHMCR" localSheetId="1" hidden="1">#REF!</definedName>
    <definedName name="BExBG1ED81J2O4A2S5F5Y3BPHMCR" hidden="1">#REF!</definedName>
    <definedName name="BExCRK0K58VDM9V35DGI6VK8C92V" localSheetId="0" hidden="1">#REF!</definedName>
    <definedName name="BExCRK0K58VDM9V35DGI6VK8C92V" localSheetId="1" hidden="1">#REF!</definedName>
    <definedName name="BExCRK0K58VDM9V35DGI6VK8C92V" hidden="1">#REF!</definedName>
    <definedName name="BExCRLIHS7466WFJ3RPIUGGXYESZ" localSheetId="0" hidden="1">#REF!</definedName>
    <definedName name="BExCRLIHS7466WFJ3RPIUGGXYESZ" localSheetId="1" hidden="1">#REF!</definedName>
    <definedName name="BExCRLIHS7466WFJ3RPIUGGXYESZ" hidden="1">#REF!</definedName>
    <definedName name="BExCRXSXMF4LHAQZHN64FXJPMVZ7" localSheetId="0" hidden="1">#REF!</definedName>
    <definedName name="BExCRXSXMF4LHAQZHN64FXJPMVZ7" localSheetId="1" hidden="1">#REF!</definedName>
    <definedName name="BExCRXSXMF4LHAQZHN64FXJPMVZ7" hidden="1">#REF!</definedName>
    <definedName name="BExCS1EDDUEAEWHVYXHIP9I1WCJH" localSheetId="0" hidden="1">#REF!</definedName>
    <definedName name="BExCS1EDDUEAEWHVYXHIP9I1WCJH" localSheetId="1" hidden="1">#REF!</definedName>
    <definedName name="BExCS1EDDUEAEWHVYXHIP9I1WCJH" hidden="1">#REF!</definedName>
    <definedName name="BExCS1P5QG0X3OTHKX07RALOE5T5" localSheetId="0" hidden="1">#REF!</definedName>
    <definedName name="BExCS1P5QG0X3OTHKX07RALOE5T5" localSheetId="1" hidden="1">#REF!</definedName>
    <definedName name="BExCS1P5QG0X3OTHKX07RALOE5T5" hidden="1">#REF!</definedName>
    <definedName name="BExCS7ZPMHFJ4UJDAL8CQOLSZ13B" localSheetId="0" hidden="1">#REF!</definedName>
    <definedName name="BExCS7ZPMHFJ4UJDAL8CQOLSZ13B" localSheetId="1" hidden="1">#REF!</definedName>
    <definedName name="BExCS7ZPMHFJ4UJDAL8CQOLSZ13B" hidden="1">#REF!</definedName>
    <definedName name="BExCS8W4NJUZH9S1CYB6XSDLEPBW" localSheetId="0" hidden="1">#REF!</definedName>
    <definedName name="BExCS8W4NJUZH9S1CYB6XSDLEPBW" localSheetId="1" hidden="1">#REF!</definedName>
    <definedName name="BExCS8W4NJUZH9S1CYB6XSDLEPBW" hidden="1">#REF!</definedName>
    <definedName name="BExCSAE1M6G20R41J0Y24YNN0YC1" localSheetId="0" hidden="1">#REF!</definedName>
    <definedName name="BExCSAE1M6G20R41J0Y24YNN0YC1" localSheetId="1" hidden="1">#REF!</definedName>
    <definedName name="BExCSAE1M6G20R41J0Y24YNN0YC1" hidden="1">#REF!</definedName>
    <definedName name="BExCSAOUZOYKHN7HV511TO8VDJ02" localSheetId="0" hidden="1">#REF!</definedName>
    <definedName name="BExCSAOUZOYKHN7HV511TO8VDJ02" localSheetId="1" hidden="1">#REF!</definedName>
    <definedName name="BExCSAOUZOYKHN7HV511TO8VDJ02" hidden="1">#REF!</definedName>
    <definedName name="BExCSJ2XVKHN6ULCF7JML0TCRKEO" localSheetId="0" hidden="1">#REF!</definedName>
    <definedName name="BExCSJ2XVKHN6ULCF7JML0TCRKEO" localSheetId="1" hidden="1">#REF!</definedName>
    <definedName name="BExCSJ2XVKHN6ULCF7JML0TCRKEO" hidden="1">#REF!</definedName>
    <definedName name="BExCSMOFTXSUEC1T46LR1UPYRCX5" localSheetId="0" hidden="1">#REF!</definedName>
    <definedName name="BExCSMOFTXSUEC1T46LR1UPYRCX5" localSheetId="1" hidden="1">#REF!</definedName>
    <definedName name="BExCSMOFTXSUEC1T46LR1UPYRCX5" hidden="1">#REF!</definedName>
    <definedName name="BExCSSDG3TM6TPKS19E9QYJEELZ6" localSheetId="0" hidden="1">#REF!</definedName>
    <definedName name="BExCSSDG3TM6TPKS19E9QYJEELZ6" localSheetId="1" hidden="1">#REF!</definedName>
    <definedName name="BExCSSDG3TM6TPKS19E9QYJEELZ6" hidden="1">#REF!</definedName>
    <definedName name="BExCSZV7U67UWXL2HKJNM5W1E4OO" localSheetId="0" hidden="1">#REF!</definedName>
    <definedName name="BExCSZV7U67UWXL2HKJNM5W1E4OO" localSheetId="1" hidden="1">#REF!</definedName>
    <definedName name="BExCSZV7U67UWXL2HKJNM5W1E4OO" hidden="1">#REF!</definedName>
    <definedName name="BExCT4NSDT61OCH04Y2QIFIOP75H" localSheetId="0" hidden="1">#REF!</definedName>
    <definedName name="BExCT4NSDT61OCH04Y2QIFIOP75H" localSheetId="1" hidden="1">#REF!</definedName>
    <definedName name="BExCT4NSDT61OCH04Y2QIFIOP75H" hidden="1">#REF!</definedName>
    <definedName name="BExCTHZWIPJVLE56GATEFKPIKLK2" localSheetId="0" hidden="1">#REF!</definedName>
    <definedName name="BExCTHZWIPJVLE56GATEFKPIKLK2" localSheetId="1" hidden="1">#REF!</definedName>
    <definedName name="BExCTHZWIPJVLE56GATEFKPIKLK2" hidden="1">#REF!</definedName>
    <definedName name="BExCTW8G3VCZ55S09HTUGXKB1P2M" localSheetId="0" hidden="1">#REF!</definedName>
    <definedName name="BExCTW8G3VCZ55S09HTUGXKB1P2M" localSheetId="1" hidden="1">#REF!</definedName>
    <definedName name="BExCTW8G3VCZ55S09HTUGXKB1P2M" hidden="1">#REF!</definedName>
    <definedName name="BExCTYS2KX0QANOLT8LGZ9WV3S3T" localSheetId="0" hidden="1">#REF!</definedName>
    <definedName name="BExCTYS2KX0QANOLT8LGZ9WV3S3T" localSheetId="1" hidden="1">#REF!</definedName>
    <definedName name="BExCTYS2KX0QANOLT8LGZ9WV3S3T" hidden="1">#REF!</definedName>
    <definedName name="BExCTZ2V6H9TT6LFGK3SADZ2TIGQ" localSheetId="0" hidden="1">#REF!</definedName>
    <definedName name="BExCTZ2V6H9TT6LFGK3SADZ2TIGQ" localSheetId="1" hidden="1">#REF!</definedName>
    <definedName name="BExCTZ2V6H9TT6LFGK3SADZ2TIGQ" hidden="1">#REF!</definedName>
    <definedName name="BExCTZZ9JNES4EDHW97NP0EGQALX" localSheetId="0" hidden="1">#REF!</definedName>
    <definedName name="BExCTZZ9JNES4EDHW97NP0EGQALX" localSheetId="1" hidden="1">#REF!</definedName>
    <definedName name="BExCTZZ9JNES4EDHW97NP0EGQALX" hidden="1">#REF!</definedName>
    <definedName name="BExCU0A1V6NMZQ9ASYJ8QIVQ5UR2" localSheetId="0" hidden="1">#REF!</definedName>
    <definedName name="BExCU0A1V6NMZQ9ASYJ8QIVQ5UR2" localSheetId="1" hidden="1">#REF!</definedName>
    <definedName name="BExCU0A1V6NMZQ9ASYJ8QIVQ5UR2" hidden="1">#REF!</definedName>
    <definedName name="BExCU2834920JBHSPCRC4UF80OLL" localSheetId="0" hidden="1">#REF!</definedName>
    <definedName name="BExCU2834920JBHSPCRC4UF80OLL" localSheetId="1" hidden="1">#REF!</definedName>
    <definedName name="BExCU2834920JBHSPCRC4UF80OLL" hidden="1">#REF!</definedName>
    <definedName name="BExCU8O54I3P3WRYWY1CRP3S78QY" localSheetId="0" hidden="1">#REF!</definedName>
    <definedName name="BExCU8O54I3P3WRYWY1CRP3S78QY" localSheetId="1" hidden="1">#REF!</definedName>
    <definedName name="BExCU8O54I3P3WRYWY1CRP3S78QY" hidden="1">#REF!</definedName>
    <definedName name="BExCUDRJO23YOKT8GPWOVQ4XEHF5" localSheetId="0" hidden="1">#REF!</definedName>
    <definedName name="BExCUDRJO23YOKT8GPWOVQ4XEHF5" localSheetId="1" hidden="1">#REF!</definedName>
    <definedName name="BExCUDRJO23YOKT8GPWOVQ4XEHF5" hidden="1">#REF!</definedName>
    <definedName name="BExCULEOALM7SEHVMQC4B4N25MRM" localSheetId="0" hidden="1">#REF!</definedName>
    <definedName name="BExCULEOALM7SEHVMQC4B4N25MRM" localSheetId="1" hidden="1">#REF!</definedName>
    <definedName name="BExCULEOALM7SEHVMQC4B4N25MRM" hidden="1">#REF!</definedName>
    <definedName name="BExCUPAXFR16YMWL30ME3F3BSRDZ" localSheetId="0" hidden="1">#REF!</definedName>
    <definedName name="BExCUPAXFR16YMWL30ME3F3BSRDZ" localSheetId="1" hidden="1">#REF!</definedName>
    <definedName name="BExCUPAXFR16YMWL30ME3F3BSRDZ" hidden="1">#REF!</definedName>
    <definedName name="BExCUR94DHCE47PUUWEMT5QZOYR2" localSheetId="0" hidden="1">#REF!</definedName>
    <definedName name="BExCUR94DHCE47PUUWEMT5QZOYR2" localSheetId="1" hidden="1">#REF!</definedName>
    <definedName name="BExCUR94DHCE47PUUWEMT5QZOYR2" hidden="1">#REF!</definedName>
    <definedName name="BExCV5HJSTBNPQZVGYJY9AZ4IJ26" localSheetId="0" hidden="1">#REF!</definedName>
    <definedName name="BExCV5HJSTBNPQZVGYJY9AZ4IJ26" localSheetId="1" hidden="1">#REF!</definedName>
    <definedName name="BExCV5HJSTBNPQZVGYJY9AZ4IJ26" hidden="1">#REF!</definedName>
    <definedName name="BExCV634L7SVHGB0UDDTRRQ2Q72H" localSheetId="0" hidden="1">#REF!</definedName>
    <definedName name="BExCV634L7SVHGB0UDDTRRQ2Q72H" localSheetId="1" hidden="1">#REF!</definedName>
    <definedName name="BExCV634L7SVHGB0UDDTRRQ2Q72H" hidden="1">#REF!</definedName>
    <definedName name="BExCVBXGSXT9FWJRG62PX9S1RK83" localSheetId="0" hidden="1">#REF!</definedName>
    <definedName name="BExCVBXGSXT9FWJRG62PX9S1RK83" localSheetId="1" hidden="1">#REF!</definedName>
    <definedName name="BExCVBXGSXT9FWJRG62PX9S1RK83" hidden="1">#REF!</definedName>
    <definedName name="BExCVHBNLOHNFS0JAV3I1XGPNH9W" localSheetId="0" hidden="1">#REF!</definedName>
    <definedName name="BExCVHBNLOHNFS0JAV3I1XGPNH9W" localSheetId="1" hidden="1">#REF!</definedName>
    <definedName name="BExCVHBNLOHNFS0JAV3I1XGPNH9W" hidden="1">#REF!</definedName>
    <definedName name="BExCVI86R31A2IOZIEBY1FJLVILD" localSheetId="0" hidden="1">#REF!</definedName>
    <definedName name="BExCVI86R31A2IOZIEBY1FJLVILD" localSheetId="1" hidden="1">#REF!</definedName>
    <definedName name="BExCVI86R31A2IOZIEBY1FJLVILD" hidden="1">#REF!</definedName>
    <definedName name="BExCVKGZXE0I9EIXKBZVSGSEY2RR" localSheetId="0" hidden="1">#REF!</definedName>
    <definedName name="BExCVKGZXE0I9EIXKBZVSGSEY2RR" localSheetId="1" hidden="1">#REF!</definedName>
    <definedName name="BExCVKGZXE0I9EIXKBZVSGSEY2RR" hidden="1">#REF!</definedName>
    <definedName name="BExCVNROVORCSNX9HKHKPHY0URS3" localSheetId="0" hidden="1">#REF!</definedName>
    <definedName name="BExCVNROVORCSNX9HKHKPHY0URS3" localSheetId="1" hidden="1">#REF!</definedName>
    <definedName name="BExCVNROVORCSNX9HKHKPHY0URS3" hidden="1">#REF!</definedName>
    <definedName name="BExCVPEZON7VV6NOWII8VZMONPCJ" localSheetId="0" hidden="1">#REF!</definedName>
    <definedName name="BExCVPEZON7VV6NOWII8VZMONPCJ" localSheetId="1" hidden="1">#REF!</definedName>
    <definedName name="BExCVPEZON7VV6NOWII8VZMONPCJ" hidden="1">#REF!</definedName>
    <definedName name="BExCVV44WY5807WGMTGKPW0GT256" localSheetId="0" hidden="1">#REF!</definedName>
    <definedName name="BExCVV44WY5807WGMTGKPW0GT256" localSheetId="1" hidden="1">#REF!</definedName>
    <definedName name="BExCVV44WY5807WGMTGKPW0GT256" hidden="1">#REF!</definedName>
    <definedName name="BExCVZ5PN4V6MRBZ04PZJW3GEF8S" localSheetId="0" hidden="1">#REF!</definedName>
    <definedName name="BExCVZ5PN4V6MRBZ04PZJW3GEF8S" localSheetId="1" hidden="1">#REF!</definedName>
    <definedName name="BExCVZ5PN4V6MRBZ04PZJW3GEF8S" hidden="1">#REF!</definedName>
    <definedName name="BExCW13R0GWJYGXZBNCPAHQN4NR2" localSheetId="0" hidden="1">#REF!</definedName>
    <definedName name="BExCW13R0GWJYGXZBNCPAHQN4NR2" localSheetId="1" hidden="1">#REF!</definedName>
    <definedName name="BExCW13R0GWJYGXZBNCPAHQN4NR2" hidden="1">#REF!</definedName>
    <definedName name="BExCW9Y5HWU4RJTNX74O6L24VGCK" localSheetId="0" hidden="1">#REF!</definedName>
    <definedName name="BExCW9Y5HWU4RJTNX74O6L24VGCK" localSheetId="1" hidden="1">#REF!</definedName>
    <definedName name="BExCW9Y5HWU4RJTNX74O6L24VGCK" hidden="1">#REF!</definedName>
    <definedName name="BExCWHADQJRXWFDGV2KMANWIY1YN" localSheetId="0" hidden="1">#REF!</definedName>
    <definedName name="BExCWHADQJRXWFDGV2KMANWIY1YN" localSheetId="1" hidden="1">#REF!</definedName>
    <definedName name="BExCWHADQJRXWFDGV2KMANWIY1YN" hidden="1">#REF!</definedName>
    <definedName name="BExCWPDPESGZS07QGBLSBWDNVJLZ" localSheetId="0" hidden="1">#REF!</definedName>
    <definedName name="BExCWPDPESGZS07QGBLSBWDNVJLZ" localSheetId="1" hidden="1">#REF!</definedName>
    <definedName name="BExCWPDPESGZS07QGBLSBWDNVJLZ" hidden="1">#REF!</definedName>
    <definedName name="BExCWTVKHIVCRHF8GC39KI58YM5K" localSheetId="0" hidden="1">#REF!</definedName>
    <definedName name="BExCWTVKHIVCRHF8GC39KI58YM5K" localSheetId="1" hidden="1">#REF!</definedName>
    <definedName name="BExCWTVKHIVCRHF8GC39KI58YM5K" hidden="1">#REF!</definedName>
    <definedName name="BExCX2KGRZBRVLZNM8SUSIE6A0RL" localSheetId="0" hidden="1">#REF!</definedName>
    <definedName name="BExCX2KGRZBRVLZNM8SUSIE6A0RL" localSheetId="1" hidden="1">#REF!</definedName>
    <definedName name="BExCX2KGRZBRVLZNM8SUSIE6A0RL" hidden="1">#REF!</definedName>
    <definedName name="BExCX3X451T70LZ1VF95L7W4Y4TM" localSheetId="0" hidden="1">#REF!</definedName>
    <definedName name="BExCX3X451T70LZ1VF95L7W4Y4TM" localSheetId="1" hidden="1">#REF!</definedName>
    <definedName name="BExCX3X451T70LZ1VF95L7W4Y4TM" hidden="1">#REF!</definedName>
    <definedName name="BExCX4NZ2N1OUGXM7EV0U7VULJMM" localSheetId="0" hidden="1">#REF!</definedName>
    <definedName name="BExCX4NZ2N1OUGXM7EV0U7VULJMM" localSheetId="1" hidden="1">#REF!</definedName>
    <definedName name="BExCX4NZ2N1OUGXM7EV0U7VULJMM" hidden="1">#REF!</definedName>
    <definedName name="BExCXILMURGYMAH6N5LF5DV6K3GM" localSheetId="0" hidden="1">#REF!</definedName>
    <definedName name="BExCXILMURGYMAH6N5LF5DV6K3GM" localSheetId="1" hidden="1">#REF!</definedName>
    <definedName name="BExCXILMURGYMAH6N5LF5DV6K3GM" hidden="1">#REF!</definedName>
    <definedName name="BExCXQUFBMXQ1650735H48B1AZT3" localSheetId="0" hidden="1">#REF!</definedName>
    <definedName name="BExCXQUFBMXQ1650735H48B1AZT3" localSheetId="1" hidden="1">#REF!</definedName>
    <definedName name="BExCXQUFBMXQ1650735H48B1AZT3" hidden="1">#REF!</definedName>
    <definedName name="BExCXYSBKJ9SZQD7XS2WUS6SVBJO" localSheetId="0" hidden="1">#REF!</definedName>
    <definedName name="BExCXYSBKJ9SZQD7XS2WUS6SVBJO" localSheetId="1" hidden="1">#REF!</definedName>
    <definedName name="BExCXYSBKJ9SZQD7XS2WUS6SVBJO" hidden="1">#REF!</definedName>
    <definedName name="BExCXZ8DGK5ZE8467LFEHX6JNQHJ" localSheetId="0" hidden="1">#REF!</definedName>
    <definedName name="BExCXZ8DGK5ZE8467LFEHX6JNQHJ" localSheetId="1" hidden="1">#REF!</definedName>
    <definedName name="BExCXZ8DGK5ZE8467LFEHX6JNQHJ" hidden="1">#REF!</definedName>
    <definedName name="BExCY2DQO9VLA77Q7EG3T0XNXX4F" localSheetId="0" hidden="1">#REF!</definedName>
    <definedName name="BExCY2DQO9VLA77Q7EG3T0XNXX4F" localSheetId="1" hidden="1">#REF!</definedName>
    <definedName name="BExCY2DQO9VLA77Q7EG3T0XNXX4F" hidden="1">#REF!</definedName>
    <definedName name="BExCY5Z7X93Z8XUOEASK50W08S36" localSheetId="0" hidden="1">#REF!</definedName>
    <definedName name="BExCY5Z7X93Z8XUOEASK50W08S36" localSheetId="1" hidden="1">#REF!</definedName>
    <definedName name="BExCY5Z7X93Z8XUOEASK50W08S36" hidden="1">#REF!</definedName>
    <definedName name="BExCY6VMJ68MX3C981R5Q0BX5791" localSheetId="0" hidden="1">#REF!</definedName>
    <definedName name="BExCY6VMJ68MX3C981R5Q0BX5791" localSheetId="1" hidden="1">#REF!</definedName>
    <definedName name="BExCY6VMJ68MX3C981R5Q0BX5791" hidden="1">#REF!</definedName>
    <definedName name="BExCYAH2SAZCPW6XCB7V7PMMCAWO" localSheetId="0" hidden="1">#REF!</definedName>
    <definedName name="BExCYAH2SAZCPW6XCB7V7PMMCAWO" localSheetId="1" hidden="1">#REF!</definedName>
    <definedName name="BExCYAH2SAZCPW6XCB7V7PMMCAWO" hidden="1">#REF!</definedName>
    <definedName name="BExCYDGYM1UGUNTB331L2E4L5F34" localSheetId="0" hidden="1">#REF!</definedName>
    <definedName name="BExCYDGYM1UGUNTB331L2E4L5F34" localSheetId="1" hidden="1">#REF!</definedName>
    <definedName name="BExCYDGYM1UGUNTB331L2E4L5F34" hidden="1">#REF!</definedName>
    <definedName name="BExCYN7KCKU1F6EXMNPQPTKNOT6A" localSheetId="0" hidden="1">#REF!</definedName>
    <definedName name="BExCYN7KCKU1F6EXMNPQPTKNOT6A" localSheetId="1" hidden="1">#REF!</definedName>
    <definedName name="BExCYN7KCKU1F6EXMNPQPTKNOT6A" hidden="1">#REF!</definedName>
    <definedName name="BExCYPRC5HJE6N2XQTHCT6NXGP8N" localSheetId="0" hidden="1">#REF!</definedName>
    <definedName name="BExCYPRC5HJE6N2XQTHCT6NXGP8N" localSheetId="1" hidden="1">#REF!</definedName>
    <definedName name="BExCYPRC5HJE6N2XQTHCT6NXGP8N" hidden="1">#REF!</definedName>
    <definedName name="BExCYQCX9ES8ZWW2L35B12WDNT73" localSheetId="0" hidden="1">#REF!</definedName>
    <definedName name="BExCYQCX9ES8ZWW2L35B12WDNT73" localSheetId="1" hidden="1">#REF!</definedName>
    <definedName name="BExCYQCX9ES8ZWW2L35B12WDNT73" hidden="1">#REF!</definedName>
    <definedName name="BExCYSLQY2CYU7DQ3QI07UGGS6OW" localSheetId="0" hidden="1">#REF!</definedName>
    <definedName name="BExCYSLQY2CYU7DQ3QI07UGGS6OW" localSheetId="1" hidden="1">#REF!</definedName>
    <definedName name="BExCYSLQY2CYU7DQ3QI07UGGS6OW" hidden="1">#REF!</definedName>
    <definedName name="BExCYUK0I3UEXZNFDW71G6Z6D8XR" localSheetId="0" hidden="1">#REF!</definedName>
    <definedName name="BExCYUK0I3UEXZNFDW71G6Z6D8XR" localSheetId="1" hidden="1">#REF!</definedName>
    <definedName name="BExCYUK0I3UEXZNFDW71G6Z6D8XR" hidden="1">#REF!</definedName>
    <definedName name="BExCZFZCXMLY5DWESYJ9NGTJYQ8M" localSheetId="0" hidden="1">#REF!</definedName>
    <definedName name="BExCZFZCXMLY5DWESYJ9NGTJYQ8M" localSheetId="1" hidden="1">#REF!</definedName>
    <definedName name="BExCZFZCXMLY5DWESYJ9NGTJYQ8M" hidden="1">#REF!</definedName>
    <definedName name="BExCZJ4P8WS0BDT31WDXI0ROE7D6" localSheetId="0" hidden="1">#REF!</definedName>
    <definedName name="BExCZJ4P8WS0BDT31WDXI0ROE7D6" localSheetId="1" hidden="1">#REF!</definedName>
    <definedName name="BExCZJ4P8WS0BDT31WDXI0ROE7D6" hidden="1">#REF!</definedName>
    <definedName name="BExCZKH6NI0EE02L995IFVBD1J59" localSheetId="0" hidden="1">#REF!</definedName>
    <definedName name="BExCZKH6NI0EE02L995IFVBD1J59" localSheetId="1" hidden="1">#REF!</definedName>
    <definedName name="BExCZKH6NI0EE02L995IFVBD1J59" hidden="1">#REF!</definedName>
    <definedName name="BExCZNRWARGGHWLSC1PEDZFLF3JV" localSheetId="0" hidden="1">#REF!</definedName>
    <definedName name="BExCZNRWARGGHWLSC1PEDZFLF3JV" localSheetId="1" hidden="1">#REF!</definedName>
    <definedName name="BExCZNRWARGGHWLSC1PEDZFLF3JV" hidden="1">#REF!</definedName>
    <definedName name="BExCZP9TBB61HISZ2U5QMQSO2LBE" localSheetId="0" hidden="1">#REF!</definedName>
    <definedName name="BExCZP9TBB61HISZ2U5QMQSO2LBE" localSheetId="1" hidden="1">#REF!</definedName>
    <definedName name="BExCZP9TBB61HISZ2U5QMQSO2LBE" hidden="1">#REF!</definedName>
    <definedName name="BExCZUD9FEOJBKDJ51Z3JON9LKJ8" localSheetId="0" hidden="1">#REF!</definedName>
    <definedName name="BExCZUD9FEOJBKDJ51Z3JON9LKJ8" localSheetId="1" hidden="1">#REF!</definedName>
    <definedName name="BExCZUD9FEOJBKDJ51Z3JON9LKJ8" hidden="1">#REF!</definedName>
    <definedName name="BExD0AUOVQT3UL53T2KUVJNGD0QF" localSheetId="0" hidden="1">#REF!</definedName>
    <definedName name="BExD0AUOVQT3UL53T2KUVJNGD0QF" localSheetId="1" hidden="1">#REF!</definedName>
    <definedName name="BExD0AUOVQT3UL53T2KUVJNGD0QF" hidden="1">#REF!</definedName>
    <definedName name="BExD0HALIN0JR4JTPGDEVAEE5EX5" localSheetId="0" hidden="1">#REF!</definedName>
    <definedName name="BExD0HALIN0JR4JTPGDEVAEE5EX5" localSheetId="1" hidden="1">#REF!</definedName>
    <definedName name="BExD0HALIN0JR4JTPGDEVAEE5EX5" hidden="1">#REF!</definedName>
    <definedName name="BExD0LCCDPG16YLY5WQSZF1XI5DA" localSheetId="0" hidden="1">#REF!</definedName>
    <definedName name="BExD0LCCDPG16YLY5WQSZF1XI5DA" localSheetId="1" hidden="1">#REF!</definedName>
    <definedName name="BExD0LCCDPG16YLY5WQSZF1XI5DA" hidden="1">#REF!</definedName>
    <definedName name="BExD0RMWSB4TRECEHTH6NN4K9DFZ" localSheetId="0" hidden="1">#REF!</definedName>
    <definedName name="BExD0RMWSB4TRECEHTH6NN4K9DFZ" localSheetId="1" hidden="1">#REF!</definedName>
    <definedName name="BExD0RMWSB4TRECEHTH6NN4K9DFZ" hidden="1">#REF!</definedName>
    <definedName name="BExD0U6KG10QGVDI1XSHK0J10A2V" localSheetId="0" hidden="1">#REF!</definedName>
    <definedName name="BExD0U6KG10QGVDI1XSHK0J10A2V" localSheetId="1" hidden="1">#REF!</definedName>
    <definedName name="BExD0U6KG10QGVDI1XSHK0J10A2V" hidden="1">#REF!</definedName>
    <definedName name="BExD0WQ6EQ2G82IAJI3FDQKGZH18" localSheetId="0" hidden="1">#REF!</definedName>
    <definedName name="BExD0WQ6EQ2G82IAJI3FDQKGZH18" localSheetId="1" hidden="1">#REF!</definedName>
    <definedName name="BExD0WQ6EQ2G82IAJI3FDQKGZH18" hidden="1">#REF!</definedName>
    <definedName name="BExD13RUIBGRXDL4QDZ305UKUR12" localSheetId="0" hidden="1">#REF!</definedName>
    <definedName name="BExD13RUIBGRXDL4QDZ305UKUR12" localSheetId="1" hidden="1">#REF!</definedName>
    <definedName name="BExD13RUIBGRXDL4QDZ305UKUR12" hidden="1">#REF!</definedName>
    <definedName name="BExD14DETV5R4OOTMAXD5NAKWRO3" localSheetId="0" hidden="1">#REF!</definedName>
    <definedName name="BExD14DETV5R4OOTMAXD5NAKWRO3" localSheetId="1" hidden="1">#REF!</definedName>
    <definedName name="BExD14DETV5R4OOTMAXD5NAKWRO3" hidden="1">#REF!</definedName>
    <definedName name="BExD1MI40YRCBI7KT4S9YHQJUO06" localSheetId="0" hidden="1">#REF!</definedName>
    <definedName name="BExD1MI40YRCBI7KT4S9YHQJUO06" localSheetId="1" hidden="1">#REF!</definedName>
    <definedName name="BExD1MI40YRCBI7KT4S9YHQJUO06" hidden="1">#REF!</definedName>
    <definedName name="BExD1OAU9OXQAZA4D70HP72CU6GB" localSheetId="0" hidden="1">#REF!</definedName>
    <definedName name="BExD1OAU9OXQAZA4D70HP72CU6GB" localSheetId="1" hidden="1">#REF!</definedName>
    <definedName name="BExD1OAU9OXQAZA4D70HP72CU6GB" hidden="1">#REF!</definedName>
    <definedName name="BExD1T8WPV0G6YOX7WMAIZD8XNBK" localSheetId="0" hidden="1">#REF!</definedName>
    <definedName name="BExD1T8WPV0G6YOX7WMAIZD8XNBK" localSheetId="1" hidden="1">#REF!</definedName>
    <definedName name="BExD1T8WPV0G6YOX7WMAIZD8XNBK" hidden="1">#REF!</definedName>
    <definedName name="BExD1Y1JV61416YA1XRQHKWPZIE7" localSheetId="0" hidden="1">#REF!</definedName>
    <definedName name="BExD1Y1JV61416YA1XRQHKWPZIE7" localSheetId="1" hidden="1">#REF!</definedName>
    <definedName name="BExD1Y1JV61416YA1XRQHKWPZIE7" hidden="1">#REF!</definedName>
    <definedName name="BExD2CFHIRMBKN5KXE5QP4XXEWFS" localSheetId="0" hidden="1">#REF!</definedName>
    <definedName name="BExD2CFHIRMBKN5KXE5QP4XXEWFS" localSheetId="1" hidden="1">#REF!</definedName>
    <definedName name="BExD2CFHIRMBKN5KXE5QP4XXEWFS" hidden="1">#REF!</definedName>
    <definedName name="BExD2DMHH1HWXQ9W0YYMDP8AAX8Q" localSheetId="0" hidden="1">#REF!</definedName>
    <definedName name="BExD2DMHH1HWXQ9W0YYMDP8AAX8Q" localSheetId="1" hidden="1">#REF!</definedName>
    <definedName name="BExD2DMHH1HWXQ9W0YYMDP8AAX8Q" hidden="1">#REF!</definedName>
    <definedName name="BExD2HTPC7IWBAU6OSQ67MQA8BYZ" localSheetId="0" hidden="1">#REF!</definedName>
    <definedName name="BExD2HTPC7IWBAU6OSQ67MQA8BYZ" localSheetId="1" hidden="1">#REF!</definedName>
    <definedName name="BExD2HTPC7IWBAU6OSQ67MQA8BYZ" hidden="1">#REF!</definedName>
    <definedName name="BExD2PWTVQ2CXNG6B7UDL8FIMXBH" localSheetId="0" hidden="1">#REF!</definedName>
    <definedName name="BExD2PWTVQ2CXNG6B7UDL8FIMXBH" localSheetId="1" hidden="1">#REF!</definedName>
    <definedName name="BExD2PWTVQ2CXNG6B7UDL8FIMXBH" hidden="1">#REF!</definedName>
    <definedName name="BExD2X9AQ03EX1AVVX44CXLXRPTI" localSheetId="0" hidden="1">#REF!</definedName>
    <definedName name="BExD2X9AQ03EX1AVVX44CXLXRPTI" localSheetId="1" hidden="1">#REF!</definedName>
    <definedName name="BExD2X9AQ03EX1AVVX44CXLXRPTI" hidden="1">#REF!</definedName>
    <definedName name="BExD2ZNL9MWJOEL2575KJZBDP2A6" localSheetId="0" hidden="1">#REF!</definedName>
    <definedName name="BExD2ZNL9MWJOEL2575KJZBDP2A6" localSheetId="1" hidden="1">#REF!</definedName>
    <definedName name="BExD2ZNL9MWJOEL2575KJZBDP2A6" hidden="1">#REF!</definedName>
    <definedName name="BExD34G79JRMB8BZRVN81P1H9MSB" localSheetId="0" hidden="1">#REF!</definedName>
    <definedName name="BExD34G79JRMB8BZRVN81P1H9MSB" localSheetId="1" hidden="1">#REF!</definedName>
    <definedName name="BExD34G79JRMB8BZRVN81P1H9MSB" hidden="1">#REF!</definedName>
    <definedName name="BExD35CL2NULPPEHAM954ETQIJA2" localSheetId="0" hidden="1">#REF!</definedName>
    <definedName name="BExD35CL2NULPPEHAM954ETQIJA2" localSheetId="1" hidden="1">#REF!</definedName>
    <definedName name="BExD35CL2NULPPEHAM954ETQIJA2" hidden="1">#REF!</definedName>
    <definedName name="BExD363H2VGFIQUCE6LS4AC5J0ZT" localSheetId="0" hidden="1">#REF!</definedName>
    <definedName name="BExD363H2VGFIQUCE6LS4AC5J0ZT" localSheetId="1" hidden="1">#REF!</definedName>
    <definedName name="BExD363H2VGFIQUCE6LS4AC5J0ZT" hidden="1">#REF!</definedName>
    <definedName name="BExD3A588E939V61P1XEW0FI5Q0S" localSheetId="0" hidden="1">#REF!</definedName>
    <definedName name="BExD3A588E939V61P1XEW0FI5Q0S" localSheetId="1" hidden="1">#REF!</definedName>
    <definedName name="BExD3A588E939V61P1XEW0FI5Q0S" hidden="1">#REF!</definedName>
    <definedName name="BExD3CJJDKVR9M18XI3WDZH80WL6" localSheetId="0" hidden="1">#REF!</definedName>
    <definedName name="BExD3CJJDKVR9M18XI3WDZH80WL6" localSheetId="1" hidden="1">#REF!</definedName>
    <definedName name="BExD3CJJDKVR9M18XI3WDZH80WL6" hidden="1">#REF!</definedName>
    <definedName name="BExD3ESD9WYJIB3TRDPJ1CKXRAVL" localSheetId="0" hidden="1">#REF!</definedName>
    <definedName name="BExD3ESD9WYJIB3TRDPJ1CKXRAVL" localSheetId="1" hidden="1">#REF!</definedName>
    <definedName name="BExD3ESD9WYJIB3TRDPJ1CKXRAVL" hidden="1">#REF!</definedName>
    <definedName name="BExD3F368X5S25MWSUNIV57RDB57" localSheetId="0" hidden="1">#REF!</definedName>
    <definedName name="BExD3F368X5S25MWSUNIV57RDB57" localSheetId="1" hidden="1">#REF!</definedName>
    <definedName name="BExD3F368X5S25MWSUNIV57RDB57" hidden="1">#REF!</definedName>
    <definedName name="BExD3I8JTNF4LTMFY6GRVDJ6VLGG" localSheetId="0" hidden="1">#REF!</definedName>
    <definedName name="BExD3I8JTNF4LTMFY6GRVDJ6VLGG" localSheetId="1" hidden="1">#REF!</definedName>
    <definedName name="BExD3I8JTNF4LTMFY6GRVDJ6VLGG" hidden="1">#REF!</definedName>
    <definedName name="BExD3IJ5IT335SOSNV9L85WKAOSI" localSheetId="0" hidden="1">#REF!</definedName>
    <definedName name="BExD3IJ5IT335SOSNV9L85WKAOSI" localSheetId="1" hidden="1">#REF!</definedName>
    <definedName name="BExD3IJ5IT335SOSNV9L85WKAOSI" hidden="1">#REF!</definedName>
    <definedName name="BExD3KBVUY57GMMQTOFEU6S6G1AY" localSheetId="0" hidden="1">#REF!</definedName>
    <definedName name="BExD3KBVUY57GMMQTOFEU6S6G1AY" localSheetId="1" hidden="1">#REF!</definedName>
    <definedName name="BExD3KBVUY57GMMQTOFEU6S6G1AY" hidden="1">#REF!</definedName>
    <definedName name="BExD3NMR7AW2Z6V8SC79VQR37NA6" localSheetId="0" hidden="1">#REF!</definedName>
    <definedName name="BExD3NMR7AW2Z6V8SC79VQR37NA6" localSheetId="1" hidden="1">#REF!</definedName>
    <definedName name="BExD3NMR7AW2Z6V8SC79VQR37NA6" hidden="1">#REF!</definedName>
    <definedName name="BExD3QXA2UQ2W4N7NYLUEOG40BZB" localSheetId="0" hidden="1">#REF!</definedName>
    <definedName name="BExD3QXA2UQ2W4N7NYLUEOG40BZB" localSheetId="1" hidden="1">#REF!</definedName>
    <definedName name="BExD3QXA2UQ2W4N7NYLUEOG40BZB" hidden="1">#REF!</definedName>
    <definedName name="BExD3U2N041TEJ7GCN005UTPHNXY" localSheetId="0" hidden="1">#REF!</definedName>
    <definedName name="BExD3U2N041TEJ7GCN005UTPHNXY" localSheetId="1" hidden="1">#REF!</definedName>
    <definedName name="BExD3U2N041TEJ7GCN005UTPHNXY" hidden="1">#REF!</definedName>
    <definedName name="BExD3VPY5VEI1LLQ4I16T16251DT" localSheetId="0" hidden="1">#REF!</definedName>
    <definedName name="BExD3VPY5VEI1LLQ4I16T16251DT" localSheetId="1" hidden="1">#REF!</definedName>
    <definedName name="BExD3VPY5VEI1LLQ4I16T16251DT" hidden="1">#REF!</definedName>
    <definedName name="BExD3XIUEZZ1KIHV7CPS7DKUGIN8" localSheetId="0" hidden="1">#REF!</definedName>
    <definedName name="BExD3XIUEZZ1KIHV7CPS7DKUGIN8" localSheetId="1" hidden="1">#REF!</definedName>
    <definedName name="BExD3XIUEZZ1KIHV7CPS7DKUGIN8" hidden="1">#REF!</definedName>
    <definedName name="BExD40O0CFTNJFOFMMM1KH0P7BUI" localSheetId="0" hidden="1">#REF!</definedName>
    <definedName name="BExD40O0CFTNJFOFMMM1KH0P7BUI" localSheetId="1" hidden="1">#REF!</definedName>
    <definedName name="BExD40O0CFTNJFOFMMM1KH0P7BUI" hidden="1">#REF!</definedName>
    <definedName name="BExD47UYINTJY1PDIW2S1FZ8ZMIO" localSheetId="0" hidden="1">#REF!</definedName>
    <definedName name="BExD47UYINTJY1PDIW2S1FZ8ZMIO" localSheetId="1" hidden="1">#REF!</definedName>
    <definedName name="BExD47UYINTJY1PDIW2S1FZ8ZMIO" hidden="1">#REF!</definedName>
    <definedName name="BExD4BR9HJ3MWWZ5KLVZWX9FJAUS" localSheetId="0" hidden="1">#REF!</definedName>
    <definedName name="BExD4BR9HJ3MWWZ5KLVZWX9FJAUS" localSheetId="1" hidden="1">#REF!</definedName>
    <definedName name="BExD4BR9HJ3MWWZ5KLVZWX9FJAUS" hidden="1">#REF!</definedName>
    <definedName name="BExD4F1WTKT3H0N9MF4H1LX7MBSY" localSheetId="0" hidden="1">#REF!</definedName>
    <definedName name="BExD4F1WTKT3H0N9MF4H1LX7MBSY" localSheetId="1" hidden="1">#REF!</definedName>
    <definedName name="BExD4F1WTKT3H0N9MF4H1LX7MBSY" hidden="1">#REF!</definedName>
    <definedName name="BExD4H5GQWXBS6LUL3TSP36DVO38" localSheetId="0" hidden="1">#REF!</definedName>
    <definedName name="BExD4H5GQWXBS6LUL3TSP36DVO38" localSheetId="1" hidden="1">#REF!</definedName>
    <definedName name="BExD4H5GQWXBS6LUL3TSP36DVO38" hidden="1">#REF!</definedName>
    <definedName name="BExD4JJSS3QDBLABCJCHD45SRNPI" localSheetId="0" hidden="1">#REF!</definedName>
    <definedName name="BExD4JJSS3QDBLABCJCHD45SRNPI" localSheetId="1" hidden="1">#REF!</definedName>
    <definedName name="BExD4JJSS3QDBLABCJCHD45SRNPI" hidden="1">#REF!</definedName>
    <definedName name="BExD4QQQ7V9LH5WWBJA3HKJXLVP6" localSheetId="0" hidden="1">#REF!</definedName>
    <definedName name="BExD4QQQ7V9LH5WWBJA3HKJXLVP6" localSheetId="1" hidden="1">#REF!</definedName>
    <definedName name="BExD4QQQ7V9LH5WWBJA3HKJXLVP6" hidden="1">#REF!</definedName>
    <definedName name="BExD4R1I0MKF033I5LPUYIMTZ6E8" localSheetId="0" hidden="1">#REF!</definedName>
    <definedName name="BExD4R1I0MKF033I5LPUYIMTZ6E8" localSheetId="1" hidden="1">#REF!</definedName>
    <definedName name="BExD4R1I0MKF033I5LPUYIMTZ6E8" hidden="1">#REF!</definedName>
    <definedName name="BExD50MT3M6XZLNUP9JL93EG6D9R" localSheetId="0" hidden="1">#REF!</definedName>
    <definedName name="BExD50MT3M6XZLNUP9JL93EG6D9R" localSheetId="1" hidden="1">#REF!</definedName>
    <definedName name="BExD50MT3M6XZLNUP9JL93EG6D9R" hidden="1">#REF!</definedName>
    <definedName name="BExD5EV7KDSVF1CJT38M4IBPFLPY" localSheetId="0" hidden="1">#REF!</definedName>
    <definedName name="BExD5EV7KDSVF1CJT38M4IBPFLPY" localSheetId="1" hidden="1">#REF!</definedName>
    <definedName name="BExD5EV7KDSVF1CJT38M4IBPFLPY" hidden="1">#REF!</definedName>
    <definedName name="BExD5FRK547OESJRYAW574DZEZ7J" localSheetId="0" hidden="1">#REF!</definedName>
    <definedName name="BExD5FRK547OESJRYAW574DZEZ7J" localSheetId="1" hidden="1">#REF!</definedName>
    <definedName name="BExD5FRK547OESJRYAW574DZEZ7J" hidden="1">#REF!</definedName>
    <definedName name="BExD5I5X2YA2YNCTCDSMEL4CWF4N" localSheetId="0" hidden="1">#REF!</definedName>
    <definedName name="BExD5I5X2YA2YNCTCDSMEL4CWF4N" localSheetId="1" hidden="1">#REF!</definedName>
    <definedName name="BExD5I5X2YA2YNCTCDSMEL4CWF4N" hidden="1">#REF!</definedName>
    <definedName name="BExD5QUSRFJWRQ1ZM50WYLCF74DF" localSheetId="0" hidden="1">#REF!</definedName>
    <definedName name="BExD5QUSRFJWRQ1ZM50WYLCF74DF" localSheetId="1" hidden="1">#REF!</definedName>
    <definedName name="BExD5QUSRFJWRQ1ZM50WYLCF74DF" hidden="1">#REF!</definedName>
    <definedName name="BExD5SSUIF6AJQHBHK8PNMFBPRYB" localSheetId="0" hidden="1">#REF!</definedName>
    <definedName name="BExD5SSUIF6AJQHBHK8PNMFBPRYB" localSheetId="1" hidden="1">#REF!</definedName>
    <definedName name="BExD5SSUIF6AJQHBHK8PNMFBPRYB" hidden="1">#REF!</definedName>
    <definedName name="BExD623C9LRX18BE0W2V6SZLQUXX" localSheetId="0" hidden="1">#REF!</definedName>
    <definedName name="BExD623C9LRX18BE0W2V6SZLQUXX" localSheetId="1" hidden="1">#REF!</definedName>
    <definedName name="BExD623C9LRX18BE0W2V6SZLQUXX" hidden="1">#REF!</definedName>
    <definedName name="BExD6CQA7UMJBXV7AIFAIHUF2ICX" localSheetId="0" hidden="1">#REF!</definedName>
    <definedName name="BExD6CQA7UMJBXV7AIFAIHUF2ICX" localSheetId="1" hidden="1">#REF!</definedName>
    <definedName name="BExD6CQA7UMJBXV7AIFAIHUF2ICX" hidden="1">#REF!</definedName>
    <definedName name="BExD6D18MCF5R8YJMPG21WE3GPJQ" localSheetId="0" hidden="1">#REF!</definedName>
    <definedName name="BExD6D18MCF5R8YJMPG21WE3GPJQ" localSheetId="1" hidden="1">#REF!</definedName>
    <definedName name="BExD6D18MCF5R8YJMPG21WE3GPJQ" hidden="1">#REF!</definedName>
    <definedName name="BExD6FKVK8WJWNYPVENR7Q8Q30PK" localSheetId="0" hidden="1">#REF!</definedName>
    <definedName name="BExD6FKVK8WJWNYPVENR7Q8Q30PK" localSheetId="1" hidden="1">#REF!</definedName>
    <definedName name="BExD6FKVK8WJWNYPVENR7Q8Q30PK" hidden="1">#REF!</definedName>
    <definedName name="BExD6GMP0LK8WKVWMIT1NNH8CHLF" localSheetId="0" hidden="1">#REF!</definedName>
    <definedName name="BExD6GMP0LK8WKVWMIT1NNH8CHLF" localSheetId="1" hidden="1">#REF!</definedName>
    <definedName name="BExD6GMP0LK8WKVWMIT1NNH8CHLF" hidden="1">#REF!</definedName>
    <definedName name="BExD6H2TE0WWAUIWVSSCLPZ6B88N" localSheetId="0" hidden="1">#REF!</definedName>
    <definedName name="BExD6H2TE0WWAUIWVSSCLPZ6B88N" localSheetId="1" hidden="1">#REF!</definedName>
    <definedName name="BExD6H2TE0WWAUIWVSSCLPZ6B88N" hidden="1">#REF!</definedName>
    <definedName name="BExD71LTOE015TV5RSAHM8NT8GVW" localSheetId="0" hidden="1">#REF!</definedName>
    <definedName name="BExD71LTOE015TV5RSAHM8NT8GVW" localSheetId="1" hidden="1">#REF!</definedName>
    <definedName name="BExD71LTOE015TV5RSAHM8NT8GVW" hidden="1">#REF!</definedName>
    <definedName name="BExD73USXVADC7EHGHVTQNCT06ZA" localSheetId="0" hidden="1">#REF!</definedName>
    <definedName name="BExD73USXVADC7EHGHVTQNCT06ZA" localSheetId="1" hidden="1">#REF!</definedName>
    <definedName name="BExD73USXVADC7EHGHVTQNCT06ZA" hidden="1">#REF!</definedName>
    <definedName name="BExD7GAIGULTB3YHM1OS9RBQOTEC" localSheetId="0" hidden="1">#REF!</definedName>
    <definedName name="BExD7GAIGULTB3YHM1OS9RBQOTEC" localSheetId="1" hidden="1">#REF!</definedName>
    <definedName name="BExD7GAIGULTB3YHM1OS9RBQOTEC" hidden="1">#REF!</definedName>
    <definedName name="BExD7IE1DHIS52UFDCTSKPJQNRD5" localSheetId="0" hidden="1">#REF!</definedName>
    <definedName name="BExD7IE1DHIS52UFDCTSKPJQNRD5" localSheetId="1" hidden="1">#REF!</definedName>
    <definedName name="BExD7IE1DHIS52UFDCTSKPJQNRD5" hidden="1">#REF!</definedName>
    <definedName name="BExD7IUBGUWHYC9UNZ1IY5XFYKQN" localSheetId="0" hidden="1">#REF!</definedName>
    <definedName name="BExD7IUBGUWHYC9UNZ1IY5XFYKQN" localSheetId="1" hidden="1">#REF!</definedName>
    <definedName name="BExD7IUBGUWHYC9UNZ1IY5XFYKQN" hidden="1">#REF!</definedName>
    <definedName name="BExD7JQOJ35HGL8U2OCEI2P2JT7I" localSheetId="0" hidden="1">#REF!</definedName>
    <definedName name="BExD7JQOJ35HGL8U2OCEI2P2JT7I" localSheetId="1" hidden="1">#REF!</definedName>
    <definedName name="BExD7JQOJ35HGL8U2OCEI2P2JT7I" hidden="1">#REF!</definedName>
    <definedName name="BExD7KSDKNDNH95NDT3S7GM3MUU2" localSheetId="0" hidden="1">#REF!</definedName>
    <definedName name="BExD7KSDKNDNH95NDT3S7GM3MUU2" localSheetId="1" hidden="1">#REF!</definedName>
    <definedName name="BExD7KSDKNDNH95NDT3S7GM3MUU2" hidden="1">#REF!</definedName>
    <definedName name="BExD8H5O087KQVWIVPUUID5VMGMS" localSheetId="0" hidden="1">#REF!</definedName>
    <definedName name="BExD8H5O087KQVWIVPUUID5VMGMS" localSheetId="1" hidden="1">#REF!</definedName>
    <definedName name="BExD8H5O087KQVWIVPUUID5VMGMS" hidden="1">#REF!</definedName>
    <definedName name="BExD8HLWJHFK6566YQLGOAPIWD7G" localSheetId="0" hidden="1">#REF!</definedName>
    <definedName name="BExD8HLWJHFK6566YQLGOAPIWD7G" localSheetId="1" hidden="1">#REF!</definedName>
    <definedName name="BExD8HLWJHFK6566YQLGOAPIWD7G" hidden="1">#REF!</definedName>
    <definedName name="BExD8OCLZMFN5K3VZYI4Q4ITVKUA" localSheetId="0" hidden="1">#REF!</definedName>
    <definedName name="BExD8OCLZMFN5K3VZYI4Q4ITVKUA" localSheetId="1" hidden="1">#REF!</definedName>
    <definedName name="BExD8OCLZMFN5K3VZYI4Q4ITVKUA" hidden="1">#REF!</definedName>
    <definedName name="BExD93C1R6LC0631ECHVFYH0R0PD" localSheetId="0" hidden="1">#REF!</definedName>
    <definedName name="BExD93C1R6LC0631ECHVFYH0R0PD" localSheetId="1" hidden="1">#REF!</definedName>
    <definedName name="BExD93C1R6LC0631ECHVFYH0R0PD" hidden="1">#REF!</definedName>
    <definedName name="BExD97TXIO0COVNN4OH3DEJ33YLM" localSheetId="0" hidden="1">#REF!</definedName>
    <definedName name="BExD97TXIO0COVNN4OH3DEJ33YLM" localSheetId="1" hidden="1">#REF!</definedName>
    <definedName name="BExD97TXIO0COVNN4OH3DEJ33YLM" hidden="1">#REF!</definedName>
    <definedName name="BExD99RZ1RFIMK6O1ZHSPJ68X9Y5" localSheetId="0" hidden="1">#REF!</definedName>
    <definedName name="BExD99RZ1RFIMK6O1ZHSPJ68X9Y5" localSheetId="1" hidden="1">#REF!</definedName>
    <definedName name="BExD99RZ1RFIMK6O1ZHSPJ68X9Y5" hidden="1">#REF!</definedName>
    <definedName name="BExD9ATSNNU6SJVYYUCUG2AFS57W" localSheetId="0" hidden="1">#REF!</definedName>
    <definedName name="BExD9ATSNNU6SJVYYUCUG2AFS57W" localSheetId="1" hidden="1">#REF!</definedName>
    <definedName name="BExD9ATSNNU6SJVYYUCUG2AFS57W" hidden="1">#REF!</definedName>
    <definedName name="BExD9JO1QOKHUKL6DOEKDLUBPPKZ" localSheetId="0" hidden="1">#REF!</definedName>
    <definedName name="BExD9JO1QOKHUKL6DOEKDLUBPPKZ" localSheetId="1" hidden="1">#REF!</definedName>
    <definedName name="BExD9JO1QOKHUKL6DOEKDLUBPPKZ" hidden="1">#REF!</definedName>
    <definedName name="BExD9L0ID3VSOU609GKWYTA5BFMA" localSheetId="0" hidden="1">#REF!</definedName>
    <definedName name="BExD9L0ID3VSOU609GKWYTA5BFMA" localSheetId="1" hidden="1">#REF!</definedName>
    <definedName name="BExD9L0ID3VSOU609GKWYTA5BFMA" hidden="1">#REF!</definedName>
    <definedName name="BExD9M7SEMG0JK2FUTTZXWIEBTKB" localSheetId="0" hidden="1">#REF!</definedName>
    <definedName name="BExD9M7SEMG0JK2FUTTZXWIEBTKB" localSheetId="1" hidden="1">#REF!</definedName>
    <definedName name="BExD9M7SEMG0JK2FUTTZXWIEBTKB" hidden="1">#REF!</definedName>
    <definedName name="BExD9MNYBYB1AICQL5165G472IE2" localSheetId="0" hidden="1">#REF!</definedName>
    <definedName name="BExD9MNYBYB1AICQL5165G472IE2" localSheetId="1" hidden="1">#REF!</definedName>
    <definedName name="BExD9MNYBYB1AICQL5165G472IE2" hidden="1">#REF!</definedName>
    <definedName name="BExD9PNSYT7GASEGUVL48MUQ02WO" localSheetId="0" hidden="1">#REF!</definedName>
    <definedName name="BExD9PNSYT7GASEGUVL48MUQ02WO" localSheetId="1" hidden="1">#REF!</definedName>
    <definedName name="BExD9PNSYT7GASEGUVL48MUQ02WO" hidden="1">#REF!</definedName>
    <definedName name="BExD9TK2MIWFH5SKUYU9ZKF4NPHQ" localSheetId="0" hidden="1">#REF!</definedName>
    <definedName name="BExD9TK2MIWFH5SKUYU9ZKF4NPHQ" localSheetId="1" hidden="1">#REF!</definedName>
    <definedName name="BExD9TK2MIWFH5SKUYU9ZKF4NPHQ" hidden="1">#REF!</definedName>
    <definedName name="BExDA23J1UL1EN1K0BLX2TKAX4U0" localSheetId="0" hidden="1">#REF!</definedName>
    <definedName name="BExDA23J1UL1EN1K0BLX2TKAX4U0" localSheetId="1" hidden="1">#REF!</definedName>
    <definedName name="BExDA23J1UL1EN1K0BLX2TKAX4U0" hidden="1">#REF!</definedName>
    <definedName name="BExDA6594R2INH5X2F55YRZSKRND" localSheetId="0" hidden="1">#REF!</definedName>
    <definedName name="BExDA6594R2INH5X2F55YRZSKRND" localSheetId="1" hidden="1">#REF!</definedName>
    <definedName name="BExDA6594R2INH5X2F55YRZSKRND" hidden="1">#REF!</definedName>
    <definedName name="BExDA6LD9061UULVKUUI4QP8SK13" localSheetId="0" hidden="1">#REF!</definedName>
    <definedName name="BExDA6LD9061UULVKUUI4QP8SK13" localSheetId="1" hidden="1">#REF!</definedName>
    <definedName name="BExDA6LD9061UULVKUUI4QP8SK13" hidden="1">#REF!</definedName>
    <definedName name="BExDAGMVMNLQ6QXASB9R6D8DIT12" localSheetId="0" hidden="1">#REF!</definedName>
    <definedName name="BExDAGMVMNLQ6QXASB9R6D8DIT12" localSheetId="1" hidden="1">#REF!</definedName>
    <definedName name="BExDAGMVMNLQ6QXASB9R6D8DIT12" hidden="1">#REF!</definedName>
    <definedName name="BExDAYBHU9ADLXI8VRC7F608RVGM" localSheetId="0" hidden="1">#REF!</definedName>
    <definedName name="BExDAYBHU9ADLXI8VRC7F608RVGM" localSheetId="1" hidden="1">#REF!</definedName>
    <definedName name="BExDAYBHU9ADLXI8VRC7F608RVGM" hidden="1">#REF!</definedName>
    <definedName name="BExDBDR1XR0FV0CYUCB2OJ7CJCZU" localSheetId="0" hidden="1">#REF!</definedName>
    <definedName name="BExDBDR1XR0FV0CYUCB2OJ7CJCZU" localSheetId="1" hidden="1">#REF!</definedName>
    <definedName name="BExDBDR1XR0FV0CYUCB2OJ7CJCZU" hidden="1">#REF!</definedName>
    <definedName name="BExDC7F818VN0S18ID7XRCRVYPJ4" localSheetId="0" hidden="1">#REF!</definedName>
    <definedName name="BExDC7F818VN0S18ID7XRCRVYPJ4" localSheetId="1" hidden="1">#REF!</definedName>
    <definedName name="BExDC7F818VN0S18ID7XRCRVYPJ4" hidden="1">#REF!</definedName>
    <definedName name="BExDCL7K96PC9VZYB70ZW3QPVIJE" localSheetId="0" hidden="1">#REF!</definedName>
    <definedName name="BExDCL7K96PC9VZYB70ZW3QPVIJE" localSheetId="1" hidden="1">#REF!</definedName>
    <definedName name="BExDCL7K96PC9VZYB70ZW3QPVIJE" hidden="1">#REF!</definedName>
    <definedName name="BExDCP3UZ3C2O4C1F7KMU0Z9U32N" localSheetId="0" hidden="1">#REF!</definedName>
    <definedName name="BExDCP3UZ3C2O4C1F7KMU0Z9U32N" localSheetId="1" hidden="1">#REF!</definedName>
    <definedName name="BExDCP3UZ3C2O4C1F7KMU0Z9U32N" hidden="1">#REF!</definedName>
    <definedName name="BExENU8ISP26W97JG63CN1XT9KB4" localSheetId="0" hidden="1">#REF!</definedName>
    <definedName name="BExENU8ISP26W97JG63CN1XT9KB4" localSheetId="1" hidden="1">#REF!</definedName>
    <definedName name="BExENU8ISP26W97JG63CN1XT9KB4" hidden="1">#REF!</definedName>
    <definedName name="BExEO14OTKLVDBTNB2ONGZ4YB20H" localSheetId="0" hidden="1">#REF!</definedName>
    <definedName name="BExEO14OTKLVDBTNB2ONGZ4YB20H" localSheetId="1" hidden="1">#REF!</definedName>
    <definedName name="BExEO14OTKLVDBTNB2ONGZ4YB20H" hidden="1">#REF!</definedName>
    <definedName name="BExEO80UUNTK4DX33Z5TYLM8NYZM" localSheetId="0" hidden="1">#REF!</definedName>
    <definedName name="BExEO80UUNTK4DX33Z5TYLM8NYZM" localSheetId="1" hidden="1">#REF!</definedName>
    <definedName name="BExEO80UUNTK4DX33Z5TYLM8NYZM" hidden="1">#REF!</definedName>
    <definedName name="BExEOBX3WECDMYCV9RLN49APTXMM" localSheetId="0" hidden="1">#REF!</definedName>
    <definedName name="BExEOBX3WECDMYCV9RLN49APTXMM" localSheetId="1" hidden="1">#REF!</definedName>
    <definedName name="BExEOBX3WECDMYCV9RLN49APTXMM" hidden="1">#REF!</definedName>
    <definedName name="BExEPN9VIYI0FVL0HLZQXJFO6TT0" localSheetId="0" hidden="1">#REF!</definedName>
    <definedName name="BExEPN9VIYI0FVL0HLZQXJFO6TT0" localSheetId="1" hidden="1">#REF!</definedName>
    <definedName name="BExEPN9VIYI0FVL0HLZQXJFO6TT0" hidden="1">#REF!</definedName>
    <definedName name="BExEPQPUOD4B6H60DKEB9159F7DR" localSheetId="0" hidden="1">#REF!</definedName>
    <definedName name="BExEPQPUOD4B6H60DKEB9159F7DR" localSheetId="1" hidden="1">#REF!</definedName>
    <definedName name="BExEPQPUOD4B6H60DKEB9159F7DR" hidden="1">#REF!</definedName>
    <definedName name="BExEPYT6VDSMR8MU2341Q5GM2Y9V" localSheetId="0" hidden="1">#REF!</definedName>
    <definedName name="BExEPYT6VDSMR8MU2341Q5GM2Y9V" localSheetId="1" hidden="1">#REF!</definedName>
    <definedName name="BExEPYT6VDSMR8MU2341Q5GM2Y9V" hidden="1">#REF!</definedName>
    <definedName name="BExEQ2ENYLMY8K1796XBB31CJHNN" localSheetId="0" hidden="1">#REF!</definedName>
    <definedName name="BExEQ2ENYLMY8K1796XBB31CJHNN" localSheetId="1" hidden="1">#REF!</definedName>
    <definedName name="BExEQ2ENYLMY8K1796XBB31CJHNN" hidden="1">#REF!</definedName>
    <definedName name="BExEQ2PFE4N40LEPGDPS90WDL6BN" localSheetId="0" hidden="1">#REF!</definedName>
    <definedName name="BExEQ2PFE4N40LEPGDPS90WDL6BN" localSheetId="1" hidden="1">#REF!</definedName>
    <definedName name="BExEQ2PFE4N40LEPGDPS90WDL6BN" hidden="1">#REF!</definedName>
    <definedName name="BExEQ2PFURT24NQYGYVE8NKX1EGA" localSheetId="0" hidden="1">#REF!</definedName>
    <definedName name="BExEQ2PFURT24NQYGYVE8NKX1EGA" localSheetId="1" hidden="1">#REF!</definedName>
    <definedName name="BExEQ2PFURT24NQYGYVE8NKX1EGA" hidden="1">#REF!</definedName>
    <definedName name="BExEQB8ZWXO6IIGOEPWTLOJGE2NR" localSheetId="0" hidden="1">#REF!</definedName>
    <definedName name="BExEQB8ZWXO6IIGOEPWTLOJGE2NR" localSheetId="1" hidden="1">#REF!</definedName>
    <definedName name="BExEQB8ZWXO6IIGOEPWTLOJGE2NR" hidden="1">#REF!</definedName>
    <definedName name="BExEQBZX0EL6LIKPY01197ACK65H" localSheetId="0" hidden="1">#REF!</definedName>
    <definedName name="BExEQBZX0EL6LIKPY01197ACK65H" localSheetId="1" hidden="1">#REF!</definedName>
    <definedName name="BExEQBZX0EL6LIKPY01197ACK65H" hidden="1">#REF!</definedName>
    <definedName name="BExEQDXZALJLD4OBF74IKZBR13SR" localSheetId="0" hidden="1">#REF!</definedName>
    <definedName name="BExEQDXZALJLD4OBF74IKZBR13SR" localSheetId="1" hidden="1">#REF!</definedName>
    <definedName name="BExEQDXZALJLD4OBF74IKZBR13SR" hidden="1">#REF!</definedName>
    <definedName name="BExEQFLE2RPWGMWQAI4JMKUEFRPT" localSheetId="0" hidden="1">#REF!</definedName>
    <definedName name="BExEQFLE2RPWGMWQAI4JMKUEFRPT" localSheetId="1" hidden="1">#REF!</definedName>
    <definedName name="BExEQFLE2RPWGMWQAI4JMKUEFRPT" hidden="1">#REF!</definedName>
    <definedName name="BExEQJHNJV9U65F5VGIGX0VM02VF" localSheetId="0" hidden="1">#REF!</definedName>
    <definedName name="BExEQJHNJV9U65F5VGIGX0VM02VF" localSheetId="1" hidden="1">#REF!</definedName>
    <definedName name="BExEQJHNJV9U65F5VGIGX0VM02VF" hidden="1">#REF!</definedName>
    <definedName name="BExEQTZAP8R69U31W4LKGTKKGKQE" localSheetId="0" hidden="1">#REF!</definedName>
    <definedName name="BExEQTZAP8R69U31W4LKGTKKGKQE" localSheetId="1" hidden="1">#REF!</definedName>
    <definedName name="BExEQTZAP8R69U31W4LKGTKKGKQE" hidden="1">#REF!</definedName>
    <definedName name="BExER2O72H1F9WV6S1J04C15PXX7" localSheetId="0" hidden="1">#REF!</definedName>
    <definedName name="BExER2O72H1F9WV6S1J04C15PXX7" localSheetId="1" hidden="1">#REF!</definedName>
    <definedName name="BExER2O72H1F9WV6S1J04C15PXX7" hidden="1">#REF!</definedName>
    <definedName name="BExERIPCI7N2NW7JRL59DVT0TTSU" localSheetId="0" hidden="1">#REF!</definedName>
    <definedName name="BExERIPCI7N2NW7JRL59DVT0TTSU" localSheetId="1" hidden="1">#REF!</definedName>
    <definedName name="BExERIPCI7N2NW7JRL59DVT0TTSU" hidden="1">#REF!</definedName>
    <definedName name="BExERRUIKIOATPZ9U4HQ0V52RJAU" localSheetId="0" hidden="1">#REF!</definedName>
    <definedName name="BExERRUIKIOATPZ9U4HQ0V52RJAU" localSheetId="1" hidden="1">#REF!</definedName>
    <definedName name="BExERRUIKIOATPZ9U4HQ0V52RJAU" hidden="1">#REF!</definedName>
    <definedName name="BExERSANFNM1O7T65PC5MJ301YET" localSheetId="0" hidden="1">#REF!</definedName>
    <definedName name="BExERSANFNM1O7T65PC5MJ301YET" localSheetId="1" hidden="1">#REF!</definedName>
    <definedName name="BExERSANFNM1O7T65PC5MJ301YET" hidden="1">#REF!</definedName>
    <definedName name="BExERU8P606C6QQZZL55U0ZQYQF1" localSheetId="0" hidden="1">#REF!</definedName>
    <definedName name="BExERU8P606C6QQZZL55U0ZQYQF1" localSheetId="1" hidden="1">#REF!</definedName>
    <definedName name="BExERU8P606C6QQZZL55U0ZQYQF1" hidden="1">#REF!</definedName>
    <definedName name="BExERWCEBKQRYWRQLYJ4UCMMKTHG" localSheetId="0" hidden="1">[27]ZZCOOM_M03_Q005!#REF!</definedName>
    <definedName name="BExERWCEBKQRYWRQLYJ4UCMMKTHG" localSheetId="1" hidden="1">[27]ZZCOOM_M03_Q005!#REF!</definedName>
    <definedName name="BExERWCEBKQRYWRQLYJ4UCMMKTHG" hidden="1">[27]ZZCOOM_M03_Q005!#REF!</definedName>
    <definedName name="BExERXE1QW042A2T25RI4DVUU59O" localSheetId="0" hidden="1">#REF!</definedName>
    <definedName name="BExERXE1QW042A2T25RI4DVUU59O" localSheetId="1" hidden="1">#REF!</definedName>
    <definedName name="BExERXE1QW042A2T25RI4DVUU59O" hidden="1">#REF!</definedName>
    <definedName name="BExES44RHHDL3V7FLV6M20834WF1" localSheetId="0" hidden="1">#REF!</definedName>
    <definedName name="BExES44RHHDL3V7FLV6M20834WF1" localSheetId="1" hidden="1">#REF!</definedName>
    <definedName name="BExES44RHHDL3V7FLV6M20834WF1" hidden="1">#REF!</definedName>
    <definedName name="BExES4A7VE2X3RYYTVRLKZD4I7WU" localSheetId="0" hidden="1">#REF!</definedName>
    <definedName name="BExES4A7VE2X3RYYTVRLKZD4I7WU" localSheetId="1" hidden="1">#REF!</definedName>
    <definedName name="BExES4A7VE2X3RYYTVRLKZD4I7WU" hidden="1">#REF!</definedName>
    <definedName name="BExESLYUFDACMPARVY264HKBCXLX" localSheetId="0" hidden="1">#REF!</definedName>
    <definedName name="BExESLYUFDACMPARVY264HKBCXLX" localSheetId="1" hidden="1">#REF!</definedName>
    <definedName name="BExESLYUFDACMPARVY264HKBCXLX" hidden="1">#REF!</definedName>
    <definedName name="BExESMKD95A649M0WRSG6CXXP326" localSheetId="0" hidden="1">#REF!</definedName>
    <definedName name="BExESMKD95A649M0WRSG6CXXP326" localSheetId="1" hidden="1">#REF!</definedName>
    <definedName name="BExESMKD95A649M0WRSG6CXXP326" hidden="1">#REF!</definedName>
    <definedName name="BExESR27ZXJG5VMY4PR9D940VS7T" localSheetId="0" hidden="1">#REF!</definedName>
    <definedName name="BExESR27ZXJG5VMY4PR9D940VS7T" localSheetId="1" hidden="1">#REF!</definedName>
    <definedName name="BExESR27ZXJG5VMY4PR9D940VS7T" hidden="1">#REF!</definedName>
    <definedName name="BExESVK1YRJM6UG6FBYOF9CNX29X" localSheetId="0" hidden="1">#REF!</definedName>
    <definedName name="BExESVK1YRJM6UG6FBYOF9CNX29X" localSheetId="1" hidden="1">#REF!</definedName>
    <definedName name="BExESVK1YRJM6UG6FBYOF9CNX29X" hidden="1">#REF!</definedName>
    <definedName name="BExESZ03KXL8DQ2591HLR56ZML94" localSheetId="0" hidden="1">#REF!</definedName>
    <definedName name="BExESZ03KXL8DQ2591HLR56ZML94" localSheetId="1" hidden="1">#REF!</definedName>
    <definedName name="BExESZ03KXL8DQ2591HLR56ZML94" hidden="1">#REF!</definedName>
    <definedName name="BExESZAW5N443NRTKIP59OEI1CR6" localSheetId="0" hidden="1">#REF!</definedName>
    <definedName name="BExESZAW5N443NRTKIP59OEI1CR6" localSheetId="1" hidden="1">#REF!</definedName>
    <definedName name="BExESZAW5N443NRTKIP59OEI1CR6" hidden="1">#REF!</definedName>
    <definedName name="BExET3HXQ60A4O2OLKX8QNXRI6LQ" localSheetId="0" hidden="1">#REF!</definedName>
    <definedName name="BExET3HXQ60A4O2OLKX8QNXRI6LQ" localSheetId="1" hidden="1">#REF!</definedName>
    <definedName name="BExET3HXQ60A4O2OLKX8QNXRI6LQ" hidden="1">#REF!</definedName>
    <definedName name="BExET4EAH366GROMVVMDCSUI1018" localSheetId="0" hidden="1">#REF!</definedName>
    <definedName name="BExET4EAH366GROMVVMDCSUI1018" localSheetId="1" hidden="1">#REF!</definedName>
    <definedName name="BExET4EAH366GROMVVMDCSUI1018" hidden="1">#REF!</definedName>
    <definedName name="BExETA3B1FCIOA80H94K90FWXQKE" localSheetId="0" hidden="1">#REF!</definedName>
    <definedName name="BExETA3B1FCIOA80H94K90FWXQKE" localSheetId="1" hidden="1">#REF!</definedName>
    <definedName name="BExETA3B1FCIOA80H94K90FWXQKE" hidden="1">#REF!</definedName>
    <definedName name="BExETAZOYT4CJIT8RRKC9F2HJG1D" localSheetId="0" hidden="1">#REF!</definedName>
    <definedName name="BExETAZOYT4CJIT8RRKC9F2HJG1D" localSheetId="1" hidden="1">#REF!</definedName>
    <definedName name="BExETAZOYT4CJIT8RRKC9F2HJG1D" hidden="1">#REF!</definedName>
    <definedName name="BExETB55BNG40G9YOI2H6UHIR9WU" localSheetId="0" hidden="1">#REF!</definedName>
    <definedName name="BExETB55BNG40G9YOI2H6UHIR9WU" localSheetId="1" hidden="1">#REF!</definedName>
    <definedName name="BExETB55BNG40G9YOI2H6UHIR9WU" hidden="1">#REF!</definedName>
    <definedName name="BExETF6QD5A9GEINE1KZRRC2LXWM" localSheetId="0" hidden="1">#REF!</definedName>
    <definedName name="BExETF6QD5A9GEINE1KZRRC2LXWM" localSheetId="1" hidden="1">#REF!</definedName>
    <definedName name="BExETF6QD5A9GEINE1KZRRC2LXWM" hidden="1">#REF!</definedName>
    <definedName name="BExETQ9XRXLUACN82805SPSPNKHI" localSheetId="0" hidden="1">#REF!</definedName>
    <definedName name="BExETQ9XRXLUACN82805SPSPNKHI" localSheetId="1" hidden="1">#REF!</definedName>
    <definedName name="BExETQ9XRXLUACN82805SPSPNKHI" hidden="1">#REF!</definedName>
    <definedName name="BExETR0YRMOR63E6DHLEHV9QVVON" localSheetId="0" hidden="1">#REF!</definedName>
    <definedName name="BExETR0YRMOR63E6DHLEHV9QVVON" localSheetId="1" hidden="1">#REF!</definedName>
    <definedName name="BExETR0YRMOR63E6DHLEHV9QVVON" hidden="1">#REF!</definedName>
    <definedName name="BExETVO51BGF7GGNGB21UD7OIF15" localSheetId="0" hidden="1">#REF!</definedName>
    <definedName name="BExETVO51BGF7GGNGB21UD7OIF15" localSheetId="1" hidden="1">#REF!</definedName>
    <definedName name="BExETVO51BGF7GGNGB21UD7OIF15" hidden="1">#REF!</definedName>
    <definedName name="BExETVTGY38YXYYF7N73OYN6FYY3" localSheetId="0" hidden="1">#REF!</definedName>
    <definedName name="BExETVTGY38YXYYF7N73OYN6FYY3" localSheetId="1" hidden="1">#REF!</definedName>
    <definedName name="BExETVTGY38YXYYF7N73OYN6FYY3" hidden="1">#REF!</definedName>
    <definedName name="BExETVTH8RADW05P2XUUV7V44TWW" localSheetId="0" hidden="1">#REF!</definedName>
    <definedName name="BExETVTH8RADW05P2XUUV7V44TWW" localSheetId="1" hidden="1">#REF!</definedName>
    <definedName name="BExETVTH8RADW05P2XUUV7V44TWW" hidden="1">#REF!</definedName>
    <definedName name="BExETW9PYUAV5QY6A4VCYZRIOUX4" localSheetId="0" hidden="1">#REF!</definedName>
    <definedName name="BExETW9PYUAV5QY6A4VCYZRIOUX4" localSheetId="1" hidden="1">#REF!</definedName>
    <definedName name="BExETW9PYUAV5QY6A4VCYZRIOUX4" hidden="1">#REF!</definedName>
    <definedName name="BExEUGNELLVZ7K2PYWP2TG8T65XQ" localSheetId="0" hidden="1">#REF!</definedName>
    <definedName name="BExEUGNELLVZ7K2PYWP2TG8T65XQ" localSheetId="1" hidden="1">#REF!</definedName>
    <definedName name="BExEUGNELLVZ7K2PYWP2TG8T65XQ" hidden="1">#REF!</definedName>
    <definedName name="BExEUHUG1NGJGB6F1UH5IKFZ9B9M" localSheetId="0" hidden="1">#REF!</definedName>
    <definedName name="BExEUHUG1NGJGB6F1UH5IKFZ9B9M" localSheetId="1" hidden="1">#REF!</definedName>
    <definedName name="BExEUHUG1NGJGB6F1UH5IKFZ9B9M" hidden="1">#REF!</definedName>
    <definedName name="BExEUNE4T242Y59C6MS28MXEUGCP" localSheetId="0" hidden="1">#REF!</definedName>
    <definedName name="BExEUNE4T242Y59C6MS28MXEUGCP" localSheetId="1" hidden="1">#REF!</definedName>
    <definedName name="BExEUNE4T242Y59C6MS28MXEUGCP" hidden="1">#REF!</definedName>
    <definedName name="BExEUNU7FYVTR4DD1D31SS7PNXX2" localSheetId="0" hidden="1">#REF!</definedName>
    <definedName name="BExEUNU7FYVTR4DD1D31SS7PNXX2" localSheetId="1" hidden="1">#REF!</definedName>
    <definedName name="BExEUNU7FYVTR4DD1D31SS7PNXX2" hidden="1">#REF!</definedName>
    <definedName name="BExEUOAHB0OT3BACAHNZ3B905C0P" localSheetId="0" hidden="1">#REF!</definedName>
    <definedName name="BExEUOAHB0OT3BACAHNZ3B905C0P" localSheetId="1" hidden="1">#REF!</definedName>
    <definedName name="BExEUOAHB0OT3BACAHNZ3B905C0P" hidden="1">#REF!</definedName>
    <definedName name="BExEV2TP7NA3ZR6RJGH5ER370OUM" localSheetId="0" hidden="1">#REF!</definedName>
    <definedName name="BExEV2TP7NA3ZR6RJGH5ER370OUM" localSheetId="1" hidden="1">#REF!</definedName>
    <definedName name="BExEV2TP7NA3ZR6RJGH5ER370OUM" hidden="1">#REF!</definedName>
    <definedName name="BExEV3Q7M5YTX3CY3QCP1SUIEP2E" localSheetId="0" hidden="1">#REF!</definedName>
    <definedName name="BExEV3Q7M5YTX3CY3QCP1SUIEP2E" localSheetId="1" hidden="1">#REF!</definedName>
    <definedName name="BExEV3Q7M5YTX3CY3QCP1SUIEP2E" hidden="1">#REF!</definedName>
    <definedName name="BExEV69USLNYO2QRJRC0J92XUF00" localSheetId="0" hidden="1">#REF!</definedName>
    <definedName name="BExEV69USLNYO2QRJRC0J92XUF00" localSheetId="1" hidden="1">#REF!</definedName>
    <definedName name="BExEV69USLNYO2QRJRC0J92XUF00" hidden="1">#REF!</definedName>
    <definedName name="BExEV6KNTQOCFD7GV726XQEVQ7R6" localSheetId="0" hidden="1">#REF!</definedName>
    <definedName name="BExEV6KNTQOCFD7GV726XQEVQ7R6" localSheetId="1" hidden="1">#REF!</definedName>
    <definedName name="BExEV6KNTQOCFD7GV726XQEVQ7R6" hidden="1">#REF!</definedName>
    <definedName name="BExEV6VGM4POO9QT9KH3QA3VYCWM" localSheetId="0" hidden="1">#REF!</definedName>
    <definedName name="BExEV6VGM4POO9QT9KH3QA3VYCWM" localSheetId="1" hidden="1">#REF!</definedName>
    <definedName name="BExEV6VGM4POO9QT9KH3QA3VYCWM" hidden="1">#REF!</definedName>
    <definedName name="BExEVCEYMOI0PGO7HAEOS9CVMU2O" localSheetId="0" hidden="1">#REF!</definedName>
    <definedName name="BExEVCEYMOI0PGO7HAEOS9CVMU2O" localSheetId="1" hidden="1">#REF!</definedName>
    <definedName name="BExEVCEYMOI0PGO7HAEOS9CVMU2O" hidden="1">#REF!</definedName>
    <definedName name="BExEVET98G3FU6QBF9LHYWSAMV0O" localSheetId="0" hidden="1">#REF!</definedName>
    <definedName name="BExEVET98G3FU6QBF9LHYWSAMV0O" localSheetId="1" hidden="1">#REF!</definedName>
    <definedName name="BExEVET98G3FU6QBF9LHYWSAMV0O" hidden="1">#REF!</definedName>
    <definedName name="BExEVNCUT0PDUYNJH7G6BSEWZOT2" localSheetId="0" hidden="1">#REF!</definedName>
    <definedName name="BExEVNCUT0PDUYNJH7G6BSEWZOT2" localSheetId="1" hidden="1">#REF!</definedName>
    <definedName name="BExEVNCUT0PDUYNJH7G6BSEWZOT2" hidden="1">#REF!</definedName>
    <definedName name="BExEVPGF4V5J0WQRZKUM8F9TTKZJ" localSheetId="0" hidden="1">#REF!</definedName>
    <definedName name="BExEVPGF4V5J0WQRZKUM8F9TTKZJ" localSheetId="1" hidden="1">#REF!</definedName>
    <definedName name="BExEVPGF4V5J0WQRZKUM8F9TTKZJ" hidden="1">#REF!</definedName>
    <definedName name="BExEVVLIEVWYRF2UUC1H0H5QU1CP" localSheetId="0" hidden="1">#REF!</definedName>
    <definedName name="BExEVVLIEVWYRF2UUC1H0H5QU1CP" localSheetId="1" hidden="1">#REF!</definedName>
    <definedName name="BExEVVLIEVWYRF2UUC1H0H5QU1CP" hidden="1">#REF!</definedName>
    <definedName name="BExEVWCKO8T84GW9Z3X47915XKSH" localSheetId="0" hidden="1">#REF!</definedName>
    <definedName name="BExEVWCKO8T84GW9Z3X47915XKSH" localSheetId="1" hidden="1">#REF!</definedName>
    <definedName name="BExEVWCKO8T84GW9Z3X47915XKSH" hidden="1">#REF!</definedName>
    <definedName name="BExEVZSJWMZ5L2ZE7AZC57CXKW6T" localSheetId="0" hidden="1">#REF!</definedName>
    <definedName name="BExEVZSJWMZ5L2ZE7AZC57CXKW6T" localSheetId="1" hidden="1">#REF!</definedName>
    <definedName name="BExEVZSJWMZ5L2ZE7AZC57CXKW6T" hidden="1">#REF!</definedName>
    <definedName name="BExEW0JL1GFFCXMDGW54CI7Y8FZN" localSheetId="0" hidden="1">#REF!</definedName>
    <definedName name="BExEW0JL1GFFCXMDGW54CI7Y8FZN" localSheetId="1" hidden="1">#REF!</definedName>
    <definedName name="BExEW0JL1GFFCXMDGW54CI7Y8FZN" hidden="1">#REF!</definedName>
    <definedName name="BExEW68M9WL8214QH9C7VCK7BN08" localSheetId="0" hidden="1">#REF!</definedName>
    <definedName name="BExEW68M9WL8214QH9C7VCK7BN08" localSheetId="1" hidden="1">#REF!</definedName>
    <definedName name="BExEW68M9WL8214QH9C7VCK7BN08" hidden="1">#REF!</definedName>
    <definedName name="BExEW8HFKH6F47KIHYBDRUEFZ2ZZ" localSheetId="0" hidden="1">#REF!</definedName>
    <definedName name="BExEW8HFKH6F47KIHYBDRUEFZ2ZZ" localSheetId="1" hidden="1">#REF!</definedName>
    <definedName name="BExEW8HFKH6F47KIHYBDRUEFZ2ZZ" hidden="1">#REF!</definedName>
    <definedName name="BExEWB6JHMITZPXHB6JATOCLLKLJ" localSheetId="0" hidden="1">#REF!</definedName>
    <definedName name="BExEWB6JHMITZPXHB6JATOCLLKLJ" localSheetId="1" hidden="1">#REF!</definedName>
    <definedName name="BExEWB6JHMITZPXHB6JATOCLLKLJ" hidden="1">#REF!</definedName>
    <definedName name="BExEWNBGQS1U2LW3W84T4LSJ9K00" localSheetId="0" hidden="1">#REF!</definedName>
    <definedName name="BExEWNBGQS1U2LW3W84T4LSJ9K00" localSheetId="1" hidden="1">#REF!</definedName>
    <definedName name="BExEWNBGQS1U2LW3W84T4LSJ9K00" hidden="1">#REF!</definedName>
    <definedName name="BExEWO7STL7HNZSTY8VQBPTX1WK6" localSheetId="0" hidden="1">#REF!</definedName>
    <definedName name="BExEWO7STL7HNZSTY8VQBPTX1WK6" localSheetId="1" hidden="1">#REF!</definedName>
    <definedName name="BExEWO7STL7HNZSTY8VQBPTX1WK6" hidden="1">#REF!</definedName>
    <definedName name="BExEWQ0M1N3KMKTDJ73H10QSG4W1" localSheetId="0" hidden="1">#REF!</definedName>
    <definedName name="BExEWQ0M1N3KMKTDJ73H10QSG4W1" localSheetId="1" hidden="1">#REF!</definedName>
    <definedName name="BExEWQ0M1N3KMKTDJ73H10QSG4W1" hidden="1">#REF!</definedName>
    <definedName name="BExEX43OR6NH8GF32YY2ZB6Y8WGP" localSheetId="0" hidden="1">#REF!</definedName>
    <definedName name="BExEX43OR6NH8GF32YY2ZB6Y8WGP" localSheetId="1" hidden="1">#REF!</definedName>
    <definedName name="BExEX43OR6NH8GF32YY2ZB6Y8WGP" hidden="1">#REF!</definedName>
    <definedName name="BExEX85F3OSW8NSCYGYPS9372Z1Q" localSheetId="0" hidden="1">#REF!</definedName>
    <definedName name="BExEX85F3OSW8NSCYGYPS9372Z1Q" localSheetId="1" hidden="1">#REF!</definedName>
    <definedName name="BExEX85F3OSW8NSCYGYPS9372Z1Q" hidden="1">#REF!</definedName>
    <definedName name="BExEX9HWY2G6928ZVVVQF77QCM2C" localSheetId="0" hidden="1">#REF!</definedName>
    <definedName name="BExEX9HWY2G6928ZVVVQF77QCM2C" localSheetId="1" hidden="1">#REF!</definedName>
    <definedName name="BExEX9HWY2G6928ZVVVQF77QCM2C" hidden="1">#REF!</definedName>
    <definedName name="BExEXBQWAYKMVBRJRHB8PFCSYFVN" localSheetId="0" hidden="1">#REF!</definedName>
    <definedName name="BExEXBQWAYKMVBRJRHB8PFCSYFVN" localSheetId="1" hidden="1">#REF!</definedName>
    <definedName name="BExEXBQWAYKMVBRJRHB8PFCSYFVN" hidden="1">#REF!</definedName>
    <definedName name="BExEXGE2TE9MQWLQVHL7XGQWL102" localSheetId="0" hidden="1">#REF!</definedName>
    <definedName name="BExEXGE2TE9MQWLQVHL7XGQWL102" localSheetId="1" hidden="1">#REF!</definedName>
    <definedName name="BExEXGE2TE9MQWLQVHL7XGQWL102" hidden="1">#REF!</definedName>
    <definedName name="BExEXRBZ0DI9E2UFLLKYWGN66B61" localSheetId="0" hidden="1">#REF!</definedName>
    <definedName name="BExEXRBZ0DI9E2UFLLKYWGN66B61" localSheetId="1" hidden="1">#REF!</definedName>
    <definedName name="BExEXRBZ0DI9E2UFLLKYWGN66B61" hidden="1">#REF!</definedName>
    <definedName name="BExEXW4FSOZ9C2SZSQIAA3W82I5K" localSheetId="0" hidden="1">#REF!</definedName>
    <definedName name="BExEXW4FSOZ9C2SZSQIAA3W82I5K" localSheetId="1" hidden="1">#REF!</definedName>
    <definedName name="BExEXW4FSOZ9C2SZSQIAA3W82I5K" hidden="1">#REF!</definedName>
    <definedName name="BExEXZ4H2ZUNEW5I6I74GK08QAQC" localSheetId="0" hidden="1">#REF!</definedName>
    <definedName name="BExEXZ4H2ZUNEW5I6I74GK08QAQC" localSheetId="1" hidden="1">#REF!</definedName>
    <definedName name="BExEXZ4H2ZUNEW5I6I74GK08QAQC" hidden="1">#REF!</definedName>
    <definedName name="BExEY42GK80HA9M84NTZ3NV9K2VI" localSheetId="0" hidden="1">#REF!</definedName>
    <definedName name="BExEY42GK80HA9M84NTZ3NV9K2VI" localSheetId="1" hidden="1">#REF!</definedName>
    <definedName name="BExEY42GK80HA9M84NTZ3NV9K2VI" hidden="1">#REF!</definedName>
    <definedName name="BExEYLG9FL9V1JPPNZ3FUDNSEJ4V" localSheetId="0" hidden="1">#REF!</definedName>
    <definedName name="BExEYLG9FL9V1JPPNZ3FUDNSEJ4V" localSheetId="1" hidden="1">#REF!</definedName>
    <definedName name="BExEYLG9FL9V1JPPNZ3FUDNSEJ4V" hidden="1">#REF!</definedName>
    <definedName name="BExEYOW8C1B3OUUCIGEC7L8OOW1Z" localSheetId="0" hidden="1">#REF!</definedName>
    <definedName name="BExEYOW8C1B3OUUCIGEC7L8OOW1Z" localSheetId="1" hidden="1">#REF!</definedName>
    <definedName name="BExEYOW8C1B3OUUCIGEC7L8OOW1Z" hidden="1">#REF!</definedName>
    <definedName name="BExEYPCI2LT224YS4M3T50V85FAG" localSheetId="0" hidden="1">#REF!</definedName>
    <definedName name="BExEYPCI2LT224YS4M3T50V85FAG" localSheetId="1" hidden="1">#REF!</definedName>
    <definedName name="BExEYPCI2LT224YS4M3T50V85FAG" hidden="1">#REF!</definedName>
    <definedName name="BExEYUQJXZT6N5HJH8ACJF6SRWEE" localSheetId="0" hidden="1">#REF!</definedName>
    <definedName name="BExEYUQJXZT6N5HJH8ACJF6SRWEE" localSheetId="1" hidden="1">#REF!</definedName>
    <definedName name="BExEYUQJXZT6N5HJH8ACJF6SRWEE" hidden="1">#REF!</definedName>
    <definedName name="BExEYYC7KLO4XJQW9GMGVVJQXF4C" localSheetId="0" hidden="1">#REF!</definedName>
    <definedName name="BExEYYC7KLO4XJQW9GMGVVJQXF4C" localSheetId="1" hidden="1">#REF!</definedName>
    <definedName name="BExEYYC7KLO4XJQW9GMGVVJQXF4C" hidden="1">#REF!</definedName>
    <definedName name="BExEZ1S6VZCG01ZPLBSS9Z1SBOJ2" localSheetId="0" hidden="1">#REF!</definedName>
    <definedName name="BExEZ1S6VZCG01ZPLBSS9Z1SBOJ2" localSheetId="1" hidden="1">#REF!</definedName>
    <definedName name="BExEZ1S6VZCG01ZPLBSS9Z1SBOJ2" hidden="1">#REF!</definedName>
    <definedName name="BExEZ6KV8TDKOO0Y66LSH9DCFW5M" localSheetId="0" hidden="1">#REF!</definedName>
    <definedName name="BExEZ6KV8TDKOO0Y66LSH9DCFW5M" localSheetId="1" hidden="1">#REF!</definedName>
    <definedName name="BExEZ6KV8TDKOO0Y66LSH9DCFW5M" hidden="1">#REF!</definedName>
    <definedName name="BExEZGBFNJR8DLPN0V11AU22L6WY" localSheetId="0" hidden="1">#REF!</definedName>
    <definedName name="BExEZGBFNJR8DLPN0V11AU22L6WY" localSheetId="1" hidden="1">#REF!</definedName>
    <definedName name="BExEZGBFNJR8DLPN0V11AU22L6WY" hidden="1">#REF!</definedName>
    <definedName name="BExEZVR61GWO1ZM3XHWUKRJJMQXV" localSheetId="0" hidden="1">#REF!</definedName>
    <definedName name="BExEZVR61GWO1ZM3XHWUKRJJMQXV" localSheetId="1" hidden="1">#REF!</definedName>
    <definedName name="BExEZVR61GWO1ZM3XHWUKRJJMQXV" hidden="1">#REF!</definedName>
    <definedName name="BExF02Y3V3QEPO2XLDSK47APK9XJ" localSheetId="0" hidden="1">#REF!</definedName>
    <definedName name="BExF02Y3V3QEPO2XLDSK47APK9XJ" localSheetId="1" hidden="1">#REF!</definedName>
    <definedName name="BExF02Y3V3QEPO2XLDSK47APK9XJ" hidden="1">#REF!</definedName>
    <definedName name="BExF03E824NHBODFUZ3PZ5HLF85X" localSheetId="0" hidden="1">#REF!</definedName>
    <definedName name="BExF03E824NHBODFUZ3PZ5HLF85X" localSheetId="1" hidden="1">#REF!</definedName>
    <definedName name="BExF03E824NHBODFUZ3PZ5HLF85X" hidden="1">#REF!</definedName>
    <definedName name="BExF09OS91RT7N7IW8JLMZ121ZP3" localSheetId="0" hidden="1">#REF!</definedName>
    <definedName name="BExF09OS91RT7N7IW8JLMZ121ZP3" localSheetId="1" hidden="1">#REF!</definedName>
    <definedName name="BExF09OS91RT7N7IW8JLMZ121ZP3" hidden="1">#REF!</definedName>
    <definedName name="BExF0D4SEQ7RRCAER8UQKUJ4HH0Q" localSheetId="0" hidden="1">#REF!</definedName>
    <definedName name="BExF0D4SEQ7RRCAER8UQKUJ4HH0Q" localSheetId="1" hidden="1">#REF!</definedName>
    <definedName name="BExF0D4SEQ7RRCAER8UQKUJ4HH0Q" hidden="1">#REF!</definedName>
    <definedName name="BExF0D4Z97PCG5JI9CC2TFB553AX" localSheetId="0" hidden="1">#REF!</definedName>
    <definedName name="BExF0D4Z97PCG5JI9CC2TFB553AX" localSheetId="1" hidden="1">#REF!</definedName>
    <definedName name="BExF0D4Z97PCG5JI9CC2TFB553AX" hidden="1">#REF!</definedName>
    <definedName name="BExF0DAB1PUE0V936NFEK68CCKTJ" localSheetId="0" hidden="1">#REF!</definedName>
    <definedName name="BExF0DAB1PUE0V936NFEK68CCKTJ" localSheetId="1" hidden="1">#REF!</definedName>
    <definedName name="BExF0DAB1PUE0V936NFEK68CCKTJ" hidden="1">#REF!</definedName>
    <definedName name="BExF0LOEHV42P2DV7QL8O7HOQ3N9" localSheetId="0" hidden="1">#REF!</definedName>
    <definedName name="BExF0LOEHV42P2DV7QL8O7HOQ3N9" localSheetId="1" hidden="1">#REF!</definedName>
    <definedName name="BExF0LOEHV42P2DV7QL8O7HOQ3N9" hidden="1">#REF!</definedName>
    <definedName name="BExF0QRT0ZP2578DKKC9SRW40F5L" localSheetId="0" hidden="1">#REF!</definedName>
    <definedName name="BExF0QRT0ZP2578DKKC9SRW40F5L" localSheetId="1" hidden="1">#REF!</definedName>
    <definedName name="BExF0QRT0ZP2578DKKC9SRW40F5L" hidden="1">#REF!</definedName>
    <definedName name="BExF0WRM9VO25RLSO03ZOCE8H7K5" localSheetId="0" hidden="1">#REF!</definedName>
    <definedName name="BExF0WRM9VO25RLSO03ZOCE8H7K5" localSheetId="1" hidden="1">#REF!</definedName>
    <definedName name="BExF0WRM9VO25RLSO03ZOCE8H7K5" hidden="1">#REF!</definedName>
    <definedName name="BExF0ZRI7W4RSLIDLHTSM0AWXO3S" localSheetId="0" hidden="1">#REF!</definedName>
    <definedName name="BExF0ZRI7W4RSLIDLHTSM0AWXO3S" localSheetId="1" hidden="1">#REF!</definedName>
    <definedName name="BExF0ZRI7W4RSLIDLHTSM0AWXO3S" hidden="1">#REF!</definedName>
    <definedName name="BExF19CT3MMZZ2T5EWMDNG3UOJ01" localSheetId="0" hidden="1">#REF!</definedName>
    <definedName name="BExF19CT3MMZZ2T5EWMDNG3UOJ01" localSheetId="1" hidden="1">#REF!</definedName>
    <definedName name="BExF19CT3MMZZ2T5EWMDNG3UOJ01" hidden="1">#REF!</definedName>
    <definedName name="BExF1C1VNHJBRW2XQKVSL1KSLFZ8" localSheetId="0" hidden="1">#REF!</definedName>
    <definedName name="BExF1C1VNHJBRW2XQKVSL1KSLFZ8" localSheetId="1" hidden="1">#REF!</definedName>
    <definedName name="BExF1C1VNHJBRW2XQKVSL1KSLFZ8" hidden="1">#REF!</definedName>
    <definedName name="BExF1M38U6NX17YJA8YU359B5Z4M" localSheetId="0" hidden="1">#REF!</definedName>
    <definedName name="BExF1M38U6NX17YJA8YU359B5Z4M" localSheetId="1" hidden="1">#REF!</definedName>
    <definedName name="BExF1M38U6NX17YJA8YU359B5Z4M" hidden="1">#REF!</definedName>
    <definedName name="BExF1MU4W3NPEY0OHRDWP5IANCBB" localSheetId="0" hidden="1">#REF!</definedName>
    <definedName name="BExF1MU4W3NPEY0OHRDWP5IANCBB" localSheetId="1" hidden="1">#REF!</definedName>
    <definedName name="BExF1MU4W3NPEY0OHRDWP5IANCBB" hidden="1">#REF!</definedName>
    <definedName name="BExF1MZN8MWMOKOARHJ1QAF9HPGT" localSheetId="0" hidden="1">#REF!</definedName>
    <definedName name="BExF1MZN8MWMOKOARHJ1QAF9HPGT" localSheetId="1" hidden="1">#REF!</definedName>
    <definedName name="BExF1MZN8MWMOKOARHJ1QAF9HPGT" hidden="1">#REF!</definedName>
    <definedName name="BExF1US4ZIQYSU5LBFYNRA9N0K2O" localSheetId="0" hidden="1">#REF!</definedName>
    <definedName name="BExF1US4ZIQYSU5LBFYNRA9N0K2O" localSheetId="1" hidden="1">#REF!</definedName>
    <definedName name="BExF1US4ZIQYSU5LBFYNRA9N0K2O" hidden="1">#REF!</definedName>
    <definedName name="BExF272JNPJCK1XLBG016XXBVFO8" localSheetId="0" hidden="1">#REF!</definedName>
    <definedName name="BExF272JNPJCK1XLBG016XXBVFO8" localSheetId="1" hidden="1">#REF!</definedName>
    <definedName name="BExF272JNPJCK1XLBG016XXBVFO8" hidden="1">#REF!</definedName>
    <definedName name="BExF2CWZN6E87RGTBMD4YQI2QT7R" localSheetId="0" hidden="1">#REF!</definedName>
    <definedName name="BExF2CWZN6E87RGTBMD4YQI2QT7R" localSheetId="1" hidden="1">#REF!</definedName>
    <definedName name="BExF2CWZN6E87RGTBMD4YQI2QT7R" hidden="1">#REF!</definedName>
    <definedName name="BExF2DYO1WQ7GMXSTAQRDBW1NSFG" localSheetId="0" hidden="1">#REF!</definedName>
    <definedName name="BExF2DYO1WQ7GMXSTAQRDBW1NSFG" localSheetId="1" hidden="1">#REF!</definedName>
    <definedName name="BExF2DYO1WQ7GMXSTAQRDBW1NSFG" hidden="1">#REF!</definedName>
    <definedName name="BExF2H9D3MC9XKLPZ6VIP4F7G4YN" localSheetId="0" hidden="1">#REF!</definedName>
    <definedName name="BExF2H9D3MC9XKLPZ6VIP4F7G4YN" localSheetId="1" hidden="1">#REF!</definedName>
    <definedName name="BExF2H9D3MC9XKLPZ6VIP4F7G4YN" hidden="1">#REF!</definedName>
    <definedName name="BExF2MSWNUY9Z6BZJQZ538PPTION" localSheetId="0" hidden="1">#REF!</definedName>
    <definedName name="BExF2MSWNUY9Z6BZJQZ538PPTION" localSheetId="1" hidden="1">#REF!</definedName>
    <definedName name="BExF2MSWNUY9Z6BZJQZ538PPTION" hidden="1">#REF!</definedName>
    <definedName name="BExF2QZYWHTYGUTTXR15CKCV3LS7" localSheetId="0" hidden="1">#REF!</definedName>
    <definedName name="BExF2QZYWHTYGUTTXR15CKCV3LS7" localSheetId="1" hidden="1">#REF!</definedName>
    <definedName name="BExF2QZYWHTYGUTTXR15CKCV3LS7" hidden="1">#REF!</definedName>
    <definedName name="BExF2T8Y6TSJ74RMSZOA9CEH4OZ6" localSheetId="0" hidden="1">#REF!</definedName>
    <definedName name="BExF2T8Y6TSJ74RMSZOA9CEH4OZ6" localSheetId="1" hidden="1">#REF!</definedName>
    <definedName name="BExF2T8Y6TSJ74RMSZOA9CEH4OZ6" hidden="1">#REF!</definedName>
    <definedName name="BExF31N3YM4F37EOOY8M8VI1KXN8" localSheetId="0" hidden="1">#REF!</definedName>
    <definedName name="BExF31N3YM4F37EOOY8M8VI1KXN8" localSheetId="1" hidden="1">#REF!</definedName>
    <definedName name="BExF31N3YM4F37EOOY8M8VI1KXN8" hidden="1">#REF!</definedName>
    <definedName name="BExF37C1YKBT79Z9SOJAG5MXQGTU" localSheetId="0" hidden="1">#REF!</definedName>
    <definedName name="BExF37C1YKBT79Z9SOJAG5MXQGTU" localSheetId="1" hidden="1">#REF!</definedName>
    <definedName name="BExF37C1YKBT79Z9SOJAG5MXQGTU" hidden="1">#REF!</definedName>
    <definedName name="BExF3A6HPA6DGYALZNHHJPMCUYZR" localSheetId="0" hidden="1">#REF!</definedName>
    <definedName name="BExF3A6HPA6DGYALZNHHJPMCUYZR" localSheetId="1" hidden="1">#REF!</definedName>
    <definedName name="BExF3A6HPA6DGYALZNHHJPMCUYZR" hidden="1">#REF!</definedName>
    <definedName name="BExF3GMJW5D7066GYKTMM3CVH1HE" localSheetId="0" hidden="1">#REF!</definedName>
    <definedName name="BExF3GMJW5D7066GYKTMM3CVH1HE" localSheetId="1" hidden="1">#REF!</definedName>
    <definedName name="BExF3GMJW5D7066GYKTMM3CVH1HE" hidden="1">#REF!</definedName>
    <definedName name="BExF3I9T44X7DV9HHV51DVDDPPZG" localSheetId="0" hidden="1">#REF!</definedName>
    <definedName name="BExF3I9T44X7DV9HHV51DVDDPPZG" localSheetId="1" hidden="1">#REF!</definedName>
    <definedName name="BExF3I9T44X7DV9HHV51DVDDPPZG" hidden="1">#REF!</definedName>
    <definedName name="BExF3IKLZ35F2D4DI7R7P7NZLVC3" localSheetId="0" hidden="1">#REF!</definedName>
    <definedName name="BExF3IKLZ35F2D4DI7R7P7NZLVC3" localSheetId="1" hidden="1">#REF!</definedName>
    <definedName name="BExF3IKLZ35F2D4DI7R7P7NZLVC3" hidden="1">#REF!</definedName>
    <definedName name="BExF3JMFX5DILOIFUDIO1HZUK875" localSheetId="0" hidden="1">#REF!</definedName>
    <definedName name="BExF3JMFX5DILOIFUDIO1HZUK875" localSheetId="1" hidden="1">#REF!</definedName>
    <definedName name="BExF3JMFX5DILOIFUDIO1HZUK875" hidden="1">#REF!</definedName>
    <definedName name="BExF3KIO2G9LJYXZ61H8PJJ6OQXV" localSheetId="0" hidden="1">#REF!</definedName>
    <definedName name="BExF3KIO2G9LJYXZ61H8PJJ6OQXV" localSheetId="1" hidden="1">#REF!</definedName>
    <definedName name="BExF3KIO2G9LJYXZ61H8PJJ6OQXV" hidden="1">#REF!</definedName>
    <definedName name="BExF3MGVCZHXDAUDZAGUYESZ3RC8" localSheetId="0" hidden="1">#REF!</definedName>
    <definedName name="BExF3MGVCZHXDAUDZAGUYESZ3RC8" localSheetId="1" hidden="1">#REF!</definedName>
    <definedName name="BExF3MGVCZHXDAUDZAGUYESZ3RC8" hidden="1">#REF!</definedName>
    <definedName name="BExF3NTC4BGZEM6B87TCFX277QCS" localSheetId="0" hidden="1">#REF!</definedName>
    <definedName name="BExF3NTC4BGZEM6B87TCFX277QCS" localSheetId="1" hidden="1">#REF!</definedName>
    <definedName name="BExF3NTC4BGZEM6B87TCFX277QCS" hidden="1">#REF!</definedName>
    <definedName name="BExF3Q2DOSQI9SIAXB522CN0WBZ7" localSheetId="0" hidden="1">#REF!</definedName>
    <definedName name="BExF3Q2DOSQI9SIAXB522CN0WBZ7" localSheetId="1" hidden="1">#REF!</definedName>
    <definedName name="BExF3Q2DOSQI9SIAXB522CN0WBZ7" hidden="1">#REF!</definedName>
    <definedName name="BExF3Q7NI90WT31QHYSJDIG0LLLJ" localSheetId="0" hidden="1">#REF!</definedName>
    <definedName name="BExF3Q7NI90WT31QHYSJDIG0LLLJ" localSheetId="1" hidden="1">#REF!</definedName>
    <definedName name="BExF3Q7NI90WT31QHYSJDIG0LLLJ" hidden="1">#REF!</definedName>
    <definedName name="BExF3QD55TIY1MSBSRK9TUJKBEWO" localSheetId="0" hidden="1">#REF!</definedName>
    <definedName name="BExF3QD55TIY1MSBSRK9TUJKBEWO" localSheetId="1" hidden="1">#REF!</definedName>
    <definedName name="BExF3QD55TIY1MSBSRK9TUJKBEWO" hidden="1">#REF!</definedName>
    <definedName name="BExF3QT8J6RIF1L3R700MBSKIOKW" localSheetId="0" hidden="1">#REF!</definedName>
    <definedName name="BExF3QT8J6RIF1L3R700MBSKIOKW" localSheetId="1" hidden="1">#REF!</definedName>
    <definedName name="BExF3QT8J6RIF1L3R700MBSKIOKW" hidden="1">#REF!</definedName>
    <definedName name="BExF42SSBVPMLK2UB3B7FPEIY9TU" localSheetId="0" hidden="1">#REF!</definedName>
    <definedName name="BExF42SSBVPMLK2UB3B7FPEIY9TU" localSheetId="1" hidden="1">#REF!</definedName>
    <definedName name="BExF42SSBVPMLK2UB3B7FPEIY9TU" hidden="1">#REF!</definedName>
    <definedName name="BExF4HXSWB50BKYPWA0HTT8W56H6" localSheetId="0" hidden="1">#REF!</definedName>
    <definedName name="BExF4HXSWB50BKYPWA0HTT8W56H6" localSheetId="1" hidden="1">#REF!</definedName>
    <definedName name="BExF4HXSWB50BKYPWA0HTT8W56H6" hidden="1">#REF!</definedName>
    <definedName name="BExF4J4Y60OUA8GY6YN8XVRUX80A" localSheetId="0" hidden="1">#REF!</definedName>
    <definedName name="BExF4J4Y60OUA8GY6YN8XVRUX80A" localSheetId="1" hidden="1">#REF!</definedName>
    <definedName name="BExF4J4Y60OUA8GY6YN8XVRUX80A" hidden="1">#REF!</definedName>
    <definedName name="BExF4KHF04IWW4LQ95FHQPFE4Y9K" localSheetId="0" hidden="1">#REF!</definedName>
    <definedName name="BExF4KHF04IWW4LQ95FHQPFE4Y9K" localSheetId="1" hidden="1">#REF!</definedName>
    <definedName name="BExF4KHF04IWW4LQ95FHQPFE4Y9K" hidden="1">#REF!</definedName>
    <definedName name="BExF4MVQM5Y0QRDLDFSKWWTF709C" localSheetId="0" hidden="1">#REF!</definedName>
    <definedName name="BExF4MVQM5Y0QRDLDFSKWWTF709C" localSheetId="1" hidden="1">#REF!</definedName>
    <definedName name="BExF4MVQM5Y0QRDLDFSKWWTF709C" hidden="1">#REF!</definedName>
    <definedName name="BExF4PVMZYV36E8HOYY06J81AMBI" localSheetId="0" hidden="1">#REF!</definedName>
    <definedName name="BExF4PVMZYV36E8HOYY06J81AMBI" localSheetId="1" hidden="1">#REF!</definedName>
    <definedName name="BExF4PVMZYV36E8HOYY06J81AMBI" hidden="1">#REF!</definedName>
    <definedName name="BExF4SF9NEX1FZE9N8EXT89PM54D" localSheetId="0" hidden="1">#REF!</definedName>
    <definedName name="BExF4SF9NEX1FZE9N8EXT89PM54D" localSheetId="1" hidden="1">#REF!</definedName>
    <definedName name="BExF4SF9NEX1FZE9N8EXT89PM54D" hidden="1">#REF!</definedName>
    <definedName name="BExF52GTGP8MHGII4KJ8TJGR8W8U" localSheetId="0" hidden="1">#REF!</definedName>
    <definedName name="BExF52GTGP8MHGII4KJ8TJGR8W8U" localSheetId="1" hidden="1">#REF!</definedName>
    <definedName name="BExF52GTGP8MHGII4KJ8TJGR8W8U" hidden="1">#REF!</definedName>
    <definedName name="BExF57K7L3UC1I2FSAWURR4SN0UN" localSheetId="0" hidden="1">#REF!</definedName>
    <definedName name="BExF57K7L3UC1I2FSAWURR4SN0UN" localSheetId="1" hidden="1">#REF!</definedName>
    <definedName name="BExF57K7L3UC1I2FSAWURR4SN0UN" hidden="1">#REF!</definedName>
    <definedName name="BExF5HR2GFV7O8LKG9SJ4BY78LYA" localSheetId="0" hidden="1">#REF!</definedName>
    <definedName name="BExF5HR2GFV7O8LKG9SJ4BY78LYA" localSheetId="1" hidden="1">#REF!</definedName>
    <definedName name="BExF5HR2GFV7O8LKG9SJ4BY78LYA" hidden="1">#REF!</definedName>
    <definedName name="BExF5ZFO2A29GHWR5ES64Z9OS16J" localSheetId="0" hidden="1">#REF!</definedName>
    <definedName name="BExF5ZFO2A29GHWR5ES64Z9OS16J" localSheetId="1" hidden="1">#REF!</definedName>
    <definedName name="BExF5ZFO2A29GHWR5ES64Z9OS16J" hidden="1">#REF!</definedName>
    <definedName name="BExF63S045JO7H2ZJCBTBVH3SUIF" localSheetId="0" hidden="1">#REF!</definedName>
    <definedName name="BExF63S045JO7H2ZJCBTBVH3SUIF" localSheetId="1" hidden="1">#REF!</definedName>
    <definedName name="BExF63S045JO7H2ZJCBTBVH3SUIF" hidden="1">#REF!</definedName>
    <definedName name="BExF642TEGTXCI9A61ZOONJCB0U1" localSheetId="0" hidden="1">#REF!</definedName>
    <definedName name="BExF642TEGTXCI9A61ZOONJCB0U1" localSheetId="1" hidden="1">#REF!</definedName>
    <definedName name="BExF642TEGTXCI9A61ZOONJCB0U1" hidden="1">#REF!</definedName>
    <definedName name="BExF67O951CF8UJF3KBDNR0E83C1" localSheetId="0" hidden="1">#REF!</definedName>
    <definedName name="BExF67O951CF8UJF3KBDNR0E83C1" localSheetId="1" hidden="1">#REF!</definedName>
    <definedName name="BExF67O951CF8UJF3KBDNR0E83C1" hidden="1">#REF!</definedName>
    <definedName name="BExF6EV7I35NVMIJGYTB6E24YVPA" localSheetId="0" hidden="1">#REF!</definedName>
    <definedName name="BExF6EV7I35NVMIJGYTB6E24YVPA" localSheetId="1" hidden="1">#REF!</definedName>
    <definedName name="BExF6EV7I35NVMIJGYTB6E24YVPA" hidden="1">#REF!</definedName>
    <definedName name="BExF6FGUF393KTMBT40S5BYAFG00" localSheetId="0" hidden="1">#REF!</definedName>
    <definedName name="BExF6FGUF393KTMBT40S5BYAFG00" localSheetId="1" hidden="1">#REF!</definedName>
    <definedName name="BExF6FGUF393KTMBT40S5BYAFG00" hidden="1">#REF!</definedName>
    <definedName name="BExF6GNYXWY8A0SY4PW1B6KJMMTM" localSheetId="0" hidden="1">#REF!</definedName>
    <definedName name="BExF6GNYXWY8A0SY4PW1B6KJMMTM" localSheetId="1" hidden="1">#REF!</definedName>
    <definedName name="BExF6GNYXWY8A0SY4PW1B6KJMMTM" hidden="1">#REF!</definedName>
    <definedName name="BExF6IB8K74Z0AFT05GPOKKZW7C9" localSheetId="0" hidden="1">#REF!</definedName>
    <definedName name="BExF6IB8K74Z0AFT05GPOKKZW7C9" localSheetId="1" hidden="1">#REF!</definedName>
    <definedName name="BExF6IB8K74Z0AFT05GPOKKZW7C9" hidden="1">#REF!</definedName>
    <definedName name="BExF6NUXJI11W2IAZNAM1QWC0459" localSheetId="0" hidden="1">#REF!</definedName>
    <definedName name="BExF6NUXJI11W2IAZNAM1QWC0459" localSheetId="1" hidden="1">#REF!</definedName>
    <definedName name="BExF6NUXJI11W2IAZNAM1QWC0459" hidden="1">#REF!</definedName>
    <definedName name="BExF6RR76KNVIXGJOVFO8GDILKGZ" localSheetId="0" hidden="1">#REF!</definedName>
    <definedName name="BExF6RR76KNVIXGJOVFO8GDILKGZ" localSheetId="1" hidden="1">#REF!</definedName>
    <definedName name="BExF6RR76KNVIXGJOVFO8GDILKGZ" hidden="1">#REF!</definedName>
    <definedName name="BExF6ZE8D5CMPJPRWT6S4HM56LPF" localSheetId="0" hidden="1">#REF!</definedName>
    <definedName name="BExF6ZE8D5CMPJPRWT6S4HM56LPF" localSheetId="1" hidden="1">#REF!</definedName>
    <definedName name="BExF6ZE8D5CMPJPRWT6S4HM56LPF" hidden="1">#REF!</definedName>
    <definedName name="BExF76FV8SF7AJK7B35AL7VTZF6D" localSheetId="0" hidden="1">#REF!</definedName>
    <definedName name="BExF76FV8SF7AJK7B35AL7VTZF6D" localSheetId="1" hidden="1">#REF!</definedName>
    <definedName name="BExF76FV8SF7AJK7B35AL7VTZF6D" hidden="1">#REF!</definedName>
    <definedName name="BExF7EOIMC1OYL1N7835KGOI0FIZ" localSheetId="0" hidden="1">#REF!</definedName>
    <definedName name="BExF7EOIMC1OYL1N7835KGOI0FIZ" localSheetId="1" hidden="1">#REF!</definedName>
    <definedName name="BExF7EOIMC1OYL1N7835KGOI0FIZ" hidden="1">#REF!</definedName>
    <definedName name="BExF7K88K7ASGV6RAOAGH52G04VR" localSheetId="0" hidden="1">#REF!</definedName>
    <definedName name="BExF7K88K7ASGV6RAOAGH52G04VR" localSheetId="1" hidden="1">#REF!</definedName>
    <definedName name="BExF7K88K7ASGV6RAOAGH52G04VR" hidden="1">#REF!</definedName>
    <definedName name="BExF7OVDRP3LHNAF2CX4V84CKKIR" localSheetId="0" hidden="1">#REF!</definedName>
    <definedName name="BExF7OVDRP3LHNAF2CX4V84CKKIR" localSheetId="1" hidden="1">#REF!</definedName>
    <definedName name="BExF7OVDRP3LHNAF2CX4V84CKKIR" hidden="1">#REF!</definedName>
    <definedName name="BExF7QO41X2A2SL8UXDNP99GY7U9" localSheetId="0" hidden="1">#REF!</definedName>
    <definedName name="BExF7QO41X2A2SL8UXDNP99GY7U9" localSheetId="1" hidden="1">#REF!</definedName>
    <definedName name="BExF7QO41X2A2SL8UXDNP99GY7U9" hidden="1">#REF!</definedName>
    <definedName name="BExF7QYWRJ8S4SID84VVXH3TN7X8" localSheetId="0" hidden="1">#REF!</definedName>
    <definedName name="BExF7QYWRJ8S4SID84VVXH3TN7X8" localSheetId="1" hidden="1">#REF!</definedName>
    <definedName name="BExF7QYWRJ8S4SID84VVXH3TN7X8" hidden="1">#REF!</definedName>
    <definedName name="BExF81GI8B8WBHXFTET68A9358BR" localSheetId="0" hidden="1">#REF!</definedName>
    <definedName name="BExF81GI8B8WBHXFTET68A9358BR" localSheetId="1" hidden="1">#REF!</definedName>
    <definedName name="BExF81GI8B8WBHXFTET68A9358BR" hidden="1">#REF!</definedName>
    <definedName name="BExGKN1EUJWHOYSSFY4XX6T9QVV5" localSheetId="0" hidden="1">#REF!</definedName>
    <definedName name="BExGKN1EUJWHOYSSFY4XX6T9QVV5" localSheetId="1" hidden="1">#REF!</definedName>
    <definedName name="BExGKN1EUJWHOYSSFY4XX6T9QVV5" hidden="1">#REF!</definedName>
    <definedName name="BExGL97US0Y3KXXASUTVR26XLT70" localSheetId="0" hidden="1">#REF!</definedName>
    <definedName name="BExGL97US0Y3KXXASUTVR26XLT70" localSheetId="1" hidden="1">#REF!</definedName>
    <definedName name="BExGL97US0Y3KXXASUTVR26XLT70" hidden="1">#REF!</definedName>
    <definedName name="BExGL9TEJAX73AMCXKXTMRO9T6QA" localSheetId="0" hidden="1">#REF!</definedName>
    <definedName name="BExGL9TEJAX73AMCXKXTMRO9T6QA" localSheetId="1" hidden="1">#REF!</definedName>
    <definedName name="BExGL9TEJAX73AMCXKXTMRO9T6QA" hidden="1">#REF!</definedName>
    <definedName name="BExGLBM5GKGBJDTZSMMBZBAVQ7N1" localSheetId="0" hidden="1">#REF!</definedName>
    <definedName name="BExGLBM5GKGBJDTZSMMBZBAVQ7N1" localSheetId="1" hidden="1">#REF!</definedName>
    <definedName name="BExGLBM5GKGBJDTZSMMBZBAVQ7N1" hidden="1">#REF!</definedName>
    <definedName name="BExGLC7R4C33RO0PID97ZPPVCW4M" localSheetId="0" hidden="1">#REF!</definedName>
    <definedName name="BExGLC7R4C33RO0PID97ZPPVCW4M" localSheetId="1" hidden="1">#REF!</definedName>
    <definedName name="BExGLC7R4C33RO0PID97ZPPVCW4M" hidden="1">#REF!</definedName>
    <definedName name="BExGLFIF7HCFSHNQHKEV6RY0WCO3" localSheetId="0" hidden="1">#REF!</definedName>
    <definedName name="BExGLFIF7HCFSHNQHKEV6RY0WCO3" localSheetId="1" hidden="1">#REF!</definedName>
    <definedName name="BExGLFIF7HCFSHNQHKEV6RY0WCO3" hidden="1">#REF!</definedName>
    <definedName name="BExGLPP9Z6SH15N8AV0F7H58S14K" localSheetId="0" hidden="1">#REF!</definedName>
    <definedName name="BExGLPP9Z6SH15N8AV0F7H58S14K" localSheetId="1" hidden="1">#REF!</definedName>
    <definedName name="BExGLPP9Z6SH15N8AV0F7H58S14K" hidden="1">#REF!</definedName>
    <definedName name="BExGLQATG820J44V2O4JEICPUUTR" localSheetId="0" hidden="1">#REF!</definedName>
    <definedName name="BExGLQATG820J44V2O4JEICPUUTR" localSheetId="1" hidden="1">#REF!</definedName>
    <definedName name="BExGLQATG820J44V2O4JEICPUUTR" hidden="1">#REF!</definedName>
    <definedName name="BExGLTARRL0J772UD2TXEYAVPY6E" localSheetId="0" hidden="1">#REF!</definedName>
    <definedName name="BExGLTARRL0J772UD2TXEYAVPY6E" localSheetId="1" hidden="1">#REF!</definedName>
    <definedName name="BExGLTARRL0J772UD2TXEYAVPY6E" hidden="1">#REF!</definedName>
    <definedName name="BExGLYE6RZTAAWHJBG2QFJPTDS2Q" localSheetId="0" hidden="1">#REF!</definedName>
    <definedName name="BExGLYE6RZTAAWHJBG2QFJPTDS2Q" localSheetId="1" hidden="1">#REF!</definedName>
    <definedName name="BExGLYE6RZTAAWHJBG2QFJPTDS2Q" hidden="1">#REF!</definedName>
    <definedName name="BExGM4DZ65OAQP7MA4LN6QMYZOFF" localSheetId="0" hidden="1">#REF!</definedName>
    <definedName name="BExGM4DZ65OAQP7MA4LN6QMYZOFF" localSheetId="1" hidden="1">#REF!</definedName>
    <definedName name="BExGM4DZ65OAQP7MA4LN6QMYZOFF" hidden="1">#REF!</definedName>
    <definedName name="BExGMCXCWEC9XNUOEMZ61TMI6CUO" localSheetId="0" hidden="1">#REF!</definedName>
    <definedName name="BExGMCXCWEC9XNUOEMZ61TMI6CUO" localSheetId="1" hidden="1">#REF!</definedName>
    <definedName name="BExGMCXCWEC9XNUOEMZ61TMI6CUO" hidden="1">#REF!</definedName>
    <definedName name="BExGMJDGIH0MEPC2TUSFUCY2ROTB" localSheetId="0" hidden="1">#REF!</definedName>
    <definedName name="BExGMJDGIH0MEPC2TUSFUCY2ROTB" localSheetId="1" hidden="1">#REF!</definedName>
    <definedName name="BExGMJDGIH0MEPC2TUSFUCY2ROTB" hidden="1">#REF!</definedName>
    <definedName name="BExGMKPW2HPKN0M0XKF3AZ8YP0D6" localSheetId="0" hidden="1">#REF!</definedName>
    <definedName name="BExGMKPW2HPKN0M0XKF3AZ8YP0D6" localSheetId="1" hidden="1">#REF!</definedName>
    <definedName name="BExGMKPW2HPKN0M0XKF3AZ8YP0D6" hidden="1">#REF!</definedName>
    <definedName name="BExGMOGUOL3NATNV0TIZH2J6DLLD" localSheetId="0" hidden="1">#REF!</definedName>
    <definedName name="BExGMOGUOL3NATNV0TIZH2J6DLLD" localSheetId="1" hidden="1">#REF!</definedName>
    <definedName name="BExGMOGUOL3NATNV0TIZH2J6DLLD" hidden="1">#REF!</definedName>
    <definedName name="BExGMP2F175LGL6QVSJGP6GKYHHA" localSheetId="0" hidden="1">#REF!</definedName>
    <definedName name="BExGMP2F175LGL6QVSJGP6GKYHHA" localSheetId="1" hidden="1">#REF!</definedName>
    <definedName name="BExGMP2F175LGL6QVSJGP6GKYHHA" hidden="1">#REF!</definedName>
    <definedName name="BExGMPIIP8GKML2VVA8OEFL43NCS" localSheetId="0" hidden="1">#REF!</definedName>
    <definedName name="BExGMPIIP8GKML2VVA8OEFL43NCS" localSheetId="1" hidden="1">#REF!</definedName>
    <definedName name="BExGMPIIP8GKML2VVA8OEFL43NCS" hidden="1">#REF!</definedName>
    <definedName name="BExGMZ3SRIXLXMWBVOXXV3M4U4YL" localSheetId="0" hidden="1">#REF!</definedName>
    <definedName name="BExGMZ3SRIXLXMWBVOXXV3M4U4YL" localSheetId="1" hidden="1">#REF!</definedName>
    <definedName name="BExGMZ3SRIXLXMWBVOXXV3M4U4YL" hidden="1">#REF!</definedName>
    <definedName name="BExGMZ3UBN48IXU1ZEFYECEMZ1IM" localSheetId="0" hidden="1">#REF!</definedName>
    <definedName name="BExGMZ3UBN48IXU1ZEFYECEMZ1IM" localSheetId="1" hidden="1">#REF!</definedName>
    <definedName name="BExGMZ3UBN48IXU1ZEFYECEMZ1IM" hidden="1">#REF!</definedName>
    <definedName name="BExGN4I0QATXNZCLZJM1KH1OIJQH" localSheetId="0" hidden="1">#REF!</definedName>
    <definedName name="BExGN4I0QATXNZCLZJM1KH1OIJQH" localSheetId="1" hidden="1">#REF!</definedName>
    <definedName name="BExGN4I0QATXNZCLZJM1KH1OIJQH" hidden="1">#REF!</definedName>
    <definedName name="BExGN9FZ2RWCMSY1YOBJKZMNIM9R" localSheetId="0" hidden="1">#REF!</definedName>
    <definedName name="BExGN9FZ2RWCMSY1YOBJKZMNIM9R" localSheetId="1" hidden="1">#REF!</definedName>
    <definedName name="BExGN9FZ2RWCMSY1YOBJKZMNIM9R" hidden="1">#REF!</definedName>
    <definedName name="BExGNDSIMTHOCXXG6QOGR6DA8SGG" localSheetId="0" hidden="1">#REF!</definedName>
    <definedName name="BExGNDSIMTHOCXXG6QOGR6DA8SGG" localSheetId="1" hidden="1">#REF!</definedName>
    <definedName name="BExGNDSIMTHOCXXG6QOGR6DA8SGG" hidden="1">#REF!</definedName>
    <definedName name="BExGNHOS7RBERG1J2M2HVGSRZL5G" localSheetId="0" hidden="1">#REF!</definedName>
    <definedName name="BExGNHOS7RBERG1J2M2HVGSRZL5G" localSheetId="1" hidden="1">#REF!</definedName>
    <definedName name="BExGNHOS7RBERG1J2M2HVGSRZL5G" hidden="1">#REF!</definedName>
    <definedName name="BExGNJ18W3Q55XAXY8XTFB80IVMV" localSheetId="0" hidden="1">#REF!</definedName>
    <definedName name="BExGNJ18W3Q55XAXY8XTFB80IVMV" localSheetId="1" hidden="1">#REF!</definedName>
    <definedName name="BExGNJ18W3Q55XAXY8XTFB80IVMV" hidden="1">#REF!</definedName>
    <definedName name="BExGNN2YQ9BDAZXT2GLCSAPXKIM7" localSheetId="0" hidden="1">#REF!</definedName>
    <definedName name="BExGNN2YQ9BDAZXT2GLCSAPXKIM7" localSheetId="1" hidden="1">#REF!</definedName>
    <definedName name="BExGNN2YQ9BDAZXT2GLCSAPXKIM7" hidden="1">#REF!</definedName>
    <definedName name="BExGNP6INLF5NZFP5ME6K7C9Y0NH" localSheetId="0" hidden="1">#REF!</definedName>
    <definedName name="BExGNP6INLF5NZFP5ME6K7C9Y0NH" localSheetId="1" hidden="1">#REF!</definedName>
    <definedName name="BExGNP6INLF5NZFP5ME6K7C9Y0NH" hidden="1">#REF!</definedName>
    <definedName name="BExGNSS0CKRPKHO25R3TDBEL2NHX" localSheetId="0" hidden="1">#REF!</definedName>
    <definedName name="BExGNSS0CKRPKHO25R3TDBEL2NHX" localSheetId="1" hidden="1">#REF!</definedName>
    <definedName name="BExGNSS0CKRPKHO25R3TDBEL2NHX" hidden="1">#REF!</definedName>
    <definedName name="BExGNYH0MO8NOVS85L15G0RWX4GW" localSheetId="0" hidden="1">#REF!</definedName>
    <definedName name="BExGNYH0MO8NOVS85L15G0RWX4GW" localSheetId="1" hidden="1">#REF!</definedName>
    <definedName name="BExGNYH0MO8NOVS85L15G0RWX4GW" hidden="1">#REF!</definedName>
    <definedName name="BExGNZO44DEG8CGIDYSEGDUQ531R" localSheetId="0" hidden="1">#REF!</definedName>
    <definedName name="BExGNZO44DEG8CGIDYSEGDUQ531R" localSheetId="1" hidden="1">#REF!</definedName>
    <definedName name="BExGNZO44DEG8CGIDYSEGDUQ531R" hidden="1">#REF!</definedName>
    <definedName name="BExGO22GMMPZVQY9RQ8MDKZDP5G3" localSheetId="0" hidden="1">#REF!</definedName>
    <definedName name="BExGO22GMMPZVQY9RQ8MDKZDP5G3" localSheetId="1" hidden="1">#REF!</definedName>
    <definedName name="BExGO22GMMPZVQY9RQ8MDKZDP5G3" hidden="1">#REF!</definedName>
    <definedName name="BExGO2O0V6UYDY26AX8OSN72F77N" localSheetId="0" hidden="1">#REF!</definedName>
    <definedName name="BExGO2O0V6UYDY26AX8OSN72F77N" localSheetId="1" hidden="1">#REF!</definedName>
    <definedName name="BExGO2O0V6UYDY26AX8OSN72F77N" hidden="1">#REF!</definedName>
    <definedName name="BExGO2YUBOVLYHY1QSIHRE1KLAFV" localSheetId="0" hidden="1">#REF!</definedName>
    <definedName name="BExGO2YUBOVLYHY1QSIHRE1KLAFV" localSheetId="1" hidden="1">#REF!</definedName>
    <definedName name="BExGO2YUBOVLYHY1QSIHRE1KLAFV" hidden="1">#REF!</definedName>
    <definedName name="BExGO70E2O70LF46V8T26YFPL4V8" localSheetId="0" hidden="1">#REF!</definedName>
    <definedName name="BExGO70E2O70LF46V8T26YFPL4V8" localSheetId="1" hidden="1">#REF!</definedName>
    <definedName name="BExGO70E2O70LF46V8T26YFPL4V8" hidden="1">#REF!</definedName>
    <definedName name="BExGOB25QJMQCQE76MRW9X58OIOO" localSheetId="0" hidden="1">#REF!</definedName>
    <definedName name="BExGOB25QJMQCQE76MRW9X58OIOO" localSheetId="1" hidden="1">#REF!</definedName>
    <definedName name="BExGOB25QJMQCQE76MRW9X58OIOO" hidden="1">#REF!</definedName>
    <definedName name="BExGODAZKJ9EXMQZNQR5YDBSS525" localSheetId="0" hidden="1">#REF!</definedName>
    <definedName name="BExGODAZKJ9EXMQZNQR5YDBSS525" localSheetId="1" hidden="1">#REF!</definedName>
    <definedName name="BExGODAZKJ9EXMQZNQR5YDBSS525" hidden="1">#REF!</definedName>
    <definedName name="BExGODR8ZSMUC11I56QHSZ686XV5" localSheetId="0" hidden="1">#REF!</definedName>
    <definedName name="BExGODR8ZSMUC11I56QHSZ686XV5" localSheetId="1" hidden="1">#REF!</definedName>
    <definedName name="BExGODR8ZSMUC11I56QHSZ686XV5" hidden="1">#REF!</definedName>
    <definedName name="BExGOXJDHUDPDT8I8IVGVW9J0R5Q" localSheetId="0" hidden="1">#REF!</definedName>
    <definedName name="BExGOXJDHUDPDT8I8IVGVW9J0R5Q" localSheetId="1" hidden="1">#REF!</definedName>
    <definedName name="BExGOXJDHUDPDT8I8IVGVW9J0R5Q" hidden="1">#REF!</definedName>
    <definedName name="BExGPAPYI1N5W3IH8H485BHSVOY3" localSheetId="0" hidden="1">#REF!</definedName>
    <definedName name="BExGPAPYI1N5W3IH8H485BHSVOY3" localSheetId="1" hidden="1">#REF!</definedName>
    <definedName name="BExGPAPYI1N5W3IH8H485BHSVOY3" hidden="1">#REF!</definedName>
    <definedName name="BExGPFO3GOKYO2922Y91GMQRCMOA" localSheetId="0" hidden="1">#REF!</definedName>
    <definedName name="BExGPFO3GOKYO2922Y91GMQRCMOA" localSheetId="1" hidden="1">#REF!</definedName>
    <definedName name="BExGPFO3GOKYO2922Y91GMQRCMOA" hidden="1">#REF!</definedName>
    <definedName name="BExGPHGT5KDOCMV2EFS4OVKTWBRD" localSheetId="0" hidden="1">#REF!</definedName>
    <definedName name="BExGPHGT5KDOCMV2EFS4OVKTWBRD" localSheetId="1" hidden="1">#REF!</definedName>
    <definedName name="BExGPHGT5KDOCMV2EFS4OVKTWBRD" hidden="1">#REF!</definedName>
    <definedName name="BExGPID72Y4Y619LWASUQZKZHJNC" localSheetId="0" hidden="1">#REF!</definedName>
    <definedName name="BExGPID72Y4Y619LWASUQZKZHJNC" localSheetId="1" hidden="1">#REF!</definedName>
    <definedName name="BExGPID72Y4Y619LWASUQZKZHJNC" hidden="1">#REF!</definedName>
    <definedName name="BExGPPENQIANVGLVQJ77DK5JPRTB" localSheetId="0" hidden="1">#REF!</definedName>
    <definedName name="BExGPPENQIANVGLVQJ77DK5JPRTB" localSheetId="1" hidden="1">#REF!</definedName>
    <definedName name="BExGPPENQIANVGLVQJ77DK5JPRTB" hidden="1">#REF!</definedName>
    <definedName name="BExGPSUUG7TL5F5PTYU6G4HPJV1B" localSheetId="0" hidden="1">#REF!</definedName>
    <definedName name="BExGPSUUG7TL5F5PTYU6G4HPJV1B" localSheetId="1" hidden="1">#REF!</definedName>
    <definedName name="BExGPSUUG7TL5F5PTYU6G4HPJV1B" hidden="1">#REF!</definedName>
    <definedName name="BExGQ1E950UYXYWQ84EZEQPWHVYY" localSheetId="0" hidden="1">#REF!</definedName>
    <definedName name="BExGQ1E950UYXYWQ84EZEQPWHVYY" localSheetId="1" hidden="1">#REF!</definedName>
    <definedName name="BExGQ1E950UYXYWQ84EZEQPWHVYY" hidden="1">#REF!</definedName>
    <definedName name="BExGQ1ZU4967P72AHF4V1D0FOL5C" localSheetId="0" hidden="1">#REF!</definedName>
    <definedName name="BExGQ1ZU4967P72AHF4V1D0FOL5C" localSheetId="1" hidden="1">#REF!</definedName>
    <definedName name="BExGQ1ZU4967P72AHF4V1D0FOL5C" hidden="1">#REF!</definedName>
    <definedName name="BExGQ36ZOMR9GV8T05M605MMOY3Y" localSheetId="0" hidden="1">#REF!</definedName>
    <definedName name="BExGQ36ZOMR9GV8T05M605MMOY3Y" localSheetId="1" hidden="1">#REF!</definedName>
    <definedName name="BExGQ36ZOMR9GV8T05M605MMOY3Y" hidden="1">#REF!</definedName>
    <definedName name="BExGQ4ZP0PPMLDNVBUG12W9FFVI9" localSheetId="0" hidden="1">#REF!</definedName>
    <definedName name="BExGQ4ZP0PPMLDNVBUG12W9FFVI9" localSheetId="1" hidden="1">#REF!</definedName>
    <definedName name="BExGQ4ZP0PPMLDNVBUG12W9FFVI9" hidden="1">#REF!</definedName>
    <definedName name="BExGQ61DTJ0SBFMDFBAK3XZ9O0ZO" localSheetId="0" hidden="1">#REF!</definedName>
    <definedName name="BExGQ61DTJ0SBFMDFBAK3XZ9O0ZO" localSheetId="1" hidden="1">#REF!</definedName>
    <definedName name="BExGQ61DTJ0SBFMDFBAK3XZ9O0ZO" hidden="1">#REF!</definedName>
    <definedName name="BExGQ6SG9XEOD0VMBAR22YPZWSTA" localSheetId="0" hidden="1">#REF!</definedName>
    <definedName name="BExGQ6SG9XEOD0VMBAR22YPZWSTA" localSheetId="1" hidden="1">#REF!</definedName>
    <definedName name="BExGQ6SG9XEOD0VMBAR22YPZWSTA" hidden="1">#REF!</definedName>
    <definedName name="BExGQ8FQN3FRAGH5H2V74848P5JX" localSheetId="0" hidden="1">#REF!</definedName>
    <definedName name="BExGQ8FQN3FRAGH5H2V74848P5JX" localSheetId="1" hidden="1">#REF!</definedName>
    <definedName name="BExGQ8FQN3FRAGH5H2V74848P5JX" hidden="1">#REF!</definedName>
    <definedName name="BExGQGJ1A7LNZUS8QSMOG8UNGLMK" localSheetId="0" hidden="1">#REF!</definedName>
    <definedName name="BExGQGJ1A7LNZUS8QSMOG8UNGLMK" localSheetId="1" hidden="1">#REF!</definedName>
    <definedName name="BExGQGJ1A7LNZUS8QSMOG8UNGLMK" hidden="1">#REF!</definedName>
    <definedName name="BExGQLBNZ35IK2VK33HJUAE4ADX2" localSheetId="0" hidden="1">#REF!</definedName>
    <definedName name="BExGQLBNZ35IK2VK33HJUAE4ADX2" localSheetId="1" hidden="1">#REF!</definedName>
    <definedName name="BExGQLBNZ35IK2VK33HJUAE4ADX2" hidden="1">#REF!</definedName>
    <definedName name="BExGQPO7ENFEQC0NC6MC9OZR2LHY" localSheetId="0" hidden="1">#REF!</definedName>
    <definedName name="BExGQPO7ENFEQC0NC6MC9OZR2LHY" localSheetId="1" hidden="1">#REF!</definedName>
    <definedName name="BExGQPO7ENFEQC0NC6MC9OZR2LHY" hidden="1">#REF!</definedName>
    <definedName name="BExGQX0H4EZMXBJTKJJE4ICJWN5O" localSheetId="0" hidden="1">#REF!</definedName>
    <definedName name="BExGQX0H4EZMXBJTKJJE4ICJWN5O" localSheetId="1" hidden="1">#REF!</definedName>
    <definedName name="BExGQX0H4EZMXBJTKJJE4ICJWN5O" hidden="1">#REF!</definedName>
    <definedName name="BExGR4CW3WRIID17GGX4MI9ZDHFE" localSheetId="0" hidden="1">#REF!</definedName>
    <definedName name="BExGR4CW3WRIID17GGX4MI9ZDHFE" localSheetId="1" hidden="1">#REF!</definedName>
    <definedName name="BExGR4CW3WRIID17GGX4MI9ZDHFE" hidden="1">#REF!</definedName>
    <definedName name="BExGR65GJX27MU2OL6NI5PB8XVB4" localSheetId="0" hidden="1">#REF!</definedName>
    <definedName name="BExGR65GJX27MU2OL6NI5PB8XVB4" localSheetId="1" hidden="1">#REF!</definedName>
    <definedName name="BExGR65GJX27MU2OL6NI5PB8XVB4" hidden="1">#REF!</definedName>
    <definedName name="BExGR6LQ97HETGS3CT96L4IK0JSH" localSheetId="0" hidden="1">#REF!</definedName>
    <definedName name="BExGR6LQ97HETGS3CT96L4IK0JSH" localSheetId="1" hidden="1">#REF!</definedName>
    <definedName name="BExGR6LQ97HETGS3CT96L4IK0JSH" hidden="1">#REF!</definedName>
    <definedName name="BExGR9ATP2LVT7B9OCPSLJ11H9SX" localSheetId="0" hidden="1">#REF!</definedName>
    <definedName name="BExGR9ATP2LVT7B9OCPSLJ11H9SX" localSheetId="1" hidden="1">#REF!</definedName>
    <definedName name="BExGR9ATP2LVT7B9OCPSLJ11H9SX" hidden="1">#REF!</definedName>
    <definedName name="BExGRILCZ3BMTGDY72B1Q9BUGW0J" localSheetId="0" hidden="1">#REF!</definedName>
    <definedName name="BExGRILCZ3BMTGDY72B1Q9BUGW0J" localSheetId="1" hidden="1">#REF!</definedName>
    <definedName name="BExGRILCZ3BMTGDY72B1Q9BUGW0J" hidden="1">#REF!</definedName>
    <definedName name="BExGRNZJ74Y6OYJB9F9Y9T3CAHOS" localSheetId="0" hidden="1">#REF!</definedName>
    <definedName name="BExGRNZJ74Y6OYJB9F9Y9T3CAHOS" localSheetId="1" hidden="1">#REF!</definedName>
    <definedName name="BExGRNZJ74Y6OYJB9F9Y9T3CAHOS" hidden="1">#REF!</definedName>
    <definedName name="BExGRPC5QJQ7UGQ4P7CFWVGRQGFW" localSheetId="0" hidden="1">#REF!</definedName>
    <definedName name="BExGRPC5QJQ7UGQ4P7CFWVGRQGFW" localSheetId="1" hidden="1">#REF!</definedName>
    <definedName name="BExGRPC5QJQ7UGQ4P7CFWVGRQGFW" hidden="1">#REF!</definedName>
    <definedName name="BExGRSMULUXOBEN8G0TK90PRKQ9O" localSheetId="0" hidden="1">#REF!</definedName>
    <definedName name="BExGRSMULUXOBEN8G0TK90PRKQ9O" localSheetId="1" hidden="1">#REF!</definedName>
    <definedName name="BExGRSMULUXOBEN8G0TK90PRKQ9O" hidden="1">#REF!</definedName>
    <definedName name="BExGRUKVVKDL8483WI70VN2QZDGD" localSheetId="0" hidden="1">#REF!</definedName>
    <definedName name="BExGRUKVVKDL8483WI70VN2QZDGD" localSheetId="1" hidden="1">#REF!</definedName>
    <definedName name="BExGRUKVVKDL8483WI70VN2QZDGD" hidden="1">#REF!</definedName>
    <definedName name="BExGS2IWR5DUNJ1U9PAKIV8CMBNI" localSheetId="0" hidden="1">#REF!</definedName>
    <definedName name="BExGS2IWR5DUNJ1U9PAKIV8CMBNI" localSheetId="1" hidden="1">#REF!</definedName>
    <definedName name="BExGS2IWR5DUNJ1U9PAKIV8CMBNI" hidden="1">#REF!</definedName>
    <definedName name="BExGS69P9FFTEOPDS0MWFKF45G47" localSheetId="0" hidden="1">#REF!</definedName>
    <definedName name="BExGS69P9FFTEOPDS0MWFKF45G47" localSheetId="1" hidden="1">#REF!</definedName>
    <definedName name="BExGS69P9FFTEOPDS0MWFKF45G47" hidden="1">#REF!</definedName>
    <definedName name="BExGS6F1JFHM5MUJ1RFO50WP6D05" localSheetId="0" hidden="1">#REF!</definedName>
    <definedName name="BExGS6F1JFHM5MUJ1RFO50WP6D05" localSheetId="1" hidden="1">#REF!</definedName>
    <definedName name="BExGS6F1JFHM5MUJ1RFO50WP6D05" hidden="1">#REF!</definedName>
    <definedName name="BExGSA5YB5ZGE4NHDVCZ55TQAJTL" localSheetId="0" hidden="1">#REF!</definedName>
    <definedName name="BExGSA5YB5ZGE4NHDVCZ55TQAJTL" localSheetId="1" hidden="1">#REF!</definedName>
    <definedName name="BExGSA5YB5ZGE4NHDVCZ55TQAJTL" hidden="1">#REF!</definedName>
    <definedName name="BExGSBYPYOBOB218ABCIM2X63GJ8" localSheetId="0" hidden="1">#REF!</definedName>
    <definedName name="BExGSBYPYOBOB218ABCIM2X63GJ8" localSheetId="1" hidden="1">#REF!</definedName>
    <definedName name="BExGSBYPYOBOB218ABCIM2X63GJ8" hidden="1">#REF!</definedName>
    <definedName name="BExGSCEUCQQVDEEKWJ677QTGUVTE" localSheetId="0" hidden="1">#REF!</definedName>
    <definedName name="BExGSCEUCQQVDEEKWJ677QTGUVTE" localSheetId="1" hidden="1">#REF!</definedName>
    <definedName name="BExGSCEUCQQVDEEKWJ677QTGUVTE" hidden="1">#REF!</definedName>
    <definedName name="BExGSQY65LH1PCKKM5WHDW83F35O" localSheetId="0" hidden="1">#REF!</definedName>
    <definedName name="BExGSQY65LH1PCKKM5WHDW83F35O" localSheetId="1" hidden="1">#REF!</definedName>
    <definedName name="BExGSQY65LH1PCKKM5WHDW83F35O" hidden="1">#REF!</definedName>
    <definedName name="BExGSYW1GKISF0PMUAK3XJK9PEW9" localSheetId="0" hidden="1">#REF!</definedName>
    <definedName name="BExGSYW1GKISF0PMUAK3XJK9PEW9" localSheetId="1" hidden="1">#REF!</definedName>
    <definedName name="BExGSYW1GKISF0PMUAK3XJK9PEW9" hidden="1">#REF!</definedName>
    <definedName name="BExGT0DZJB6LSF6L693UUB9EY1VQ" localSheetId="0" hidden="1">#REF!</definedName>
    <definedName name="BExGT0DZJB6LSF6L693UUB9EY1VQ" localSheetId="1" hidden="1">#REF!</definedName>
    <definedName name="BExGT0DZJB6LSF6L693UUB9EY1VQ" hidden="1">#REF!</definedName>
    <definedName name="BExGTEMKIEF46KBIDWCAOAN5U718" localSheetId="0" hidden="1">#REF!</definedName>
    <definedName name="BExGTEMKIEF46KBIDWCAOAN5U718" localSheetId="1" hidden="1">#REF!</definedName>
    <definedName name="BExGTEMKIEF46KBIDWCAOAN5U718" hidden="1">#REF!</definedName>
    <definedName name="BExGTGVFIF8HOQXR54SK065A8M4K" localSheetId="0" hidden="1">#REF!</definedName>
    <definedName name="BExGTGVFIF8HOQXR54SK065A8M4K" localSheetId="1" hidden="1">#REF!</definedName>
    <definedName name="BExGTGVFIF8HOQXR54SK065A8M4K" hidden="1">#REF!</definedName>
    <definedName name="BExGTIYX3OWPIINOGY1E4QQYSKHP" localSheetId="0" hidden="1">#REF!</definedName>
    <definedName name="BExGTIYX3OWPIINOGY1E4QQYSKHP" localSheetId="1" hidden="1">#REF!</definedName>
    <definedName name="BExGTIYX3OWPIINOGY1E4QQYSKHP" hidden="1">#REF!</definedName>
    <definedName name="BExGTKGUN0KUU3C0RL2LK98D8MEK" localSheetId="0" hidden="1">#REF!</definedName>
    <definedName name="BExGTKGUN0KUU3C0RL2LK98D8MEK" localSheetId="1" hidden="1">#REF!</definedName>
    <definedName name="BExGTKGUN0KUU3C0RL2LK98D8MEK" hidden="1">#REF!</definedName>
    <definedName name="BExGTV3U5SZUPLTWEMEY3IIN1L4L" localSheetId="0" hidden="1">#REF!</definedName>
    <definedName name="BExGTV3U5SZUPLTWEMEY3IIN1L4L" localSheetId="1" hidden="1">#REF!</definedName>
    <definedName name="BExGTV3U5SZUPLTWEMEY3IIN1L4L" hidden="1">#REF!</definedName>
    <definedName name="BExGTZ046J7VMUG4YPKFN2K8TWB7" localSheetId="0" hidden="1">#REF!</definedName>
    <definedName name="BExGTZ046J7VMUG4YPKFN2K8TWB7" localSheetId="1" hidden="1">#REF!</definedName>
    <definedName name="BExGTZ046J7VMUG4YPKFN2K8TWB7" hidden="1">#REF!</definedName>
    <definedName name="BExGTZ04EFFQ3Z3JMM0G35JYWUK3" localSheetId="0" hidden="1">#REF!</definedName>
    <definedName name="BExGTZ04EFFQ3Z3JMM0G35JYWUK3" localSheetId="1" hidden="1">#REF!</definedName>
    <definedName name="BExGTZ04EFFQ3Z3JMM0G35JYWUK3" hidden="1">#REF!</definedName>
    <definedName name="BExGU2G9OPRZRIU9YGF6NX9FUW0J" localSheetId="0" hidden="1">#REF!</definedName>
    <definedName name="BExGU2G9OPRZRIU9YGF6NX9FUW0J" localSheetId="1" hidden="1">#REF!</definedName>
    <definedName name="BExGU2G9OPRZRIU9YGF6NX9FUW0J" hidden="1">#REF!</definedName>
    <definedName name="BExGU6HTKLRZO8UOI3DTAM5RFDBA" localSheetId="0" hidden="1">#REF!</definedName>
    <definedName name="BExGU6HTKLRZO8UOI3DTAM5RFDBA" localSheetId="1" hidden="1">#REF!</definedName>
    <definedName name="BExGU6HTKLRZO8UOI3DTAM5RFDBA" hidden="1">#REF!</definedName>
    <definedName name="BExGUDDZXFFQHAF4UZF8ZB1HO7H6" localSheetId="0" hidden="1">#REF!</definedName>
    <definedName name="BExGUDDZXFFQHAF4UZF8ZB1HO7H6" localSheetId="1" hidden="1">#REF!</definedName>
    <definedName name="BExGUDDZXFFQHAF4UZF8ZB1HO7H6" hidden="1">#REF!</definedName>
    <definedName name="BExGUI6NCRHY7EAB6SK6EPPMWFG1" localSheetId="0" hidden="1">#REF!</definedName>
    <definedName name="BExGUI6NCRHY7EAB6SK6EPPMWFG1" localSheetId="1" hidden="1">#REF!</definedName>
    <definedName name="BExGUI6NCRHY7EAB6SK6EPPMWFG1" hidden="1">#REF!</definedName>
    <definedName name="BExGUIBXBRHGM97ZX6GBA4ZDQ79C" localSheetId="0" hidden="1">#REF!</definedName>
    <definedName name="BExGUIBXBRHGM97ZX6GBA4ZDQ79C" localSheetId="1" hidden="1">#REF!</definedName>
    <definedName name="BExGUIBXBRHGM97ZX6GBA4ZDQ79C" hidden="1">#REF!</definedName>
    <definedName name="BExGUM8D91UNPCOO4TKP9FGX85TF" localSheetId="0" hidden="1">#REF!</definedName>
    <definedName name="BExGUM8D91UNPCOO4TKP9FGX85TF" localSheetId="1" hidden="1">#REF!</definedName>
    <definedName name="BExGUM8D91UNPCOO4TKP9FGX85TF" hidden="1">#REF!</definedName>
    <definedName name="BExGUMDP0WYFBZL2MCB36WWJIC04" localSheetId="0" hidden="1">#REF!</definedName>
    <definedName name="BExGUMDP0WYFBZL2MCB36WWJIC04" localSheetId="1" hidden="1">#REF!</definedName>
    <definedName name="BExGUMDP0WYFBZL2MCB36WWJIC04" hidden="1">#REF!</definedName>
    <definedName name="BExGUQF9N9FKI7S0H30WUAEB5LPD" localSheetId="0" hidden="1">#REF!</definedName>
    <definedName name="BExGUQF9N9FKI7S0H30WUAEB5LPD" localSheetId="1" hidden="1">#REF!</definedName>
    <definedName name="BExGUQF9N9FKI7S0H30WUAEB5LPD" hidden="1">#REF!</definedName>
    <definedName name="BExGUR6BA03XPBK60SQUW197GJ5X" localSheetId="0" hidden="1">#REF!</definedName>
    <definedName name="BExGUR6BA03XPBK60SQUW197GJ5X" localSheetId="1" hidden="1">#REF!</definedName>
    <definedName name="BExGUR6BA03XPBK60SQUW197GJ5X" hidden="1">#REF!</definedName>
    <definedName name="BExGUVIP60TA4B7X2PFGMBFUSKGX" localSheetId="0" hidden="1">#REF!</definedName>
    <definedName name="BExGUVIP60TA4B7X2PFGMBFUSKGX" localSheetId="1" hidden="1">#REF!</definedName>
    <definedName name="BExGUVIP60TA4B7X2PFGMBFUSKGX" hidden="1">#REF!</definedName>
    <definedName name="BExGUVTIIWAK5T0F5FD428QDO46W" localSheetId="0" hidden="1">#REF!</definedName>
    <definedName name="BExGUVTIIWAK5T0F5FD428QDO46W" localSheetId="1" hidden="1">#REF!</definedName>
    <definedName name="BExGUVTIIWAK5T0F5FD428QDO46W" hidden="1">#REF!</definedName>
    <definedName name="BExGUZKF06F209XL1IZWVJEQ82EE" localSheetId="0" hidden="1">#REF!</definedName>
    <definedName name="BExGUZKF06F209XL1IZWVJEQ82EE" localSheetId="1" hidden="1">#REF!</definedName>
    <definedName name="BExGUZKF06F209XL1IZWVJEQ82EE" hidden="1">#REF!</definedName>
    <definedName name="BExGUZPWM950OZ8P1A3N86LXK97U" localSheetId="0" hidden="1">#REF!</definedName>
    <definedName name="BExGUZPWM950OZ8P1A3N86LXK97U" localSheetId="1" hidden="1">#REF!</definedName>
    <definedName name="BExGUZPWM950OZ8P1A3N86LXK97U" hidden="1">#REF!</definedName>
    <definedName name="BExGV2EVT380QHD4AP2RL9MR8L5L" localSheetId="0" hidden="1">#REF!</definedName>
    <definedName name="BExGV2EVT380QHD4AP2RL9MR8L5L" localSheetId="1" hidden="1">#REF!</definedName>
    <definedName name="BExGV2EVT380QHD4AP2RL9MR8L5L" hidden="1">#REF!</definedName>
    <definedName name="BExGVBUSKOI7KB24K40PTXJE6MER" localSheetId="0" hidden="1">#REF!</definedName>
    <definedName name="BExGVBUSKOI7KB24K40PTXJE6MER" localSheetId="1" hidden="1">#REF!</definedName>
    <definedName name="BExGVBUSKOI7KB24K40PTXJE6MER" hidden="1">#REF!</definedName>
    <definedName name="BExGVGSQSVWTL2MNI6TT8Y92W3KA" localSheetId="0" hidden="1">#REF!</definedName>
    <definedName name="BExGVGSQSVWTL2MNI6TT8Y92W3KA" localSheetId="1" hidden="1">#REF!</definedName>
    <definedName name="BExGVGSQSVWTL2MNI6TT8Y92W3KA" hidden="1">#REF!</definedName>
    <definedName name="BExGVHP63K0GSYU17R73XGX6W2U6" localSheetId="0" hidden="1">#REF!</definedName>
    <definedName name="BExGVHP63K0GSYU17R73XGX6W2U6" localSheetId="1" hidden="1">#REF!</definedName>
    <definedName name="BExGVHP63K0GSYU17R73XGX6W2U6" hidden="1">#REF!</definedName>
    <definedName name="BExGVN3DDSLKWSP9MVJS9QMNEUIK" localSheetId="0" hidden="1">#REF!</definedName>
    <definedName name="BExGVN3DDSLKWSP9MVJS9QMNEUIK" localSheetId="1" hidden="1">#REF!</definedName>
    <definedName name="BExGVN3DDSLKWSP9MVJS9QMNEUIK" hidden="1">#REF!</definedName>
    <definedName name="BExGVUVVMLOCR9DPVUZSQ141EE4J" localSheetId="0" hidden="1">#REF!</definedName>
    <definedName name="BExGVUVVMLOCR9DPVUZSQ141EE4J" localSheetId="1" hidden="1">#REF!</definedName>
    <definedName name="BExGVUVVMLOCR9DPVUZSQ141EE4J" hidden="1">#REF!</definedName>
    <definedName name="BExGVV6OOLDQ3TXZK51TTF3YX0WN" localSheetId="0" hidden="1">#REF!</definedName>
    <definedName name="BExGVV6OOLDQ3TXZK51TTF3YX0WN" localSheetId="1" hidden="1">#REF!</definedName>
    <definedName name="BExGVV6OOLDQ3TXZK51TTF3YX0WN" hidden="1">#REF!</definedName>
    <definedName name="BExGW0KVS7U0C87XFZ78QW991IEV" localSheetId="0" hidden="1">#REF!</definedName>
    <definedName name="BExGW0KVS7U0C87XFZ78QW991IEV" localSheetId="1" hidden="1">#REF!</definedName>
    <definedName name="BExGW0KVS7U0C87XFZ78QW991IEV" hidden="1">#REF!</definedName>
    <definedName name="BExGW0Q7QHE29TGNWAWQ6GR0V6TQ" localSheetId="0" hidden="1">#REF!</definedName>
    <definedName name="BExGW0Q7QHE29TGNWAWQ6GR0V6TQ" localSheetId="1" hidden="1">#REF!</definedName>
    <definedName name="BExGW0Q7QHE29TGNWAWQ6GR0V6TQ" hidden="1">#REF!</definedName>
    <definedName name="BExGW2Z7AMPG6H9EXA9ML6EZVGGA" localSheetId="0" hidden="1">#REF!</definedName>
    <definedName name="BExGW2Z7AMPG6H9EXA9ML6EZVGGA" localSheetId="1" hidden="1">#REF!</definedName>
    <definedName name="BExGW2Z7AMPG6H9EXA9ML6EZVGGA" hidden="1">#REF!</definedName>
    <definedName name="BExGWABG5VT5XO1A196RK61AXA8C" localSheetId="0" hidden="1">#REF!</definedName>
    <definedName name="BExGWABG5VT5XO1A196RK61AXA8C" localSheetId="1" hidden="1">#REF!</definedName>
    <definedName name="BExGWABG5VT5XO1A196RK61AXA8C" hidden="1">#REF!</definedName>
    <definedName name="BExGWEO0JDG84NYLEAV5NSOAGMJZ" localSheetId="0" hidden="1">#REF!</definedName>
    <definedName name="BExGWEO0JDG84NYLEAV5NSOAGMJZ" localSheetId="1" hidden="1">#REF!</definedName>
    <definedName name="BExGWEO0JDG84NYLEAV5NSOAGMJZ" hidden="1">#REF!</definedName>
    <definedName name="BExGWLEOC70Z8QAJTPT2PDHTNM4L" localSheetId="0" hidden="1">#REF!</definedName>
    <definedName name="BExGWLEOC70Z8QAJTPT2PDHTNM4L" localSheetId="1" hidden="1">#REF!</definedName>
    <definedName name="BExGWLEOC70Z8QAJTPT2PDHTNM4L" hidden="1">#REF!</definedName>
    <definedName name="BExGWNCXLCRTLBVMTXYJ5PHQI6SS" localSheetId="0" hidden="1">#REF!</definedName>
    <definedName name="BExGWNCXLCRTLBVMTXYJ5PHQI6SS" localSheetId="1" hidden="1">#REF!</definedName>
    <definedName name="BExGWNCXLCRTLBVMTXYJ5PHQI6SS" hidden="1">#REF!</definedName>
    <definedName name="BExGX4L8N6ERT0Q4EVVNA97EGD80" localSheetId="0" hidden="1">#REF!</definedName>
    <definedName name="BExGX4L8N6ERT0Q4EVVNA97EGD80" localSheetId="1" hidden="1">#REF!</definedName>
    <definedName name="BExGX4L8N6ERT0Q4EVVNA97EGD80" hidden="1">#REF!</definedName>
    <definedName name="BExGX5MWTL78XM0QCP4NT564ML39" localSheetId="0" hidden="1">#REF!</definedName>
    <definedName name="BExGX5MWTL78XM0QCP4NT564ML39" localSheetId="1" hidden="1">#REF!</definedName>
    <definedName name="BExGX5MWTL78XM0QCP4NT564ML39" hidden="1">#REF!</definedName>
    <definedName name="BExGX6U988MCFIGDA1282F92U9AA" localSheetId="0" hidden="1">#REF!</definedName>
    <definedName name="BExGX6U988MCFIGDA1282F92U9AA" localSheetId="1" hidden="1">#REF!</definedName>
    <definedName name="BExGX6U988MCFIGDA1282F92U9AA" hidden="1">#REF!</definedName>
    <definedName name="BExGX7FTB1CKAT5HUW6H531FIY6I" localSheetId="0" hidden="1">#REF!</definedName>
    <definedName name="BExGX7FTB1CKAT5HUW6H531FIY6I" localSheetId="1" hidden="1">#REF!</definedName>
    <definedName name="BExGX7FTB1CKAT5HUW6H531FIY6I" hidden="1">#REF!</definedName>
    <definedName name="BExGX9DVACJQIZ4GH6YAD2A7F70O" localSheetId="0" hidden="1">#REF!</definedName>
    <definedName name="BExGX9DVACJQIZ4GH6YAD2A7F70O" localSheetId="1" hidden="1">#REF!</definedName>
    <definedName name="BExGX9DVACJQIZ4GH6YAD2A7F70O" hidden="1">#REF!</definedName>
    <definedName name="BExGXCZBQISQ3IMF6DJH1OXNAQP8" localSheetId="0" hidden="1">#REF!</definedName>
    <definedName name="BExGXCZBQISQ3IMF6DJH1OXNAQP8" localSheetId="1" hidden="1">#REF!</definedName>
    <definedName name="BExGXCZBQISQ3IMF6DJH1OXNAQP8" hidden="1">#REF!</definedName>
    <definedName name="BExGXDVP2S2Y8Z8Q43I78RCIK3DD" localSheetId="0" hidden="1">#REF!</definedName>
    <definedName name="BExGXDVP2S2Y8Z8Q43I78RCIK3DD" localSheetId="1" hidden="1">#REF!</definedName>
    <definedName name="BExGXDVP2S2Y8Z8Q43I78RCIK3DD" hidden="1">#REF!</definedName>
    <definedName name="BExGXJ9W5JU7TT9S0BKL5Y6VVB39" localSheetId="0" hidden="1">#REF!</definedName>
    <definedName name="BExGXJ9W5JU7TT9S0BKL5Y6VVB39" localSheetId="1" hidden="1">#REF!</definedName>
    <definedName name="BExGXJ9W5JU7TT9S0BKL5Y6VVB39" hidden="1">#REF!</definedName>
    <definedName name="BExGXWB73RJ4BASBQTQ8EY0EC1EB" localSheetId="0" hidden="1">#REF!</definedName>
    <definedName name="BExGXWB73RJ4BASBQTQ8EY0EC1EB" localSheetId="1" hidden="1">#REF!</definedName>
    <definedName name="BExGXWB73RJ4BASBQTQ8EY0EC1EB" hidden="1">#REF!</definedName>
    <definedName name="BExGXZ0ABB43C7SMRKZHWOSU9EQX" localSheetId="0" hidden="1">#REF!</definedName>
    <definedName name="BExGXZ0ABB43C7SMRKZHWOSU9EQX" localSheetId="1" hidden="1">#REF!</definedName>
    <definedName name="BExGXZ0ABB43C7SMRKZHWOSU9EQX" hidden="1">#REF!</definedName>
    <definedName name="BExGY6SU3SYVCJ3AG2ITY59SAZ5A" localSheetId="0" hidden="1">#REF!</definedName>
    <definedName name="BExGY6SU3SYVCJ3AG2ITY59SAZ5A" localSheetId="1" hidden="1">#REF!</definedName>
    <definedName name="BExGY6SU3SYVCJ3AG2ITY59SAZ5A" hidden="1">#REF!</definedName>
    <definedName name="BExGY6YA4P5KMY2VHT0DYK3YTFAX" localSheetId="0" hidden="1">#REF!</definedName>
    <definedName name="BExGY6YA4P5KMY2VHT0DYK3YTFAX" localSheetId="1" hidden="1">#REF!</definedName>
    <definedName name="BExGY6YA4P5KMY2VHT0DYK3YTFAX" hidden="1">#REF!</definedName>
    <definedName name="BExGY8G88PVVRYHPHRPJZFSX6HSC" localSheetId="0" hidden="1">#REF!</definedName>
    <definedName name="BExGY8G88PVVRYHPHRPJZFSX6HSC" localSheetId="1" hidden="1">#REF!</definedName>
    <definedName name="BExGY8G88PVVRYHPHRPJZFSX6HSC" hidden="1">#REF!</definedName>
    <definedName name="BExGYC718HTZ80PNKYPVIYGRJVF6" localSheetId="0" hidden="1">#REF!</definedName>
    <definedName name="BExGYC718HTZ80PNKYPVIYGRJVF6" localSheetId="1" hidden="1">#REF!</definedName>
    <definedName name="BExGYC718HTZ80PNKYPVIYGRJVF6" hidden="1">#REF!</definedName>
    <definedName name="BExGYCNATXZY2FID93B17YWIPPRD" localSheetId="0" hidden="1">#REF!</definedName>
    <definedName name="BExGYCNATXZY2FID93B17YWIPPRD" localSheetId="1" hidden="1">#REF!</definedName>
    <definedName name="BExGYCNATXZY2FID93B17YWIPPRD" hidden="1">#REF!</definedName>
    <definedName name="BExGYGJJJ3BBCQAOA51WHP01HN73" localSheetId="0" hidden="1">#REF!</definedName>
    <definedName name="BExGYGJJJ3BBCQAOA51WHP01HN73" localSheetId="1" hidden="1">#REF!</definedName>
    <definedName name="BExGYGJJJ3BBCQAOA51WHP01HN73" hidden="1">#REF!</definedName>
    <definedName name="BExGYOS6TV2C72PLRFU8RP1I58GY" localSheetId="0" hidden="1">#REF!</definedName>
    <definedName name="BExGYOS6TV2C72PLRFU8RP1I58GY" localSheetId="1" hidden="1">#REF!</definedName>
    <definedName name="BExGYOS6TV2C72PLRFU8RP1I58GY" hidden="1">#REF!</definedName>
    <definedName name="BExGYXBM828PX0KPDVAZBWDL6MJZ" localSheetId="0" hidden="1">#REF!</definedName>
    <definedName name="BExGYXBM828PX0KPDVAZBWDL6MJZ" localSheetId="1" hidden="1">#REF!</definedName>
    <definedName name="BExGYXBM828PX0KPDVAZBWDL6MJZ" hidden="1">#REF!</definedName>
    <definedName name="BExGZJ78ZWZCVHZ3BKEKFJZ6MAEO" localSheetId="0" hidden="1">#REF!</definedName>
    <definedName name="BExGZJ78ZWZCVHZ3BKEKFJZ6MAEO" localSheetId="1" hidden="1">#REF!</definedName>
    <definedName name="BExGZJ78ZWZCVHZ3BKEKFJZ6MAEO" hidden="1">#REF!</definedName>
    <definedName name="BExGZOLH2QV73J3M9IWDDPA62TP4" localSheetId="0" hidden="1">#REF!</definedName>
    <definedName name="BExGZOLH2QV73J3M9IWDDPA62TP4" localSheetId="1" hidden="1">#REF!</definedName>
    <definedName name="BExGZOLH2QV73J3M9IWDDPA62TP4" hidden="1">#REF!</definedName>
    <definedName name="BExGZP1PWGFKVVVN4YDIS22DZPCR" localSheetId="0" hidden="1">#REF!</definedName>
    <definedName name="BExGZP1PWGFKVVVN4YDIS22DZPCR" localSheetId="1" hidden="1">#REF!</definedName>
    <definedName name="BExGZP1PWGFKVVVN4YDIS22DZPCR" hidden="1">#REF!</definedName>
    <definedName name="BExGZQUHCPM6G5U9OM8JU339JAG6" localSheetId="0" hidden="1">#REF!</definedName>
    <definedName name="BExGZQUHCPM6G5U9OM8JU339JAG6" localSheetId="1" hidden="1">#REF!</definedName>
    <definedName name="BExGZQUHCPM6G5U9OM8JU339JAG6" hidden="1">#REF!</definedName>
    <definedName name="BExH00FQKX09BD5WU4DB5KPXAUYA" localSheetId="0" hidden="1">#REF!</definedName>
    <definedName name="BExH00FQKX09BD5WU4DB5KPXAUYA" localSheetId="1" hidden="1">#REF!</definedName>
    <definedName name="BExH00FQKX09BD5WU4DB5KPXAUYA" hidden="1">#REF!</definedName>
    <definedName name="BExH00L21GZX5YJJGVMOAWBERLP5" localSheetId="0" hidden="1">#REF!</definedName>
    <definedName name="BExH00L21GZX5YJJGVMOAWBERLP5" localSheetId="1" hidden="1">#REF!</definedName>
    <definedName name="BExH00L21GZX5YJJGVMOAWBERLP5" hidden="1">#REF!</definedName>
    <definedName name="BExH02ZD6VAY1KQLAQYBBI6WWIZB" localSheetId="0" hidden="1">#REF!</definedName>
    <definedName name="BExH02ZD6VAY1KQLAQYBBI6WWIZB" localSheetId="1" hidden="1">#REF!</definedName>
    <definedName name="BExH02ZD6VAY1KQLAQYBBI6WWIZB" hidden="1">#REF!</definedName>
    <definedName name="BExH08Z6LQCGGSGSAILMHX4X7JMD" localSheetId="0" hidden="1">#REF!</definedName>
    <definedName name="BExH08Z6LQCGGSGSAILMHX4X7JMD" localSheetId="1" hidden="1">#REF!</definedName>
    <definedName name="BExH08Z6LQCGGSGSAILMHX4X7JMD" hidden="1">#REF!</definedName>
    <definedName name="BExH0KT9Z8HEVRRQRGQ8YHXRLIJA" localSheetId="0" hidden="1">#REF!</definedName>
    <definedName name="BExH0KT9Z8HEVRRQRGQ8YHXRLIJA" localSheetId="1" hidden="1">#REF!</definedName>
    <definedName name="BExH0KT9Z8HEVRRQRGQ8YHXRLIJA" hidden="1">#REF!</definedName>
    <definedName name="BExH0M0FDN12YBOCKL3XL2Z7T7Y8" localSheetId="0" hidden="1">#REF!</definedName>
    <definedName name="BExH0M0FDN12YBOCKL3XL2Z7T7Y8" localSheetId="1" hidden="1">#REF!</definedName>
    <definedName name="BExH0M0FDN12YBOCKL3XL2Z7T7Y8" hidden="1">#REF!</definedName>
    <definedName name="BExH0O9G06YPZ5TN9RYT326I1CP2" localSheetId="0" hidden="1">#REF!</definedName>
    <definedName name="BExH0O9G06YPZ5TN9RYT326I1CP2" localSheetId="1" hidden="1">#REF!</definedName>
    <definedName name="BExH0O9G06YPZ5TN9RYT326I1CP2" hidden="1">#REF!</definedName>
    <definedName name="BExH0PGM6RG0F3AAGULBIGOH91C2" localSheetId="0" hidden="1">#REF!</definedName>
    <definedName name="BExH0PGM6RG0F3AAGULBIGOH91C2" localSheetId="1" hidden="1">#REF!</definedName>
    <definedName name="BExH0PGM6RG0F3AAGULBIGOH91C2" hidden="1">#REF!</definedName>
    <definedName name="BExH0QIB3F0YZLM5XYHBCU5F0OVR" localSheetId="0" hidden="1">#REF!</definedName>
    <definedName name="BExH0QIB3F0YZLM5XYHBCU5F0OVR" localSheetId="1" hidden="1">#REF!</definedName>
    <definedName name="BExH0QIB3F0YZLM5XYHBCU5F0OVR" hidden="1">#REF!</definedName>
    <definedName name="BExH0RK5LJAAP7O67ZFB4RG6WPPL" localSheetId="0" hidden="1">#REF!</definedName>
    <definedName name="BExH0RK5LJAAP7O67ZFB4RG6WPPL" localSheetId="1" hidden="1">#REF!</definedName>
    <definedName name="BExH0RK5LJAAP7O67ZFB4RG6WPPL" hidden="1">#REF!</definedName>
    <definedName name="BExH0WNJAKTJRCKMTX8O4KNMIIJM" localSheetId="0" hidden="1">#REF!</definedName>
    <definedName name="BExH0WNJAKTJRCKMTX8O4KNMIIJM" localSheetId="1" hidden="1">#REF!</definedName>
    <definedName name="BExH0WNJAKTJRCKMTX8O4KNMIIJM" hidden="1">#REF!</definedName>
    <definedName name="BExH12Y4WX542WI3ZEM15AK4UM9J" localSheetId="0" hidden="1">#REF!</definedName>
    <definedName name="BExH12Y4WX542WI3ZEM15AK4UM9J" localSheetId="1" hidden="1">#REF!</definedName>
    <definedName name="BExH12Y4WX542WI3ZEM15AK4UM9J" hidden="1">#REF!</definedName>
    <definedName name="BExH18CCU7B8JWO8AWGEQRLWZG6J" localSheetId="0" hidden="1">#REF!</definedName>
    <definedName name="BExH18CCU7B8JWO8AWGEQRLWZG6J" localSheetId="1" hidden="1">#REF!</definedName>
    <definedName name="BExH18CCU7B8JWO8AWGEQRLWZG6J" hidden="1">#REF!</definedName>
    <definedName name="BExH1BN2H92IQKKP5IREFSS9FBF2" localSheetId="0" hidden="1">#REF!</definedName>
    <definedName name="BExH1BN2H92IQKKP5IREFSS9FBF2" localSheetId="1" hidden="1">#REF!</definedName>
    <definedName name="BExH1BN2H92IQKKP5IREFSS9FBF2" hidden="1">#REF!</definedName>
    <definedName name="BExH1FDTQXR9QQ31WDB7OPXU7MPT" localSheetId="0" hidden="1">#REF!</definedName>
    <definedName name="BExH1FDTQXR9QQ31WDB7OPXU7MPT" localSheetId="1" hidden="1">#REF!</definedName>
    <definedName name="BExH1FDTQXR9QQ31WDB7OPXU7MPT" hidden="1">#REF!</definedName>
    <definedName name="BExH1FOMEUIJNIDJAUY0ZQFBJSY9" localSheetId="0" hidden="1">#REF!</definedName>
    <definedName name="BExH1FOMEUIJNIDJAUY0ZQFBJSY9" localSheetId="1" hidden="1">#REF!</definedName>
    <definedName name="BExH1FOMEUIJNIDJAUY0ZQFBJSY9" hidden="1">#REF!</definedName>
    <definedName name="BExH1GA6TT290OTIZ8C3N610CYZ1" localSheetId="0" hidden="1">#REF!</definedName>
    <definedName name="BExH1GA6TT290OTIZ8C3N610CYZ1" localSheetId="1" hidden="1">#REF!</definedName>
    <definedName name="BExH1GA6TT290OTIZ8C3N610CYZ1" hidden="1">#REF!</definedName>
    <definedName name="BExH1I8E3HJSZLFRZZ1ZKX7TBJEP" localSheetId="0" hidden="1">#REF!</definedName>
    <definedName name="BExH1I8E3HJSZLFRZZ1ZKX7TBJEP" localSheetId="1" hidden="1">#REF!</definedName>
    <definedName name="BExH1I8E3HJSZLFRZZ1ZKX7TBJEP" hidden="1">#REF!</definedName>
    <definedName name="BExH1JFFHEBFX9BWJMNIA3N66R3Z" localSheetId="0" hidden="1">#REF!</definedName>
    <definedName name="BExH1JFFHEBFX9BWJMNIA3N66R3Z" localSheetId="1" hidden="1">#REF!</definedName>
    <definedName name="BExH1JFFHEBFX9BWJMNIA3N66R3Z" hidden="1">#REF!</definedName>
    <definedName name="BExH1XYRKX51T571O1SRBP9J1D98" localSheetId="0" hidden="1">#REF!</definedName>
    <definedName name="BExH1XYRKX51T571O1SRBP9J1D98" localSheetId="1" hidden="1">#REF!</definedName>
    <definedName name="BExH1XYRKX51T571O1SRBP9J1D98" hidden="1">#REF!</definedName>
    <definedName name="BExH1Z0GIUSVTF2H1G1I3PDGBNK2" localSheetId="0" hidden="1">#REF!</definedName>
    <definedName name="BExH1Z0GIUSVTF2H1G1I3PDGBNK2" localSheetId="1" hidden="1">#REF!</definedName>
    <definedName name="BExH1Z0GIUSVTF2H1G1I3PDGBNK2" hidden="1">#REF!</definedName>
    <definedName name="BExH225UTM6S9FW4MUDZS7F1PQSH" localSheetId="0" hidden="1">#REF!</definedName>
    <definedName name="BExH225UTM6S9FW4MUDZS7F1PQSH" localSheetId="1" hidden="1">#REF!</definedName>
    <definedName name="BExH225UTM6S9FW4MUDZS7F1PQSH" hidden="1">#REF!</definedName>
    <definedName name="BExH23271RF7AYZ542KHQTH68GQ7" localSheetId="0" hidden="1">#REF!</definedName>
    <definedName name="BExH23271RF7AYZ542KHQTH68GQ7" localSheetId="1" hidden="1">#REF!</definedName>
    <definedName name="BExH23271RF7AYZ542KHQTH68GQ7" hidden="1">#REF!</definedName>
    <definedName name="BExH2DP58R7D1BGUFBM2FHESVRF0" localSheetId="0" hidden="1">#REF!</definedName>
    <definedName name="BExH2DP58R7D1BGUFBM2FHESVRF0" localSheetId="1" hidden="1">#REF!</definedName>
    <definedName name="BExH2DP58R7D1BGUFBM2FHESVRF0" hidden="1">#REF!</definedName>
    <definedName name="BExH2GJQR4JALNB314RY0LDI49VH" localSheetId="0" hidden="1">#REF!</definedName>
    <definedName name="BExH2GJQR4JALNB314RY0LDI49VH" localSheetId="1" hidden="1">#REF!</definedName>
    <definedName name="BExH2GJQR4JALNB314RY0LDI49VH" hidden="1">#REF!</definedName>
    <definedName name="BExH2JZR49T7644JFVE7B3N7RZM9" localSheetId="0" hidden="1">#REF!</definedName>
    <definedName name="BExH2JZR49T7644JFVE7B3N7RZM9" localSheetId="1" hidden="1">#REF!</definedName>
    <definedName name="BExH2JZR49T7644JFVE7B3N7RZM9" hidden="1">#REF!</definedName>
    <definedName name="BExH2QVWL3AXHSB9EK2GQRD0DBRH" localSheetId="0" hidden="1">#REF!</definedName>
    <definedName name="BExH2QVWL3AXHSB9EK2GQRD0DBRH" localSheetId="1" hidden="1">#REF!</definedName>
    <definedName name="BExH2QVWL3AXHSB9EK2GQRD0DBRH" hidden="1">#REF!</definedName>
    <definedName name="BExH2WKXV8X5S2GSBBTWGI0NLNAH" localSheetId="0" hidden="1">#REF!</definedName>
    <definedName name="BExH2WKXV8X5S2GSBBTWGI0NLNAH" localSheetId="1" hidden="1">#REF!</definedName>
    <definedName name="BExH2WKXV8X5S2GSBBTWGI0NLNAH" hidden="1">#REF!</definedName>
    <definedName name="BExH2XS1UFYFGU0S0EBXX90W2WE8" localSheetId="0" hidden="1">#REF!</definedName>
    <definedName name="BExH2XS1UFYFGU0S0EBXX90W2WE8" localSheetId="1" hidden="1">#REF!</definedName>
    <definedName name="BExH2XS1UFYFGU0S0EBXX90W2WE8" hidden="1">#REF!</definedName>
    <definedName name="BExH2XS1X04DMUN544K5RU4XPDCI" localSheetId="0" hidden="1">#REF!</definedName>
    <definedName name="BExH2XS1X04DMUN544K5RU4XPDCI" localSheetId="1" hidden="1">#REF!</definedName>
    <definedName name="BExH2XS1X04DMUN544K5RU4XPDCI" hidden="1">#REF!</definedName>
    <definedName name="BExH2XS2TND9SB0GC295R4FP6K5Y" localSheetId="0" hidden="1">#REF!</definedName>
    <definedName name="BExH2XS2TND9SB0GC295R4FP6K5Y" localSheetId="1" hidden="1">#REF!</definedName>
    <definedName name="BExH2XS2TND9SB0GC295R4FP6K5Y" hidden="1">#REF!</definedName>
    <definedName name="BExH2ZA0SZ4SSITL50NA8LZ3OEX6" localSheetId="0" hidden="1">#REF!</definedName>
    <definedName name="BExH2ZA0SZ4SSITL50NA8LZ3OEX6" localSheetId="1" hidden="1">#REF!</definedName>
    <definedName name="BExH2ZA0SZ4SSITL50NA8LZ3OEX6" hidden="1">#REF!</definedName>
    <definedName name="BExH31Z3JNVJPESWKXHILGXZHP2M" localSheetId="0" hidden="1">#REF!</definedName>
    <definedName name="BExH31Z3JNVJPESWKXHILGXZHP2M" localSheetId="1" hidden="1">#REF!</definedName>
    <definedName name="BExH31Z3JNVJPESWKXHILGXZHP2M" hidden="1">#REF!</definedName>
    <definedName name="BExH3E9HZ3QJCDZW7WI7YACFQCHE" localSheetId="0" hidden="1">#REF!</definedName>
    <definedName name="BExH3E9HZ3QJCDZW7WI7YACFQCHE" localSheetId="1" hidden="1">#REF!</definedName>
    <definedName name="BExH3E9HZ3QJCDZW7WI7YACFQCHE" hidden="1">#REF!</definedName>
    <definedName name="BExH3IRB6764RQ5HBYRLH6XCT29X" localSheetId="0" hidden="1">#REF!</definedName>
    <definedName name="BExH3IRB6764RQ5HBYRLH6XCT29X" localSheetId="1" hidden="1">#REF!</definedName>
    <definedName name="BExH3IRB6764RQ5HBYRLH6XCT29X" hidden="1">#REF!</definedName>
    <definedName name="BExIG2U8V6RSB47SXLCQG3Q68YRO" localSheetId="0" hidden="1">#REF!</definedName>
    <definedName name="BExIG2U8V6RSB47SXLCQG3Q68YRO" localSheetId="1" hidden="1">#REF!</definedName>
    <definedName name="BExIG2U8V6RSB47SXLCQG3Q68YRO" hidden="1">#REF!</definedName>
    <definedName name="BExIGJBO8R13LV7CZ7C1YCP974NN" localSheetId="0" hidden="1">#REF!</definedName>
    <definedName name="BExIGJBO8R13LV7CZ7C1YCP974NN" localSheetId="1" hidden="1">#REF!</definedName>
    <definedName name="BExIGJBO8R13LV7CZ7C1YCP974NN" hidden="1">#REF!</definedName>
    <definedName name="BExIGWT86FPOEYTI8GXCGU5Y3KGK" localSheetId="0" hidden="1">#REF!</definedName>
    <definedName name="BExIGWT86FPOEYTI8GXCGU5Y3KGK" localSheetId="1" hidden="1">#REF!</definedName>
    <definedName name="BExIGWT86FPOEYTI8GXCGU5Y3KGK" hidden="1">#REF!</definedName>
    <definedName name="BExIHBHXA7E7VUTBVHXXXCH3A5CL" localSheetId="0" hidden="1">#REF!</definedName>
    <definedName name="BExIHBHXA7E7VUTBVHXXXCH3A5CL" localSheetId="1" hidden="1">#REF!</definedName>
    <definedName name="BExIHBHXA7E7VUTBVHXXXCH3A5CL" hidden="1">#REF!</definedName>
    <definedName name="BExIHBSOGRSH1GKS6GKBRAJ7GXFQ" localSheetId="0" hidden="1">#REF!</definedName>
    <definedName name="BExIHBSOGRSH1GKS6GKBRAJ7GXFQ" localSheetId="1" hidden="1">#REF!</definedName>
    <definedName name="BExIHBSOGRSH1GKS6GKBRAJ7GXFQ" hidden="1">#REF!</definedName>
    <definedName name="BExIHDFY73YM0AHAR2Z5OJTFKSL2" localSheetId="0" hidden="1">#REF!</definedName>
    <definedName name="BExIHDFY73YM0AHAR2Z5OJTFKSL2" localSheetId="1" hidden="1">#REF!</definedName>
    <definedName name="BExIHDFY73YM0AHAR2Z5OJTFKSL2" hidden="1">#REF!</definedName>
    <definedName name="BExIHPQCQTGEW8QOJVIQ4VX0P6DX" localSheetId="0" hidden="1">#REF!</definedName>
    <definedName name="BExIHPQCQTGEW8QOJVIQ4VX0P6DX" localSheetId="1" hidden="1">#REF!</definedName>
    <definedName name="BExIHPQCQTGEW8QOJVIQ4VX0P6DX" hidden="1">#REF!</definedName>
    <definedName name="BExII1KN91Q7DLW0UB7W2TJ5ACT9" localSheetId="0" hidden="1">#REF!</definedName>
    <definedName name="BExII1KN91Q7DLW0UB7W2TJ5ACT9" localSheetId="1" hidden="1">#REF!</definedName>
    <definedName name="BExII1KN91Q7DLW0UB7W2TJ5ACT9" hidden="1">#REF!</definedName>
    <definedName name="BExII50LI8I0CDOOZEMIVHVA2V95" localSheetId="0" hidden="1">#REF!</definedName>
    <definedName name="BExII50LI8I0CDOOZEMIVHVA2V95" localSheetId="1" hidden="1">#REF!</definedName>
    <definedName name="BExII50LI8I0CDOOZEMIVHVA2V95" hidden="1">#REF!</definedName>
    <definedName name="BExIINQWABWRGYDT02DOJQ5L7BQF" localSheetId="0" hidden="1">#REF!</definedName>
    <definedName name="BExIINQWABWRGYDT02DOJQ5L7BQF" localSheetId="1" hidden="1">#REF!</definedName>
    <definedName name="BExIINQWABWRGYDT02DOJQ5L7BQF" hidden="1">#REF!</definedName>
    <definedName name="BExIIXMY38TQD12CVV4S57L3I809" localSheetId="0" hidden="1">#REF!</definedName>
    <definedName name="BExIIXMY38TQD12CVV4S57L3I809" localSheetId="1" hidden="1">#REF!</definedName>
    <definedName name="BExIIXMY38TQD12CVV4S57L3I809" hidden="1">#REF!</definedName>
    <definedName name="BExIIY37NEVU2LGS1JE4VR9AN6W4" localSheetId="0" hidden="1">#REF!</definedName>
    <definedName name="BExIIY37NEVU2LGS1JE4VR9AN6W4" localSheetId="1" hidden="1">#REF!</definedName>
    <definedName name="BExIIY37NEVU2LGS1JE4VR9AN6W4" hidden="1">#REF!</definedName>
    <definedName name="BExIIYJAGXR8TPZ1KCYM7EGJ79UW" localSheetId="0" hidden="1">#REF!</definedName>
    <definedName name="BExIIYJAGXR8TPZ1KCYM7EGJ79UW" localSheetId="1" hidden="1">#REF!</definedName>
    <definedName name="BExIIYJAGXR8TPZ1KCYM7EGJ79UW" hidden="1">#REF!</definedName>
    <definedName name="BExIJ3160YCWGAVEU0208ZGXXG3P" localSheetId="0" hidden="1">#REF!</definedName>
    <definedName name="BExIJ3160YCWGAVEU0208ZGXXG3P" localSheetId="1" hidden="1">#REF!</definedName>
    <definedName name="BExIJ3160YCWGAVEU0208ZGXXG3P" hidden="1">#REF!</definedName>
    <definedName name="BExIJFGZJ5ED9D6KAY4PGQYLELAX" localSheetId="0" hidden="1">#REF!</definedName>
    <definedName name="BExIJFGZJ5ED9D6KAY4PGQYLELAX" localSheetId="1" hidden="1">#REF!</definedName>
    <definedName name="BExIJFGZJ5ED9D6KAY4PGQYLELAX" hidden="1">#REF!</definedName>
    <definedName name="BExIJQK80ZEKSTV62E59AYJYUNLI" localSheetId="0" hidden="1">#REF!</definedName>
    <definedName name="BExIJQK80ZEKSTV62E59AYJYUNLI" localSheetId="1" hidden="1">#REF!</definedName>
    <definedName name="BExIJQK80ZEKSTV62E59AYJYUNLI" hidden="1">#REF!</definedName>
    <definedName name="BExIJRLX3M0YQLU1D5Y9V7HM5QNM" localSheetId="0" hidden="1">#REF!</definedName>
    <definedName name="BExIJRLX3M0YQLU1D5Y9V7HM5QNM" localSheetId="1" hidden="1">#REF!</definedName>
    <definedName name="BExIJRLX3M0YQLU1D5Y9V7HM5QNM" hidden="1">#REF!</definedName>
    <definedName name="BExIJV22J0QA7286KNPMHO1ZUCB3" localSheetId="0" hidden="1">#REF!</definedName>
    <definedName name="BExIJV22J0QA7286KNPMHO1ZUCB3" localSheetId="1" hidden="1">#REF!</definedName>
    <definedName name="BExIJV22J0QA7286KNPMHO1ZUCB3" hidden="1">#REF!</definedName>
    <definedName name="BExIJVI6OC7B6ZE9V4PAOYZXKNER" localSheetId="0" hidden="1">#REF!</definedName>
    <definedName name="BExIJVI6OC7B6ZE9V4PAOYZXKNER" localSheetId="1" hidden="1">#REF!</definedName>
    <definedName name="BExIJVI6OC7B6ZE9V4PAOYZXKNER" hidden="1">#REF!</definedName>
    <definedName name="BExIJWK0NGTGQ4X7D5VIVXD14JHI" localSheetId="0" hidden="1">#REF!</definedName>
    <definedName name="BExIJWK0NGTGQ4X7D5VIVXD14JHI" localSheetId="1" hidden="1">#REF!</definedName>
    <definedName name="BExIJWK0NGTGQ4X7D5VIVXD14JHI" hidden="1">#REF!</definedName>
    <definedName name="BExIJWPCIYINEJUTXU74VK7WG031" localSheetId="0" hidden="1">#REF!</definedName>
    <definedName name="BExIJWPCIYINEJUTXU74VK7WG031" localSheetId="1" hidden="1">#REF!</definedName>
    <definedName name="BExIJWPCIYINEJUTXU74VK7WG031" hidden="1">#REF!</definedName>
    <definedName name="BExIKHTXPZR5A8OHB6HDP6QWDHAD" localSheetId="0" hidden="1">#REF!</definedName>
    <definedName name="BExIKHTXPZR5A8OHB6HDP6QWDHAD" localSheetId="1" hidden="1">#REF!</definedName>
    <definedName name="BExIKHTXPZR5A8OHB6HDP6QWDHAD" hidden="1">#REF!</definedName>
    <definedName name="BExIKMMJOETSAXJYY1SIKM58LMA2" localSheetId="0" hidden="1">#REF!</definedName>
    <definedName name="BExIKMMJOETSAXJYY1SIKM58LMA2" localSheetId="1" hidden="1">#REF!</definedName>
    <definedName name="BExIKMMJOETSAXJYY1SIKM58LMA2" hidden="1">#REF!</definedName>
    <definedName name="BExIKRF6AQ6VOO9KCIWSM6FY8M7D" localSheetId="0" hidden="1">#REF!</definedName>
    <definedName name="BExIKRF6AQ6VOO9KCIWSM6FY8M7D" localSheetId="1" hidden="1">#REF!</definedName>
    <definedName name="BExIKRF6AQ6VOO9KCIWSM6FY8M7D" hidden="1">#REF!</definedName>
    <definedName name="BExIKTYZESFT3LC0ASFMFKSE0D1X" localSheetId="0" hidden="1">#REF!</definedName>
    <definedName name="BExIKTYZESFT3LC0ASFMFKSE0D1X" localSheetId="1" hidden="1">#REF!</definedName>
    <definedName name="BExIKTYZESFT3LC0ASFMFKSE0D1X" hidden="1">#REF!</definedName>
    <definedName name="BExIKXVA6M8K0PTRYAGXS666L335" localSheetId="0" hidden="1">#REF!</definedName>
    <definedName name="BExIKXVA6M8K0PTRYAGXS666L335" localSheetId="1" hidden="1">#REF!</definedName>
    <definedName name="BExIKXVA6M8K0PTRYAGXS666L335" hidden="1">#REF!</definedName>
    <definedName name="BExIL0PMZ2SXK9R6MLP43KBU1J2P" localSheetId="0" hidden="1">#REF!</definedName>
    <definedName name="BExIL0PMZ2SXK9R6MLP43KBU1J2P" localSheetId="1" hidden="1">#REF!</definedName>
    <definedName name="BExIL0PMZ2SXK9R6MLP43KBU1J2P" hidden="1">#REF!</definedName>
    <definedName name="BExIL1WSMNNQQK98YHWHV5HVONIZ" localSheetId="0" hidden="1">#REF!</definedName>
    <definedName name="BExIL1WSMNNQQK98YHWHV5HVONIZ" localSheetId="1" hidden="1">#REF!</definedName>
    <definedName name="BExIL1WSMNNQQK98YHWHV5HVONIZ" hidden="1">#REF!</definedName>
    <definedName name="BExILAAXRTRAD18K74M6MGUEEPUM" localSheetId="0" hidden="1">#REF!</definedName>
    <definedName name="BExILAAXRTRAD18K74M6MGUEEPUM" localSheetId="1" hidden="1">#REF!</definedName>
    <definedName name="BExILAAXRTRAD18K74M6MGUEEPUM" hidden="1">#REF!</definedName>
    <definedName name="BExILG5F338C0FFLMVOKMKF8X5ZP" localSheetId="0" hidden="1">#REF!</definedName>
    <definedName name="BExILG5F338C0FFLMVOKMKF8X5ZP" localSheetId="1" hidden="1">#REF!</definedName>
    <definedName name="BExILG5F338C0FFLMVOKMKF8X5ZP" hidden="1">#REF!</definedName>
    <definedName name="BExILGQTQM0HOD0BJI90YO7GOIN3" localSheetId="0" hidden="1">#REF!</definedName>
    <definedName name="BExILGQTQM0HOD0BJI90YO7GOIN3" localSheetId="1" hidden="1">#REF!</definedName>
    <definedName name="BExILGQTQM0HOD0BJI90YO7GOIN3" hidden="1">#REF!</definedName>
    <definedName name="BExILPL7P2BNCD7MYCGTQ9F0R5JX" localSheetId="0" hidden="1">#REF!</definedName>
    <definedName name="BExILPL7P2BNCD7MYCGTQ9F0R5JX" localSheetId="1" hidden="1">#REF!</definedName>
    <definedName name="BExILPL7P2BNCD7MYCGTQ9F0R5JX" hidden="1">#REF!</definedName>
    <definedName name="BExILVVS4B1B4G7IO0LPUDWY9K8W" localSheetId="0" hidden="1">#REF!</definedName>
    <definedName name="BExILVVS4B1B4G7IO0LPUDWY9K8W" localSheetId="1" hidden="1">#REF!</definedName>
    <definedName name="BExILVVS4B1B4G7IO0LPUDWY9K8W" hidden="1">#REF!</definedName>
    <definedName name="BExIM9DBUB7ZGF4B20FVUO9QGOX2" localSheetId="0" hidden="1">#REF!</definedName>
    <definedName name="BExIM9DBUB7ZGF4B20FVUO9QGOX2" localSheetId="1" hidden="1">#REF!</definedName>
    <definedName name="BExIM9DBUB7ZGF4B20FVUO9QGOX2" hidden="1">#REF!</definedName>
    <definedName name="BExIMCTBZ4WAESGCDWJ64SB4F0L1" localSheetId="0" hidden="1">#REF!</definedName>
    <definedName name="BExIMCTBZ4WAESGCDWJ64SB4F0L1" localSheetId="1" hidden="1">#REF!</definedName>
    <definedName name="BExIMCTBZ4WAESGCDWJ64SB4F0L1" hidden="1">#REF!</definedName>
    <definedName name="BExIMGK9Z94TFPWWZFMD10HV0IF6" localSheetId="0" hidden="1">#REF!</definedName>
    <definedName name="BExIMGK9Z94TFPWWZFMD10HV0IF6" localSheetId="1" hidden="1">#REF!</definedName>
    <definedName name="BExIMGK9Z94TFPWWZFMD10HV0IF6" hidden="1">#REF!</definedName>
    <definedName name="BExIMPEGKG18TELVC33T4OQTNBWC" localSheetId="0" hidden="1">#REF!</definedName>
    <definedName name="BExIMPEGKG18TELVC33T4OQTNBWC" localSheetId="1" hidden="1">#REF!</definedName>
    <definedName name="BExIMPEGKG18TELVC33T4OQTNBWC" hidden="1">#REF!</definedName>
    <definedName name="BExIN4OR435DL1US13JQPOQK8GD5" localSheetId="0" hidden="1">#REF!</definedName>
    <definedName name="BExIN4OR435DL1US13JQPOQK8GD5" localSheetId="1" hidden="1">#REF!</definedName>
    <definedName name="BExIN4OR435DL1US13JQPOQK8GD5" hidden="1">#REF!</definedName>
    <definedName name="BExINI6A7H3KSFRFA6UBBDPKW37F" localSheetId="0" hidden="1">#REF!</definedName>
    <definedName name="BExINI6A7H3KSFRFA6UBBDPKW37F" localSheetId="1" hidden="1">#REF!</definedName>
    <definedName name="BExINI6A7H3KSFRFA6UBBDPKW37F" hidden="1">#REF!</definedName>
    <definedName name="BExINIMK8XC3JOBT2EXYFHHH52H0" localSheetId="0" hidden="1">#REF!</definedName>
    <definedName name="BExINIMK8XC3JOBT2EXYFHHH52H0" localSheetId="1" hidden="1">#REF!</definedName>
    <definedName name="BExINIMK8XC3JOBT2EXYFHHH52H0" hidden="1">#REF!</definedName>
    <definedName name="BExINLX401ZKEGWU168DS4JUM2J6" localSheetId="0" hidden="1">#REF!</definedName>
    <definedName name="BExINLX401ZKEGWU168DS4JUM2J6" localSheetId="1" hidden="1">#REF!</definedName>
    <definedName name="BExINLX401ZKEGWU168DS4JUM2J6" hidden="1">#REF!</definedName>
    <definedName name="BExINMYYJO1FTV1CZF6O5XCFAMQX" localSheetId="0" hidden="1">#REF!</definedName>
    <definedName name="BExINMYYJO1FTV1CZF6O5XCFAMQX" localSheetId="1" hidden="1">#REF!</definedName>
    <definedName name="BExINMYYJO1FTV1CZF6O5XCFAMQX" hidden="1">#REF!</definedName>
    <definedName name="BExINP2H4KI05FRFV5PKZFE00HKO" localSheetId="0" hidden="1">#REF!</definedName>
    <definedName name="BExINP2H4KI05FRFV5PKZFE00HKO" localSheetId="1" hidden="1">#REF!</definedName>
    <definedName name="BExINP2H4KI05FRFV5PKZFE00HKO" hidden="1">#REF!</definedName>
    <definedName name="BExINPTCEJ9RPDEBJEJH80NATGUQ" localSheetId="0" hidden="1">#REF!</definedName>
    <definedName name="BExINPTCEJ9RPDEBJEJH80NATGUQ" localSheetId="1" hidden="1">#REF!</definedName>
    <definedName name="BExINPTCEJ9RPDEBJEJH80NATGUQ" hidden="1">#REF!</definedName>
    <definedName name="BExINWEQMNJ70A6JRXC2LACBX1GX" localSheetId="0" hidden="1">#REF!</definedName>
    <definedName name="BExINWEQMNJ70A6JRXC2LACBX1GX" localSheetId="1" hidden="1">#REF!</definedName>
    <definedName name="BExINWEQMNJ70A6JRXC2LACBX1GX" hidden="1">#REF!</definedName>
    <definedName name="BExINZELVWYGU876QUUZCIMXPBQC" localSheetId="0" hidden="1">#REF!</definedName>
    <definedName name="BExINZELVWYGU876QUUZCIMXPBQC" localSheetId="1" hidden="1">#REF!</definedName>
    <definedName name="BExINZELVWYGU876QUUZCIMXPBQC" hidden="1">#REF!</definedName>
    <definedName name="BExIO9QZ59ZHRA8SX6QICH2AY8A2" localSheetId="0" hidden="1">#REF!</definedName>
    <definedName name="BExIO9QZ59ZHRA8SX6QICH2AY8A2" localSheetId="1" hidden="1">#REF!</definedName>
    <definedName name="BExIO9QZ59ZHRA8SX6QICH2AY8A2" hidden="1">#REF!</definedName>
    <definedName name="BExIOAHV525SMMGFDJFE7456JPBD" localSheetId="0" hidden="1">#REF!</definedName>
    <definedName name="BExIOAHV525SMMGFDJFE7456JPBD" localSheetId="1" hidden="1">#REF!</definedName>
    <definedName name="BExIOAHV525SMMGFDJFE7456JPBD" hidden="1">#REF!</definedName>
    <definedName name="BExIOCQUQHKUU1KONGSDOLQTQEIC" localSheetId="0" hidden="1">#REF!</definedName>
    <definedName name="BExIOCQUQHKUU1KONGSDOLQTQEIC" localSheetId="1" hidden="1">#REF!</definedName>
    <definedName name="BExIOCQUQHKUU1KONGSDOLQTQEIC" hidden="1">#REF!</definedName>
    <definedName name="BExIOFAGCDQQKALMX3V0KU94KUQO" localSheetId="0" hidden="1">#REF!</definedName>
    <definedName name="BExIOFAGCDQQKALMX3V0KU94KUQO" localSheetId="1" hidden="1">#REF!</definedName>
    <definedName name="BExIOFAGCDQQKALMX3V0KU94KUQO" hidden="1">#REF!</definedName>
    <definedName name="BExIOFL8Y5O61VLKTB4H20IJNWS1" localSheetId="0" hidden="1">#REF!</definedName>
    <definedName name="BExIOFL8Y5O61VLKTB4H20IJNWS1" localSheetId="1" hidden="1">#REF!</definedName>
    <definedName name="BExIOFL8Y5O61VLKTB4H20IJNWS1" hidden="1">#REF!</definedName>
    <definedName name="BExIOMBXRW5NS4ZPYX9G5QREZ5J6" localSheetId="0" hidden="1">#REF!</definedName>
    <definedName name="BExIOMBXRW5NS4ZPYX9G5QREZ5J6" localSheetId="1" hidden="1">#REF!</definedName>
    <definedName name="BExIOMBXRW5NS4ZPYX9G5QREZ5J6" hidden="1">#REF!</definedName>
    <definedName name="BExIORA3GK78T7C7SNBJJUONJ0LS" localSheetId="0" hidden="1">#REF!</definedName>
    <definedName name="BExIORA3GK78T7C7SNBJJUONJ0LS" localSheetId="1" hidden="1">#REF!</definedName>
    <definedName name="BExIORA3GK78T7C7SNBJJUONJ0LS" hidden="1">#REF!</definedName>
    <definedName name="BExIORFDXP4AVIEBLSTZ8ETSXMNM" localSheetId="0" hidden="1">#REF!</definedName>
    <definedName name="BExIORFDXP4AVIEBLSTZ8ETSXMNM" localSheetId="1" hidden="1">#REF!</definedName>
    <definedName name="BExIORFDXP4AVIEBLSTZ8ETSXMNM" hidden="1">#REF!</definedName>
    <definedName name="BExIOTZ5EFZ2NASVQ05RH15HRSW6" localSheetId="0" hidden="1">#REF!</definedName>
    <definedName name="BExIOTZ5EFZ2NASVQ05RH15HRSW6" localSheetId="1" hidden="1">#REF!</definedName>
    <definedName name="BExIOTZ5EFZ2NASVQ05RH15HRSW6" hidden="1">#REF!</definedName>
    <definedName name="BExIP8YNN6UUE1GZ223SWH7DLGKO" localSheetId="0" hidden="1">#REF!</definedName>
    <definedName name="BExIP8YNN6UUE1GZ223SWH7DLGKO" localSheetId="1" hidden="1">#REF!</definedName>
    <definedName name="BExIP8YNN6UUE1GZ223SWH7DLGKO" hidden="1">#REF!</definedName>
    <definedName name="BExIPAB4AOL592OJCC1CFAXTLF1A" localSheetId="0" hidden="1">#REF!</definedName>
    <definedName name="BExIPAB4AOL592OJCC1CFAXTLF1A" localSheetId="1" hidden="1">#REF!</definedName>
    <definedName name="BExIPAB4AOL592OJCC1CFAXTLF1A" hidden="1">#REF!</definedName>
    <definedName name="BExIPB25DKX4S2ZCKQN7KWSC3JBF" localSheetId="0" hidden="1">#REF!</definedName>
    <definedName name="BExIPB25DKX4S2ZCKQN7KWSC3JBF" localSheetId="1" hidden="1">#REF!</definedName>
    <definedName name="BExIPB25DKX4S2ZCKQN7KWSC3JBF" hidden="1">#REF!</definedName>
    <definedName name="BExIPCUX4I4S2N50TLMMLALYLH9S" localSheetId="0" hidden="1">#REF!</definedName>
    <definedName name="BExIPCUX4I4S2N50TLMMLALYLH9S" localSheetId="1" hidden="1">#REF!</definedName>
    <definedName name="BExIPCUX4I4S2N50TLMMLALYLH9S" hidden="1">#REF!</definedName>
    <definedName name="BExIPDLT8JYAMGE5HTN4D1YHZF3V" localSheetId="0" hidden="1">#REF!</definedName>
    <definedName name="BExIPDLT8JYAMGE5HTN4D1YHZF3V" localSheetId="1" hidden="1">#REF!</definedName>
    <definedName name="BExIPDLT8JYAMGE5HTN4D1YHZF3V" hidden="1">#REF!</definedName>
    <definedName name="BExIPG040Q08EWIWL6CAVR3GRI43" localSheetId="0" hidden="1">#REF!</definedName>
    <definedName name="BExIPG040Q08EWIWL6CAVR3GRI43" localSheetId="1" hidden="1">#REF!</definedName>
    <definedName name="BExIPG040Q08EWIWL6CAVR3GRI43" hidden="1">#REF!</definedName>
    <definedName name="BExIPKNFUDPDKOSH5GHDVNA8D66S" localSheetId="0" hidden="1">#REF!</definedName>
    <definedName name="BExIPKNFUDPDKOSH5GHDVNA8D66S" localSheetId="1" hidden="1">#REF!</definedName>
    <definedName name="BExIPKNFUDPDKOSH5GHDVNA8D66S" hidden="1">#REF!</definedName>
    <definedName name="BExIPVL5VEVK9Q7AYB7EC2VZWBEZ" localSheetId="0" hidden="1">#REF!</definedName>
    <definedName name="BExIPVL5VEVK9Q7AYB7EC2VZWBEZ" localSheetId="1" hidden="1">#REF!</definedName>
    <definedName name="BExIPVL5VEVK9Q7AYB7EC2VZWBEZ" hidden="1">#REF!</definedName>
    <definedName name="BExIQ1VS9A2FHVD9TUHKG9K8EVVP" localSheetId="0" hidden="1">#REF!</definedName>
    <definedName name="BExIQ1VS9A2FHVD9TUHKG9K8EVVP" localSheetId="1" hidden="1">#REF!</definedName>
    <definedName name="BExIQ1VS9A2FHVD9TUHKG9K8EVVP" hidden="1">#REF!</definedName>
    <definedName name="BExIQ3J19L30PSQ2CXNT6IHW0I7V" localSheetId="0" hidden="1">#REF!</definedName>
    <definedName name="BExIQ3J19L30PSQ2CXNT6IHW0I7V" localSheetId="1" hidden="1">#REF!</definedName>
    <definedName name="BExIQ3J19L30PSQ2CXNT6IHW0I7V" hidden="1">#REF!</definedName>
    <definedName name="BExIQ3OJ7M04XCY276IO0LJA5XUK" localSheetId="0" hidden="1">#REF!</definedName>
    <definedName name="BExIQ3OJ7M04XCY276IO0LJA5XUK" localSheetId="1" hidden="1">#REF!</definedName>
    <definedName name="BExIQ3OJ7M04XCY276IO0LJA5XUK" hidden="1">#REF!</definedName>
    <definedName name="BExIQ5S19ITB0NDRUN4XV7B905ED" localSheetId="0" hidden="1">#REF!</definedName>
    <definedName name="BExIQ5S19ITB0NDRUN4XV7B905ED" localSheetId="1" hidden="1">#REF!</definedName>
    <definedName name="BExIQ5S19ITB0NDRUN4XV7B905ED" hidden="1">#REF!</definedName>
    <definedName name="BExIQ810MMN2UN0EQ9CRQAFWA19X" localSheetId="0" hidden="1">#REF!</definedName>
    <definedName name="BExIQ810MMN2UN0EQ9CRQAFWA19X" localSheetId="1" hidden="1">#REF!</definedName>
    <definedName name="BExIQ810MMN2UN0EQ9CRQAFWA19X" hidden="1">#REF!</definedName>
    <definedName name="BExIQ9TMQT2EIXSVQW7GVSOAW2VJ" localSheetId="0" hidden="1">#REF!</definedName>
    <definedName name="BExIQ9TMQT2EIXSVQW7GVSOAW2VJ" localSheetId="1" hidden="1">#REF!</definedName>
    <definedName name="BExIQ9TMQT2EIXSVQW7GVSOAW2VJ" hidden="1">#REF!</definedName>
    <definedName name="BExIQBMDE1L6J4H27K1FMSHQKDSE" localSheetId="0" hidden="1">#REF!</definedName>
    <definedName name="BExIQBMDE1L6J4H27K1FMSHQKDSE" localSheetId="1" hidden="1">#REF!</definedName>
    <definedName name="BExIQBMDE1L6J4H27K1FMSHQKDSE" hidden="1">#REF!</definedName>
    <definedName name="BExIQE65LVXUOF3UZFO7SDHFJH22" localSheetId="0" hidden="1">#REF!</definedName>
    <definedName name="BExIQE65LVXUOF3UZFO7SDHFJH22" localSheetId="1" hidden="1">#REF!</definedName>
    <definedName name="BExIQE65LVXUOF3UZFO7SDHFJH22" hidden="1">#REF!</definedName>
    <definedName name="BExIQG9OO2KKBOWTMD1OXY36TEGA" localSheetId="0" hidden="1">#REF!</definedName>
    <definedName name="BExIQG9OO2KKBOWTMD1OXY36TEGA" localSheetId="1" hidden="1">#REF!</definedName>
    <definedName name="BExIQG9OO2KKBOWTMD1OXY36TEGA" hidden="1">#REF!</definedName>
    <definedName name="BExIQHWZ65ALA9VAFCJEGIL1145G" localSheetId="0" hidden="1">#REF!</definedName>
    <definedName name="BExIQHWZ65ALA9VAFCJEGIL1145G" localSheetId="1" hidden="1">#REF!</definedName>
    <definedName name="BExIQHWZ65ALA9VAFCJEGIL1145G" hidden="1">#REF!</definedName>
    <definedName name="BExIQX1XBB31HZTYEEVOBSE3C5A6" localSheetId="0" hidden="1">#REF!</definedName>
    <definedName name="BExIQX1XBB31HZTYEEVOBSE3C5A6" localSheetId="1" hidden="1">#REF!</definedName>
    <definedName name="BExIQX1XBB31HZTYEEVOBSE3C5A6" hidden="1">#REF!</definedName>
    <definedName name="BExIR2ALYRP9FW99DK2084J7IIDC" localSheetId="0" hidden="1">#REF!</definedName>
    <definedName name="BExIR2ALYRP9FW99DK2084J7IIDC" localSheetId="1" hidden="1">#REF!</definedName>
    <definedName name="BExIR2ALYRP9FW99DK2084J7IIDC" hidden="1">#REF!</definedName>
    <definedName name="BExIR8FQETPTQYW37DBVDWG3J4JW" localSheetId="0" hidden="1">#REF!</definedName>
    <definedName name="BExIR8FQETPTQYW37DBVDWG3J4JW" localSheetId="1" hidden="1">#REF!</definedName>
    <definedName name="BExIR8FQETPTQYW37DBVDWG3J4JW" hidden="1">#REF!</definedName>
    <definedName name="BExIRHKWQB1PP4ZLB0C3AVUBAFMD" localSheetId="0" hidden="1">#REF!</definedName>
    <definedName name="BExIRHKWQB1PP4ZLB0C3AVUBAFMD" localSheetId="1" hidden="1">#REF!</definedName>
    <definedName name="BExIRHKWQB1PP4ZLB0C3AVUBAFMD" hidden="1">#REF!</definedName>
    <definedName name="BExIRJTRJPQR3OTAGAV7JTA4VMPS" localSheetId="0" hidden="1">#REF!</definedName>
    <definedName name="BExIRJTRJPQR3OTAGAV7JTA4VMPS" localSheetId="1" hidden="1">#REF!</definedName>
    <definedName name="BExIRJTRJPQR3OTAGAV7JTA4VMPS" hidden="1">#REF!</definedName>
    <definedName name="BExIROH27RJOG6VI7ZHR0RZGAZZ4" localSheetId="0" hidden="1">#REF!</definedName>
    <definedName name="BExIROH27RJOG6VI7ZHR0RZGAZZ4" localSheetId="1" hidden="1">#REF!</definedName>
    <definedName name="BExIROH27RJOG6VI7ZHR0RZGAZZ4" hidden="1">#REF!</definedName>
    <definedName name="BExIRRBGTY01OQOI3U5SW59RFDFI" localSheetId="0" hidden="1">#REF!</definedName>
    <definedName name="BExIRRBGTY01OQOI3U5SW59RFDFI" localSheetId="1" hidden="1">#REF!</definedName>
    <definedName name="BExIRRBGTY01OQOI3U5SW59RFDFI" hidden="1">#REF!</definedName>
    <definedName name="BExIS4T0DRF57HYO7OGG72KBOFOI" localSheetId="0" hidden="1">#REF!</definedName>
    <definedName name="BExIS4T0DRF57HYO7OGG72KBOFOI" localSheetId="1" hidden="1">#REF!</definedName>
    <definedName name="BExIS4T0DRF57HYO7OGG72KBOFOI" hidden="1">#REF!</definedName>
    <definedName name="BExIS77BJDDK18PGI9DSEYZPIL7P" localSheetId="0" hidden="1">#REF!</definedName>
    <definedName name="BExIS77BJDDK18PGI9DSEYZPIL7P" localSheetId="1" hidden="1">#REF!</definedName>
    <definedName name="BExIS77BJDDK18PGI9DSEYZPIL7P" hidden="1">#REF!</definedName>
    <definedName name="BExIS8USL1T3Z97CZ30HJ98E2GXQ" localSheetId="0" hidden="1">#REF!</definedName>
    <definedName name="BExIS8USL1T3Z97CZ30HJ98E2GXQ" localSheetId="1" hidden="1">#REF!</definedName>
    <definedName name="BExIS8USL1T3Z97CZ30HJ98E2GXQ" hidden="1">#REF!</definedName>
    <definedName name="BExISC5B700MZUBFTQ9K4IKTF7HR" localSheetId="0" hidden="1">#REF!</definedName>
    <definedName name="BExISC5B700MZUBFTQ9K4IKTF7HR" localSheetId="1" hidden="1">#REF!</definedName>
    <definedName name="BExISC5B700MZUBFTQ9K4IKTF7HR" hidden="1">#REF!</definedName>
    <definedName name="BExISDHXS49S1H56ENBPRF1NLD5C" localSheetId="0" hidden="1">#REF!</definedName>
    <definedName name="BExISDHXS49S1H56ENBPRF1NLD5C" localSheetId="1" hidden="1">#REF!</definedName>
    <definedName name="BExISDHXS49S1H56ENBPRF1NLD5C" hidden="1">#REF!</definedName>
    <definedName name="BExISM1JLV54A21A164IURMPGUMU" localSheetId="0" hidden="1">#REF!</definedName>
    <definedName name="BExISM1JLV54A21A164IURMPGUMU" localSheetId="1" hidden="1">#REF!</definedName>
    <definedName name="BExISM1JLV54A21A164IURMPGUMU" hidden="1">#REF!</definedName>
    <definedName name="BExISRFKJYUZ4AKW44IJF7RF9Y90" localSheetId="0" hidden="1">#REF!</definedName>
    <definedName name="BExISRFKJYUZ4AKW44IJF7RF9Y90" localSheetId="1" hidden="1">#REF!</definedName>
    <definedName name="BExISRFKJYUZ4AKW44IJF7RF9Y90" hidden="1">#REF!</definedName>
    <definedName name="BExISSMVV57JAUB6CSGBMBFVNGWK" localSheetId="0" hidden="1">#REF!</definedName>
    <definedName name="BExISSMVV57JAUB6CSGBMBFVNGWK" localSheetId="1" hidden="1">#REF!</definedName>
    <definedName name="BExISSMVV57JAUB6CSGBMBFVNGWK" hidden="1">#REF!</definedName>
    <definedName name="BExIT16AD4HCD0WQCCA72AKLQHK1" localSheetId="0" hidden="1">#REF!</definedName>
    <definedName name="BExIT16AD4HCD0WQCCA72AKLQHK1" localSheetId="1" hidden="1">#REF!</definedName>
    <definedName name="BExIT16AD4HCD0WQCCA72AKLQHK1" hidden="1">#REF!</definedName>
    <definedName name="BExIT1MK8TBAK3SNP36A8FKDQSOK" localSheetId="0" hidden="1">#REF!</definedName>
    <definedName name="BExIT1MK8TBAK3SNP36A8FKDQSOK" localSheetId="1" hidden="1">#REF!</definedName>
    <definedName name="BExIT1MK8TBAK3SNP36A8FKDQSOK" hidden="1">#REF!</definedName>
    <definedName name="BExIT9PPVL7XGGIZS7G6QI6L7H9U" localSheetId="0" hidden="1">#REF!</definedName>
    <definedName name="BExIT9PPVL7XGGIZS7G6QI6L7H9U" localSheetId="1" hidden="1">#REF!</definedName>
    <definedName name="BExIT9PPVL7XGGIZS7G6QI6L7H9U" hidden="1">#REF!</definedName>
    <definedName name="BExITBNYANV2S8KD56GOGCKW393R" localSheetId="0" hidden="1">#REF!</definedName>
    <definedName name="BExITBNYANV2S8KD56GOGCKW393R" localSheetId="1" hidden="1">#REF!</definedName>
    <definedName name="BExITBNYANV2S8KD56GOGCKW393R" hidden="1">#REF!</definedName>
    <definedName name="BExITGB4FVAV0LE88D7JMX7FBYXI" localSheetId="0" hidden="1">#REF!</definedName>
    <definedName name="BExITGB4FVAV0LE88D7JMX7FBYXI" localSheetId="1" hidden="1">#REF!</definedName>
    <definedName name="BExITGB4FVAV0LE88D7JMX7FBYXI" hidden="1">#REF!</definedName>
    <definedName name="BExITI3TQ14K842P38QF0PNWSWNO" localSheetId="0" hidden="1">#REF!</definedName>
    <definedName name="BExITI3TQ14K842P38QF0PNWSWNO" localSheetId="1" hidden="1">#REF!</definedName>
    <definedName name="BExITI3TQ14K842P38QF0PNWSWNO" hidden="1">#REF!</definedName>
    <definedName name="BExIU9OGER4TPMETACWUEP1UENK0" localSheetId="0" hidden="1">#REF!</definedName>
    <definedName name="BExIU9OGER4TPMETACWUEP1UENK0" localSheetId="1" hidden="1">#REF!</definedName>
    <definedName name="BExIU9OGER4TPMETACWUEP1UENK0" hidden="1">#REF!</definedName>
    <definedName name="BExIUD4OJGH65NFNQ4VMCE3R4J1X" localSheetId="0" hidden="1">#REF!</definedName>
    <definedName name="BExIUD4OJGH65NFNQ4VMCE3R4J1X" localSheetId="1" hidden="1">#REF!</definedName>
    <definedName name="BExIUD4OJGH65NFNQ4VMCE3R4J1X" hidden="1">#REF!</definedName>
    <definedName name="BExIUQM0XWNNW3MJD26EOVIT7FSU" localSheetId="0" hidden="1">#REF!</definedName>
    <definedName name="BExIUQM0XWNNW3MJD26EOVIT7FSU" localSheetId="1" hidden="1">#REF!</definedName>
    <definedName name="BExIUQM0XWNNW3MJD26EOVIT7FSU" hidden="1">#REF!</definedName>
    <definedName name="BExIUTB5OAAXYW0OFMP0PS40SPOB" localSheetId="0" hidden="1">#REF!</definedName>
    <definedName name="BExIUTB5OAAXYW0OFMP0PS40SPOB" localSheetId="1" hidden="1">#REF!</definedName>
    <definedName name="BExIUTB5OAAXYW0OFMP0PS40SPOB" hidden="1">#REF!</definedName>
    <definedName name="BExIUUT2MHIOV6R3WHA0DPM1KBKY" localSheetId="0" hidden="1">#REF!</definedName>
    <definedName name="BExIUUT2MHIOV6R3WHA0DPM1KBKY" localSheetId="1" hidden="1">#REF!</definedName>
    <definedName name="BExIUUT2MHIOV6R3WHA0DPM1KBKY" hidden="1">#REF!</definedName>
    <definedName name="BExIUYPDT1AM6MWGWQS646PIZIWC" localSheetId="0" hidden="1">#REF!</definedName>
    <definedName name="BExIUYPDT1AM6MWGWQS646PIZIWC" localSheetId="1" hidden="1">#REF!</definedName>
    <definedName name="BExIUYPDT1AM6MWGWQS646PIZIWC" hidden="1">#REF!</definedName>
    <definedName name="BExIV0I2O9F8D1UK1SI8AEYR6U0A" localSheetId="0" hidden="1">#REF!</definedName>
    <definedName name="BExIV0I2O9F8D1UK1SI8AEYR6U0A" localSheetId="1" hidden="1">#REF!</definedName>
    <definedName name="BExIV0I2O9F8D1UK1SI8AEYR6U0A" hidden="1">#REF!</definedName>
    <definedName name="BExIV2LM38XPLRTWT0R44TMQ59E5" localSheetId="0" hidden="1">#REF!</definedName>
    <definedName name="BExIV2LM38XPLRTWT0R44TMQ59E5" localSheetId="1" hidden="1">#REF!</definedName>
    <definedName name="BExIV2LM38XPLRTWT0R44TMQ59E5" hidden="1">#REF!</definedName>
    <definedName name="BExIV3HY4S0YRV1F7XEMF2YHAR2I" localSheetId="0" hidden="1">#REF!</definedName>
    <definedName name="BExIV3HY4S0YRV1F7XEMF2YHAR2I" localSheetId="1" hidden="1">#REF!</definedName>
    <definedName name="BExIV3HY4S0YRV1F7XEMF2YHAR2I" hidden="1">#REF!</definedName>
    <definedName name="BExIV6HUZFRIFLXW2SICKGTAH1PV" localSheetId="0" hidden="1">#REF!</definedName>
    <definedName name="BExIV6HUZFRIFLXW2SICKGTAH1PV" localSheetId="1" hidden="1">#REF!</definedName>
    <definedName name="BExIV6HUZFRIFLXW2SICKGTAH1PV" hidden="1">#REF!</definedName>
    <definedName name="BExIVCXWL6H5LD9DHDIA4F5U9TQL" localSheetId="0" hidden="1">#REF!</definedName>
    <definedName name="BExIVCXWL6H5LD9DHDIA4F5U9TQL" localSheetId="1" hidden="1">#REF!</definedName>
    <definedName name="BExIVCXWL6H5LD9DHDIA4F5U9TQL" hidden="1">#REF!</definedName>
    <definedName name="BExIVEVYJ7KL8QNR5ZTOSD11I5A6" localSheetId="0" hidden="1">#REF!</definedName>
    <definedName name="BExIVEVYJ7KL8QNR5ZTOSD11I5A6" localSheetId="1" hidden="1">#REF!</definedName>
    <definedName name="BExIVEVYJ7KL8QNR5ZTOSD11I5A6" hidden="1">#REF!</definedName>
    <definedName name="BExIVJ30S9U8MA1TUBRND8DGF96D" localSheetId="0" hidden="1">#REF!</definedName>
    <definedName name="BExIVJ30S9U8MA1TUBRND8DGF96D" localSheetId="1" hidden="1">#REF!</definedName>
    <definedName name="BExIVJ30S9U8MA1TUBRND8DGF96D" hidden="1">#REF!</definedName>
    <definedName name="BExIVMOIPSEWSIHIDDLOXESQ28A0" localSheetId="0" hidden="1">#REF!</definedName>
    <definedName name="BExIVMOIPSEWSIHIDDLOXESQ28A0" localSheetId="1" hidden="1">#REF!</definedName>
    <definedName name="BExIVMOIPSEWSIHIDDLOXESQ28A0" hidden="1">#REF!</definedName>
    <definedName name="BExIVNVNJX9BYDLC88NG09YF5XQ6" localSheetId="0" hidden="1">#REF!</definedName>
    <definedName name="BExIVNVNJX9BYDLC88NG09YF5XQ6" localSheetId="1" hidden="1">#REF!</definedName>
    <definedName name="BExIVNVNJX9BYDLC88NG09YF5XQ6" hidden="1">#REF!</definedName>
    <definedName name="BExIVQVKLMGSRYT1LFZH0KUIA4OR" localSheetId="0" hidden="1">#REF!</definedName>
    <definedName name="BExIVQVKLMGSRYT1LFZH0KUIA4OR" localSheetId="1" hidden="1">#REF!</definedName>
    <definedName name="BExIVQVKLMGSRYT1LFZH0KUIA4OR" hidden="1">#REF!</definedName>
    <definedName name="BExIVYTFI35KNR2XSA6N8OJYUTUR" localSheetId="0" hidden="1">#REF!</definedName>
    <definedName name="BExIVYTFI35KNR2XSA6N8OJYUTUR" localSheetId="1" hidden="1">#REF!</definedName>
    <definedName name="BExIVYTFI35KNR2XSA6N8OJYUTUR" hidden="1">#REF!</definedName>
    <definedName name="BExIVZF05SNB8DE7VLQOFG9S41HS" localSheetId="0" hidden="1">#REF!</definedName>
    <definedName name="BExIVZF05SNB8DE7VLQOFG9S41HS" localSheetId="1" hidden="1">#REF!</definedName>
    <definedName name="BExIVZF05SNB8DE7VLQOFG9S41HS" hidden="1">#REF!</definedName>
    <definedName name="BExIWB3SY3WRIVIOF988DNNODBOA" localSheetId="0" hidden="1">#REF!</definedName>
    <definedName name="BExIWB3SY3WRIVIOF988DNNODBOA" localSheetId="1" hidden="1">#REF!</definedName>
    <definedName name="BExIWB3SY3WRIVIOF988DNNODBOA" hidden="1">#REF!</definedName>
    <definedName name="BExIWB99CG0H52LRD6QWPN4L6DV2" localSheetId="0" hidden="1">#REF!</definedName>
    <definedName name="BExIWB99CG0H52LRD6QWPN4L6DV2" localSheetId="1" hidden="1">#REF!</definedName>
    <definedName name="BExIWB99CG0H52LRD6QWPN4L6DV2" hidden="1">#REF!</definedName>
    <definedName name="BExIWG1W7XP9DFYYSZAIOSHM0QLQ" localSheetId="0" hidden="1">#REF!</definedName>
    <definedName name="BExIWG1W7XP9DFYYSZAIOSHM0QLQ" localSheetId="1" hidden="1">#REF!</definedName>
    <definedName name="BExIWG1W7XP9DFYYSZAIOSHM0QLQ" hidden="1">#REF!</definedName>
    <definedName name="BExIWH3KUK94B7833DD4TB0Y6KP9" localSheetId="0" hidden="1">#REF!</definedName>
    <definedName name="BExIWH3KUK94B7833DD4TB0Y6KP9" localSheetId="1" hidden="1">#REF!</definedName>
    <definedName name="BExIWH3KUK94B7833DD4TB0Y6KP9" hidden="1">#REF!</definedName>
    <definedName name="BExIWHZXYAALPLS8CSHZHJ82LBOH" localSheetId="0" hidden="1">#REF!</definedName>
    <definedName name="BExIWHZXYAALPLS8CSHZHJ82LBOH" localSheetId="1" hidden="1">#REF!</definedName>
    <definedName name="BExIWHZXYAALPLS8CSHZHJ82LBOH" hidden="1">#REF!</definedName>
    <definedName name="BExIWJY6FHR6KOO0P8U4IZ7VD42D" localSheetId="0" hidden="1">#REF!</definedName>
    <definedName name="BExIWJY6FHR6KOO0P8U4IZ7VD42D" localSheetId="1" hidden="1">#REF!</definedName>
    <definedName name="BExIWJY6FHR6KOO0P8U4IZ7VD42D" hidden="1">#REF!</definedName>
    <definedName name="BExIWKE9MGIDWORBI43AWTUNYFAN" localSheetId="0" hidden="1">#REF!</definedName>
    <definedName name="BExIWKE9MGIDWORBI43AWTUNYFAN" localSheetId="1" hidden="1">#REF!</definedName>
    <definedName name="BExIWKE9MGIDWORBI43AWTUNYFAN" hidden="1">#REF!</definedName>
    <definedName name="BExIWPHOYLSNGZKVD3RRKOEALEUG" localSheetId="0" hidden="1">#REF!</definedName>
    <definedName name="BExIWPHOYLSNGZKVD3RRKOEALEUG" localSheetId="1" hidden="1">#REF!</definedName>
    <definedName name="BExIWPHOYLSNGZKVD3RRKOEALEUG" hidden="1">#REF!</definedName>
    <definedName name="BExIWSHLD1QIZPL5ARLXOJ9Y2CAA" localSheetId="0" hidden="1">#REF!</definedName>
    <definedName name="BExIWSHLD1QIZPL5ARLXOJ9Y2CAA" localSheetId="1" hidden="1">#REF!</definedName>
    <definedName name="BExIWSHLD1QIZPL5ARLXOJ9Y2CAA" hidden="1">#REF!</definedName>
    <definedName name="BExIX34PM5DBTRHRQWP6PL6WIX88" localSheetId="0" hidden="1">#REF!</definedName>
    <definedName name="BExIX34PM5DBTRHRQWP6PL6WIX88" localSheetId="1" hidden="1">#REF!</definedName>
    <definedName name="BExIX34PM5DBTRHRQWP6PL6WIX88" hidden="1">#REF!</definedName>
    <definedName name="BExIX5OAP9KSUE5SIZCW9P39Q4WE" localSheetId="0" hidden="1">#REF!</definedName>
    <definedName name="BExIX5OAP9KSUE5SIZCW9P39Q4WE" localSheetId="1" hidden="1">#REF!</definedName>
    <definedName name="BExIX5OAP9KSUE5SIZCW9P39Q4WE" hidden="1">#REF!</definedName>
    <definedName name="BExIXGRJPVJMUDGSG7IHPXPNO69B" localSheetId="0" hidden="1">#REF!</definedName>
    <definedName name="BExIXGRJPVJMUDGSG7IHPXPNO69B" localSheetId="1" hidden="1">#REF!</definedName>
    <definedName name="BExIXGRJPVJMUDGSG7IHPXPNO69B" hidden="1">#REF!</definedName>
    <definedName name="BExIXGWVQ9WOO0NCJLXAU4PJPOPM" localSheetId="0" hidden="1">#REF!</definedName>
    <definedName name="BExIXGWVQ9WOO0NCJLXAU4PJPOPM" localSheetId="1" hidden="1">#REF!</definedName>
    <definedName name="BExIXGWVQ9WOO0NCJLXAU4PJPOPM" hidden="1">#REF!</definedName>
    <definedName name="BExIXLK6SEOTUWQVNLCH4SAKTVGQ" localSheetId="0" hidden="1">#REF!</definedName>
    <definedName name="BExIXLK6SEOTUWQVNLCH4SAKTVGQ" localSheetId="1" hidden="1">#REF!</definedName>
    <definedName name="BExIXLK6SEOTUWQVNLCH4SAKTVGQ" hidden="1">#REF!</definedName>
    <definedName name="BExIXM5R87ZL3FHALWZXYCPHGX3E" localSheetId="0" hidden="1">#REF!</definedName>
    <definedName name="BExIXM5R87ZL3FHALWZXYCPHGX3E" localSheetId="1" hidden="1">#REF!</definedName>
    <definedName name="BExIXM5R87ZL3FHALWZXYCPHGX3E" hidden="1">#REF!</definedName>
    <definedName name="BExIXN24YK8MIB3OZ905DHU9CDH1" localSheetId="0" hidden="1">#REF!</definedName>
    <definedName name="BExIXN24YK8MIB3OZ905DHU9CDH1" localSheetId="1" hidden="1">#REF!</definedName>
    <definedName name="BExIXN24YK8MIB3OZ905DHU9CDH1" hidden="1">#REF!</definedName>
    <definedName name="BExIXS036ZCKT2Z8XZKLZ8PFWQGL" localSheetId="0" hidden="1">#REF!</definedName>
    <definedName name="BExIXS036ZCKT2Z8XZKLZ8PFWQGL" localSheetId="1" hidden="1">#REF!</definedName>
    <definedName name="BExIXS036ZCKT2Z8XZKLZ8PFWQGL" hidden="1">#REF!</definedName>
    <definedName name="BExIXY5CF9PFM0P40AZ4U51TMWV0" localSheetId="0" hidden="1">#REF!</definedName>
    <definedName name="BExIXY5CF9PFM0P40AZ4U51TMWV0" localSheetId="1" hidden="1">#REF!</definedName>
    <definedName name="BExIXY5CF9PFM0P40AZ4U51TMWV0" hidden="1">#REF!</definedName>
    <definedName name="BExIYEXJBK8JDWIRSVV4RJSKZVV1" localSheetId="0" hidden="1">#REF!</definedName>
    <definedName name="BExIYEXJBK8JDWIRSVV4RJSKZVV1" localSheetId="1" hidden="1">#REF!</definedName>
    <definedName name="BExIYEXJBK8JDWIRSVV4RJSKZVV1" hidden="1">#REF!</definedName>
    <definedName name="BExIYFJ59KLIPRTGIHX9X07UVGT3" localSheetId="0" hidden="1">#REF!</definedName>
    <definedName name="BExIYFJ59KLIPRTGIHX9X07UVGT3" localSheetId="1" hidden="1">#REF!</definedName>
    <definedName name="BExIYFJ59KLIPRTGIHX9X07UVGT3" hidden="1">#REF!</definedName>
    <definedName name="BExIYHH7GZO6BU3DC4GRLH3FD3ZS" localSheetId="0" hidden="1">#REF!</definedName>
    <definedName name="BExIYHH7GZO6BU3DC4GRLH3FD3ZS" localSheetId="1" hidden="1">#REF!</definedName>
    <definedName name="BExIYHH7GZO6BU3DC4GRLH3FD3ZS" hidden="1">#REF!</definedName>
    <definedName name="BExIYHMPBTD67ZNUL9O76FZQHYPT" localSheetId="0" hidden="1">#REF!</definedName>
    <definedName name="BExIYHMPBTD67ZNUL9O76FZQHYPT" localSheetId="1" hidden="1">#REF!</definedName>
    <definedName name="BExIYHMPBTD67ZNUL9O76FZQHYPT" hidden="1">#REF!</definedName>
    <definedName name="BExIYI2RH0K4225XO970K2IQ1E79" localSheetId="0" hidden="1">#REF!</definedName>
    <definedName name="BExIYI2RH0K4225XO970K2IQ1E79" localSheetId="1" hidden="1">#REF!</definedName>
    <definedName name="BExIYI2RH0K4225XO970K2IQ1E79" hidden="1">#REF!</definedName>
    <definedName name="BExIYMPZ0KS2KOJFQAUQJ77L7701" localSheetId="0" hidden="1">#REF!</definedName>
    <definedName name="BExIYMPZ0KS2KOJFQAUQJ77L7701" localSheetId="1" hidden="1">#REF!</definedName>
    <definedName name="BExIYMPZ0KS2KOJFQAUQJ77L7701" hidden="1">#REF!</definedName>
    <definedName name="BExIYP9Q6FV9T0R9G3UDKLS4TTYX" localSheetId="0" hidden="1">#REF!</definedName>
    <definedName name="BExIYP9Q6FV9T0R9G3UDKLS4TTYX" localSheetId="1" hidden="1">#REF!</definedName>
    <definedName name="BExIYP9Q6FV9T0R9G3UDKLS4TTYX" hidden="1">#REF!</definedName>
    <definedName name="BExIYZGLDQ1TN7BIIN4RLDP31GIM" localSheetId="0" hidden="1">#REF!</definedName>
    <definedName name="BExIYZGLDQ1TN7BIIN4RLDP31GIM" localSheetId="1" hidden="1">#REF!</definedName>
    <definedName name="BExIYZGLDQ1TN7BIIN4RLDP31GIM" hidden="1">#REF!</definedName>
    <definedName name="BExIZ4K0EZJK6PW3L8SVKTJFSWW9" localSheetId="0" hidden="1">#REF!</definedName>
    <definedName name="BExIZ4K0EZJK6PW3L8SVKTJFSWW9" localSheetId="1" hidden="1">#REF!</definedName>
    <definedName name="BExIZ4K0EZJK6PW3L8SVKTJFSWW9" hidden="1">#REF!</definedName>
    <definedName name="BExIZAECOEZGBAO29QMV14E6XDIV" localSheetId="0" hidden="1">#REF!</definedName>
    <definedName name="BExIZAECOEZGBAO29QMV14E6XDIV" localSheetId="1" hidden="1">#REF!</definedName>
    <definedName name="BExIZAECOEZGBAO29QMV14E6XDIV" hidden="1">#REF!</definedName>
    <definedName name="BExIZHQR3N1546MQS83ZJ8I6SPZ3" localSheetId="0" hidden="1">#REF!</definedName>
    <definedName name="BExIZHQR3N1546MQS83ZJ8I6SPZ3" localSheetId="1" hidden="1">#REF!</definedName>
    <definedName name="BExIZHQR3N1546MQS83ZJ8I6SPZ3" hidden="1">#REF!</definedName>
    <definedName name="BExIZKVXYD5O2JBU81F2UFJZLLSI" localSheetId="0" hidden="1">#REF!</definedName>
    <definedName name="BExIZKVXYD5O2JBU81F2UFJZLLSI" localSheetId="1" hidden="1">#REF!</definedName>
    <definedName name="BExIZKVXYD5O2JBU81F2UFJZLLSI" hidden="1">#REF!</definedName>
    <definedName name="BExIZPZDHC8HGER83WHCZAHOX7LK" localSheetId="0" hidden="1">#REF!</definedName>
    <definedName name="BExIZPZDHC8HGER83WHCZAHOX7LK" localSheetId="1" hidden="1">#REF!</definedName>
    <definedName name="BExIZPZDHC8HGER83WHCZAHOX7LK" hidden="1">#REF!</definedName>
    <definedName name="BExIZQA5XCS39QKXMYR1MH2ZIGPS" localSheetId="0" hidden="1">#REF!</definedName>
    <definedName name="BExIZQA5XCS39QKXMYR1MH2ZIGPS" localSheetId="1" hidden="1">#REF!</definedName>
    <definedName name="BExIZQA5XCS39QKXMYR1MH2ZIGPS" hidden="1">#REF!</definedName>
    <definedName name="BExIZVDLRUNAL32D9KO9X7Y4PB3O" localSheetId="0" hidden="1">#REF!</definedName>
    <definedName name="BExIZVDLRUNAL32D9KO9X7Y4PB3O" localSheetId="1" hidden="1">#REF!</definedName>
    <definedName name="BExIZVDLRUNAL32D9KO9X7Y4PB3O" hidden="1">#REF!</definedName>
    <definedName name="BExIZY2PUZ0OF9YKK1B13IW0VS6G" localSheetId="0" hidden="1">#REF!</definedName>
    <definedName name="BExIZY2PUZ0OF9YKK1B13IW0VS6G" localSheetId="1" hidden="1">#REF!</definedName>
    <definedName name="BExIZY2PUZ0OF9YKK1B13IW0VS6G" hidden="1">#REF!</definedName>
    <definedName name="BExJ08KBRR2XMWW3VZMPSQKXHZUH" localSheetId="0" hidden="1">#REF!</definedName>
    <definedName name="BExJ08KBRR2XMWW3VZMPSQKXHZUH" localSheetId="1" hidden="1">#REF!</definedName>
    <definedName name="BExJ08KBRR2XMWW3VZMPSQKXHZUH" hidden="1">#REF!</definedName>
    <definedName name="BExJ0DYJWXGE7DA39PYL3WM05U9O" localSheetId="0" hidden="1">#REF!</definedName>
    <definedName name="BExJ0DYJWXGE7DA39PYL3WM05U9O" localSheetId="1" hidden="1">#REF!</definedName>
    <definedName name="BExJ0DYJWXGE7DA39PYL3WM05U9O" hidden="1">#REF!</definedName>
    <definedName name="BExJ0JYDEZPM2303TRBXOZ74M7N6" localSheetId="0" hidden="1">#REF!</definedName>
    <definedName name="BExJ0JYDEZPM2303TRBXOZ74M7N6" localSheetId="1" hidden="1">#REF!</definedName>
    <definedName name="BExJ0JYDEZPM2303TRBXOZ74M7N6" hidden="1">#REF!</definedName>
    <definedName name="BExJ0MY8SY5J5V50H3UKE78ODTVB" localSheetId="0" hidden="1">#REF!</definedName>
    <definedName name="BExJ0MY8SY5J5V50H3UKE78ODTVB" localSheetId="1" hidden="1">#REF!</definedName>
    <definedName name="BExJ0MY8SY5J5V50H3UKE78ODTVB" hidden="1">#REF!</definedName>
    <definedName name="BExJ0YC98G37ML4N8FLP8D95EFRF" localSheetId="0" hidden="1">#REF!</definedName>
    <definedName name="BExJ0YC98G37ML4N8FLP8D95EFRF" localSheetId="1" hidden="1">#REF!</definedName>
    <definedName name="BExJ0YC98G37ML4N8FLP8D95EFRF" hidden="1">#REF!</definedName>
    <definedName name="BExKCDYKAEV45AFXHVHZZ62E5BM3" localSheetId="0" hidden="1">#REF!</definedName>
    <definedName name="BExKCDYKAEV45AFXHVHZZ62E5BM3" localSheetId="1" hidden="1">#REF!</definedName>
    <definedName name="BExKCDYKAEV45AFXHVHZZ62E5BM3" hidden="1">#REF!</definedName>
    <definedName name="BExKCYXU0W2VQVDI3N3N37K2598P" localSheetId="0" hidden="1">#REF!</definedName>
    <definedName name="BExKCYXU0W2VQVDI3N3N37K2598P" localSheetId="1" hidden="1">#REF!</definedName>
    <definedName name="BExKCYXU0W2VQVDI3N3N37K2598P" hidden="1">#REF!</definedName>
    <definedName name="BExKDJX3Z1TS0WFDD9EAO42JHL9G" localSheetId="0" hidden="1">#REF!</definedName>
    <definedName name="BExKDJX3Z1TS0WFDD9EAO42JHL9G" localSheetId="1" hidden="1">#REF!</definedName>
    <definedName name="BExKDJX3Z1TS0WFDD9EAO42JHL9G" hidden="1">#REF!</definedName>
    <definedName name="BExKDK7WVA5I2WBACAZHAHN35D0I" localSheetId="0" hidden="1">#REF!</definedName>
    <definedName name="BExKDK7WVA5I2WBACAZHAHN35D0I" localSheetId="1" hidden="1">#REF!</definedName>
    <definedName name="BExKDK7WVA5I2WBACAZHAHN35D0I" hidden="1">#REF!</definedName>
    <definedName name="BExKDKO0W4AGQO1V7K6Q4VM750FT" localSheetId="0" hidden="1">#REF!</definedName>
    <definedName name="BExKDKO0W4AGQO1V7K6Q4VM750FT" localSheetId="1" hidden="1">#REF!</definedName>
    <definedName name="BExKDKO0W4AGQO1V7K6Q4VM750FT" hidden="1">#REF!</definedName>
    <definedName name="BExKDLF10G7W77J87QWH3ZGLUCLW" localSheetId="0" hidden="1">#REF!</definedName>
    <definedName name="BExKDLF10G7W77J87QWH3ZGLUCLW" localSheetId="1" hidden="1">#REF!</definedName>
    <definedName name="BExKDLF10G7W77J87QWH3ZGLUCLW" hidden="1">#REF!</definedName>
    <definedName name="BExKE2NDBQ14HOJH945N4W9ZZFJO" localSheetId="0" hidden="1">#REF!</definedName>
    <definedName name="BExKE2NDBQ14HOJH945N4W9ZZFJO" localSheetId="1" hidden="1">#REF!</definedName>
    <definedName name="BExKE2NDBQ14HOJH945N4W9ZZFJO" hidden="1">#REF!</definedName>
    <definedName name="BExKEFE0I3MT6ZLC4T1L9465HKTN" localSheetId="0" hidden="1">#REF!</definedName>
    <definedName name="BExKEFE0I3MT6ZLC4T1L9465HKTN" localSheetId="1" hidden="1">#REF!</definedName>
    <definedName name="BExKEFE0I3MT6ZLC4T1L9465HKTN" hidden="1">#REF!</definedName>
    <definedName name="BExKEK6O5BVJP4VY02FY7JNAZ6BT" localSheetId="0" hidden="1">#REF!</definedName>
    <definedName name="BExKEK6O5BVJP4VY02FY7JNAZ6BT" localSheetId="1" hidden="1">#REF!</definedName>
    <definedName name="BExKEK6O5BVJP4VY02FY7JNAZ6BT" hidden="1">#REF!</definedName>
    <definedName name="BExKEKXK6E6QX339ELPXDIRZSJE0" localSheetId="0" hidden="1">#REF!</definedName>
    <definedName name="BExKEKXK6E6QX339ELPXDIRZSJE0" localSheetId="1" hidden="1">#REF!</definedName>
    <definedName name="BExKEKXK6E6QX339ELPXDIRZSJE0" hidden="1">#REF!</definedName>
    <definedName name="BExKEMFI35R0D4WN4A59V9QH7I5S" localSheetId="0" hidden="1">#REF!</definedName>
    <definedName name="BExKEMFI35R0D4WN4A59V9QH7I5S" localSheetId="1" hidden="1">#REF!</definedName>
    <definedName name="BExKEMFI35R0D4WN4A59V9QH7I5S" hidden="1">#REF!</definedName>
    <definedName name="BExKEOOIBMP7N8033EY2CJYCBX6H" localSheetId="0" hidden="1">#REF!</definedName>
    <definedName name="BExKEOOIBMP7N8033EY2CJYCBX6H" localSheetId="1" hidden="1">#REF!</definedName>
    <definedName name="BExKEOOIBMP7N8033EY2CJYCBX6H" hidden="1">#REF!</definedName>
    <definedName name="BExKEW0RR5LA3VC46A2BEOOMQE56" localSheetId="0" hidden="1">#REF!</definedName>
    <definedName name="BExKEW0RR5LA3VC46A2BEOOMQE56" localSheetId="1" hidden="1">#REF!</definedName>
    <definedName name="BExKEW0RR5LA3VC46A2BEOOMQE56" hidden="1">#REF!</definedName>
    <definedName name="BExKF37PTJB4PE1PUQWG20ASBX4E" localSheetId="0" hidden="1">#REF!</definedName>
    <definedName name="BExKF37PTJB4PE1PUQWG20ASBX4E" localSheetId="1" hidden="1">#REF!</definedName>
    <definedName name="BExKF37PTJB4PE1PUQWG20ASBX4E" hidden="1">#REF!</definedName>
    <definedName name="BExKFA3VI1CZK21SM0N3LZWT9LA1" localSheetId="0" hidden="1">#REF!</definedName>
    <definedName name="BExKFA3VI1CZK21SM0N3LZWT9LA1" localSheetId="1" hidden="1">#REF!</definedName>
    <definedName name="BExKFA3VI1CZK21SM0N3LZWT9LA1" hidden="1">#REF!</definedName>
    <definedName name="BExKFBB29XXT9A2LVUXYSIVKPWGB" localSheetId="0" hidden="1">#REF!</definedName>
    <definedName name="BExKFBB29XXT9A2LVUXYSIVKPWGB" localSheetId="1" hidden="1">#REF!</definedName>
    <definedName name="BExKFBB29XXT9A2LVUXYSIVKPWGB" hidden="1">#REF!</definedName>
    <definedName name="BExKFINBFV5J2NFRCL4YUO3YF0ZE" localSheetId="0" hidden="1">#REF!</definedName>
    <definedName name="BExKFINBFV5J2NFRCL4YUO3YF0ZE" localSheetId="1" hidden="1">#REF!</definedName>
    <definedName name="BExKFINBFV5J2NFRCL4YUO3YF0ZE" hidden="1">#REF!</definedName>
    <definedName name="BExKFISRBFACTAMJSALEYMY66F6X" localSheetId="0" hidden="1">#REF!</definedName>
    <definedName name="BExKFISRBFACTAMJSALEYMY66F6X" localSheetId="1" hidden="1">#REF!</definedName>
    <definedName name="BExKFISRBFACTAMJSALEYMY66F6X" hidden="1">#REF!</definedName>
    <definedName name="BExKFOSK5DJ151C4E8544UWMYTOC" localSheetId="0" hidden="1">#REF!</definedName>
    <definedName name="BExKFOSK5DJ151C4E8544UWMYTOC" localSheetId="1" hidden="1">#REF!</definedName>
    <definedName name="BExKFOSK5DJ151C4E8544UWMYTOC" hidden="1">#REF!</definedName>
    <definedName name="BExKFWL3DE1V1VOVHAFYBE85QUB7" localSheetId="0" hidden="1">#REF!</definedName>
    <definedName name="BExKFWL3DE1V1VOVHAFYBE85QUB7" localSheetId="1" hidden="1">#REF!</definedName>
    <definedName name="BExKFWL3DE1V1VOVHAFYBE85QUB7" hidden="1">#REF!</definedName>
    <definedName name="BExKFXS9NDEWPZDVGLTMOM3CFO7N" localSheetId="0" hidden="1">#REF!</definedName>
    <definedName name="BExKFXS9NDEWPZDVGLTMOM3CFO7N" localSheetId="1" hidden="1">#REF!</definedName>
    <definedName name="BExKFXS9NDEWPZDVGLTMOM3CFO7N" hidden="1">#REF!</definedName>
    <definedName name="BExKFYJC4EVEV54F82K6VKP7Q3OU" localSheetId="0" hidden="1">#REF!</definedName>
    <definedName name="BExKFYJC4EVEV54F82K6VKP7Q3OU" localSheetId="1" hidden="1">#REF!</definedName>
    <definedName name="BExKFYJC4EVEV54F82K6VKP7Q3OU" hidden="1">#REF!</definedName>
    <definedName name="BExKG4IYHBKQQ8J8FN10GB2IKO33" localSheetId="0" hidden="1">#REF!</definedName>
    <definedName name="BExKG4IYHBKQQ8J8FN10GB2IKO33" localSheetId="1" hidden="1">#REF!</definedName>
    <definedName name="BExKG4IYHBKQQ8J8FN10GB2IKO33" hidden="1">#REF!</definedName>
    <definedName name="BExKGBVDO2JNJUFOFQMF0RJG03ZK" localSheetId="0" hidden="1">#REF!</definedName>
    <definedName name="BExKGBVDO2JNJUFOFQMF0RJG03ZK" localSheetId="1" hidden="1">#REF!</definedName>
    <definedName name="BExKGBVDO2JNJUFOFQMF0RJG03ZK" hidden="1">#REF!</definedName>
    <definedName name="BExKGF0L44S78D33WMQ1A75TRKB9" localSheetId="0" hidden="1">#REF!</definedName>
    <definedName name="BExKGF0L44S78D33WMQ1A75TRKB9" localSheetId="1" hidden="1">#REF!</definedName>
    <definedName name="BExKGF0L44S78D33WMQ1A75TRKB9" hidden="1">#REF!</definedName>
    <definedName name="BExKGFRN31B3G20LMQ4LRF879J68" localSheetId="0" hidden="1">#REF!</definedName>
    <definedName name="BExKGFRN31B3G20LMQ4LRF879J68" localSheetId="1" hidden="1">#REF!</definedName>
    <definedName name="BExKGFRN31B3G20LMQ4LRF879J68" hidden="1">#REF!</definedName>
    <definedName name="BExKGJD3U3ADZILP20U3EURP0UQP" localSheetId="0" hidden="1">#REF!</definedName>
    <definedName name="BExKGJD3U3ADZILP20U3EURP0UQP" localSheetId="1" hidden="1">#REF!</definedName>
    <definedName name="BExKGJD3U3ADZILP20U3EURP0UQP" hidden="1">#REF!</definedName>
    <definedName name="BExKGNK5YGKP0YHHTAAOV17Z9EIM" localSheetId="0" hidden="1">#REF!</definedName>
    <definedName name="BExKGNK5YGKP0YHHTAAOV17Z9EIM" localSheetId="1" hidden="1">#REF!</definedName>
    <definedName name="BExKGNK5YGKP0YHHTAAOV17Z9EIM" hidden="1">#REF!</definedName>
    <definedName name="BExKGQ3T3TWGZUSNVWJE1XWXHGRQ" localSheetId="0" hidden="1">#REF!</definedName>
    <definedName name="BExKGQ3T3TWGZUSNVWJE1XWXHGRQ" localSheetId="1" hidden="1">#REF!</definedName>
    <definedName name="BExKGQ3T3TWGZUSNVWJE1XWXHGRQ" hidden="1">#REF!</definedName>
    <definedName name="BExKGV77YH9YXIQTRKK2331QGYKF" localSheetId="0" hidden="1">#REF!</definedName>
    <definedName name="BExKGV77YH9YXIQTRKK2331QGYKF" localSheetId="1" hidden="1">#REF!</definedName>
    <definedName name="BExKGV77YH9YXIQTRKK2331QGYKF" hidden="1">#REF!</definedName>
    <definedName name="BExKH3FTZ5VGTB86W9M4AB39R0G8" localSheetId="0" hidden="1">#REF!</definedName>
    <definedName name="BExKH3FTZ5VGTB86W9M4AB39R0G8" localSheetId="1" hidden="1">#REF!</definedName>
    <definedName name="BExKH3FTZ5VGTB86W9M4AB39R0G8" hidden="1">#REF!</definedName>
    <definedName name="BExKH3FV5U5O6XZM7STS3NZKQFGJ" localSheetId="0" hidden="1">#REF!</definedName>
    <definedName name="BExKH3FV5U5O6XZM7STS3NZKQFGJ" localSheetId="1" hidden="1">#REF!</definedName>
    <definedName name="BExKH3FV5U5O6XZM7STS3NZKQFGJ" hidden="1">#REF!</definedName>
    <definedName name="BExKH3W5435VN8DZ68OCKI93SEO4" localSheetId="0" hidden="1">#REF!</definedName>
    <definedName name="BExKH3W5435VN8DZ68OCKI93SEO4" localSheetId="1" hidden="1">#REF!</definedName>
    <definedName name="BExKH3W5435VN8DZ68OCKI93SEO4" hidden="1">#REF!</definedName>
    <definedName name="BExKH9L4L5ZUAA98QAZ7DB7YH4QE" localSheetId="0" hidden="1">#REF!</definedName>
    <definedName name="BExKH9L4L5ZUAA98QAZ7DB7YH4QE" localSheetId="1" hidden="1">#REF!</definedName>
    <definedName name="BExKH9L4L5ZUAA98QAZ7DB7YH4QE" hidden="1">#REF!</definedName>
    <definedName name="BExKHAMUH8NR3HRV0V6FHJE3ROLN" localSheetId="0" hidden="1">#REF!</definedName>
    <definedName name="BExKHAMUH8NR3HRV0V6FHJE3ROLN" localSheetId="1" hidden="1">#REF!</definedName>
    <definedName name="BExKHAMUH8NR3HRV0V6FHJE3ROLN" hidden="1">#REF!</definedName>
    <definedName name="BExKHCFKOWFHO2WW0N7Y5XDXEWAO" localSheetId="0" hidden="1">#REF!</definedName>
    <definedName name="BExKHCFKOWFHO2WW0N7Y5XDXEWAO" localSheetId="1" hidden="1">#REF!</definedName>
    <definedName name="BExKHCFKOWFHO2WW0N7Y5XDXEWAO" hidden="1">#REF!</definedName>
    <definedName name="BExKHIVLONZ46HLMR50DEXKEUNEP" localSheetId="0" hidden="1">#REF!</definedName>
    <definedName name="BExKHIVLONZ46HLMR50DEXKEUNEP" localSheetId="1" hidden="1">#REF!</definedName>
    <definedName name="BExKHIVLONZ46HLMR50DEXKEUNEP" hidden="1">#REF!</definedName>
    <definedName name="BExKHPM9XA0ADDK7TUR0N38EXWEP" localSheetId="0" hidden="1">#REF!</definedName>
    <definedName name="BExKHPM9XA0ADDK7TUR0N38EXWEP" localSheetId="1" hidden="1">#REF!</definedName>
    <definedName name="BExKHPM9XA0ADDK7TUR0N38EXWEP" hidden="1">#REF!</definedName>
    <definedName name="BExKHQYXEM47TMIQRQVHE4T5LT8K" localSheetId="0" hidden="1">#REF!</definedName>
    <definedName name="BExKHQYXEM47TMIQRQVHE4T5LT8K" localSheetId="1" hidden="1">#REF!</definedName>
    <definedName name="BExKHQYXEM47TMIQRQVHE4T5LT8K" hidden="1">#REF!</definedName>
    <definedName name="BExKI4076KXCDE5KXL79KT36OKLO" localSheetId="0" hidden="1">#REF!</definedName>
    <definedName name="BExKI4076KXCDE5KXL79KT36OKLO" localSheetId="1" hidden="1">#REF!</definedName>
    <definedName name="BExKI4076KXCDE5KXL79KT36OKLO" hidden="1">#REF!</definedName>
    <definedName name="BExKI7AUWXBP1WBLFRIYSNQZDWCY" localSheetId="0" hidden="1">#REF!</definedName>
    <definedName name="BExKI7AUWXBP1WBLFRIYSNQZDWCY" localSheetId="1" hidden="1">#REF!</definedName>
    <definedName name="BExKI7AUWXBP1WBLFRIYSNQZDWCY" hidden="1">#REF!</definedName>
    <definedName name="BExKI7LO70WYISR7Q0Y1ZDWO9M3B" localSheetId="0" hidden="1">#REF!</definedName>
    <definedName name="BExKI7LO70WYISR7Q0Y1ZDWO9M3B" localSheetId="1" hidden="1">#REF!</definedName>
    <definedName name="BExKI7LO70WYISR7Q0Y1ZDWO9M3B" hidden="1">#REF!</definedName>
    <definedName name="BExKIF3EIT434ZQKMDXUBJCRLMK8" localSheetId="0" hidden="1">#REF!</definedName>
    <definedName name="BExKIF3EIT434ZQKMDXUBJCRLMK8" localSheetId="1" hidden="1">#REF!</definedName>
    <definedName name="BExKIF3EIT434ZQKMDXUBJCRLMK8" hidden="1">#REF!</definedName>
    <definedName name="BExKIGQV6TXIZG039HBOJU62WP2U" localSheetId="0" hidden="1">#REF!</definedName>
    <definedName name="BExKIGQV6TXIZG039HBOJU62WP2U" localSheetId="1" hidden="1">#REF!</definedName>
    <definedName name="BExKIGQV6TXIZG039HBOJU62WP2U" hidden="1">#REF!</definedName>
    <definedName name="BExKILE008SF3KTAN8WML3XKI1NZ" localSheetId="0" hidden="1">#REF!</definedName>
    <definedName name="BExKILE008SF3KTAN8WML3XKI1NZ" localSheetId="1" hidden="1">#REF!</definedName>
    <definedName name="BExKILE008SF3KTAN8WML3XKI1NZ" hidden="1">#REF!</definedName>
    <definedName name="BExKINSBB6RS7I489QHMCOMU4Z2X" localSheetId="0" hidden="1">#REF!</definedName>
    <definedName name="BExKINSBB6RS7I489QHMCOMU4Z2X" localSheetId="1" hidden="1">#REF!</definedName>
    <definedName name="BExKINSBB6RS7I489QHMCOMU4Z2X" hidden="1">#REF!</definedName>
    <definedName name="BExKINXMPEA03CETGL1VOW1XRJIR" localSheetId="0" hidden="1">#REF!</definedName>
    <definedName name="BExKINXMPEA03CETGL1VOW1XRJIR" localSheetId="1" hidden="1">#REF!</definedName>
    <definedName name="BExKINXMPEA03CETGL1VOW1XRJIR" hidden="1">#REF!</definedName>
    <definedName name="BExKITBU5LXLZYDJS3D3BAVWEY3U" localSheetId="0" hidden="1">#REF!</definedName>
    <definedName name="BExKITBU5LXLZYDJS3D3BAVWEY3U" localSheetId="1" hidden="1">#REF!</definedName>
    <definedName name="BExKITBU5LXLZYDJS3D3BAVWEY3U" hidden="1">#REF!</definedName>
    <definedName name="BExKIU87ZKSOC2DYZWFK6SAK9I8E" localSheetId="0" hidden="1">#REF!</definedName>
    <definedName name="BExKIU87ZKSOC2DYZWFK6SAK9I8E" localSheetId="1" hidden="1">#REF!</definedName>
    <definedName name="BExKIU87ZKSOC2DYZWFK6SAK9I8E" hidden="1">#REF!</definedName>
    <definedName name="BExKJ449HLYX2DJ9UF0H9GTPSQ73" localSheetId="0" hidden="1">#REF!</definedName>
    <definedName name="BExKJ449HLYX2DJ9UF0H9GTPSQ73" localSheetId="1" hidden="1">#REF!</definedName>
    <definedName name="BExKJ449HLYX2DJ9UF0H9GTPSQ73" hidden="1">#REF!</definedName>
    <definedName name="BExKJ5649R9IC0GKQD6QI2G7C99Q" localSheetId="0" hidden="1">#REF!</definedName>
    <definedName name="BExKJ5649R9IC0GKQD6QI2G7C99Q" localSheetId="1" hidden="1">#REF!</definedName>
    <definedName name="BExKJ5649R9IC0GKQD6QI2G7C99Q" hidden="1">#REF!</definedName>
    <definedName name="BExKJEB4FXIMV2AAE9S3FCGRK1R0" localSheetId="0" hidden="1">#REF!</definedName>
    <definedName name="BExKJEB4FXIMV2AAE9S3FCGRK1R0" localSheetId="1" hidden="1">#REF!</definedName>
    <definedName name="BExKJEB4FXIMV2AAE9S3FCGRK1R0" hidden="1">#REF!</definedName>
    <definedName name="BExKJELX2RUC8UEC56IZPYYZXHA7" localSheetId="0" hidden="1">#REF!</definedName>
    <definedName name="BExKJELX2RUC8UEC56IZPYYZXHA7" localSheetId="1" hidden="1">#REF!</definedName>
    <definedName name="BExKJELX2RUC8UEC56IZPYYZXHA7" hidden="1">#REF!</definedName>
    <definedName name="BExKJI7CV9I6ILFIZ3SVO4DGK64J" localSheetId="0" hidden="1">#REF!</definedName>
    <definedName name="BExKJI7CV9I6ILFIZ3SVO4DGK64J" localSheetId="1" hidden="1">#REF!</definedName>
    <definedName name="BExKJI7CV9I6ILFIZ3SVO4DGK64J" hidden="1">#REF!</definedName>
    <definedName name="BExKJINMXS61G2TZEXCJAWVV4F57" localSheetId="0" hidden="1">#REF!</definedName>
    <definedName name="BExKJINMXS61G2TZEXCJAWVV4F57" localSheetId="1" hidden="1">#REF!</definedName>
    <definedName name="BExKJINMXS61G2TZEXCJAWVV4F57" hidden="1">#REF!</definedName>
    <definedName name="BExKJK5ME8KB7HA0180L7OUZDDGV" localSheetId="0" hidden="1">#REF!</definedName>
    <definedName name="BExKJK5ME8KB7HA0180L7OUZDDGV" localSheetId="1" hidden="1">#REF!</definedName>
    <definedName name="BExKJK5ME8KB7HA0180L7OUZDDGV" hidden="1">#REF!</definedName>
    <definedName name="BExKJLY652HI5GNEEWQXOB08K2C1" localSheetId="0" hidden="1">#REF!</definedName>
    <definedName name="BExKJLY652HI5GNEEWQXOB08K2C1" localSheetId="1" hidden="1">#REF!</definedName>
    <definedName name="BExKJLY652HI5GNEEWQXOB08K2C1" hidden="1">#REF!</definedName>
    <definedName name="BExKJN5IF0VMDILJ5K8ZENF2QYV1" localSheetId="0" hidden="1">#REF!</definedName>
    <definedName name="BExKJN5IF0VMDILJ5K8ZENF2QYV1" localSheetId="1" hidden="1">#REF!</definedName>
    <definedName name="BExKJN5IF0VMDILJ5K8ZENF2QYV1" hidden="1">#REF!</definedName>
    <definedName name="BExKJUSJPFUIK20FTVAFJWR2OUYX" localSheetId="0" hidden="1">#REF!</definedName>
    <definedName name="BExKJUSJPFUIK20FTVAFJWR2OUYX" localSheetId="1" hidden="1">#REF!</definedName>
    <definedName name="BExKJUSJPFUIK20FTVAFJWR2OUYX" hidden="1">#REF!</definedName>
    <definedName name="BExKJXHNZTE5OMRQ1KTVM1DIQE9I" localSheetId="0" hidden="1">#REF!</definedName>
    <definedName name="BExKJXHNZTE5OMRQ1KTVM1DIQE9I" localSheetId="1" hidden="1">#REF!</definedName>
    <definedName name="BExKJXHNZTE5OMRQ1KTVM1DIQE9I" hidden="1">#REF!</definedName>
    <definedName name="BExKK8VP5RS3D0UXZVKA37C4SYBP" localSheetId="0" hidden="1">#REF!</definedName>
    <definedName name="BExKK8VP5RS3D0UXZVKA37C4SYBP" localSheetId="1" hidden="1">#REF!</definedName>
    <definedName name="BExKK8VP5RS3D0UXZVKA37C4SYBP" hidden="1">#REF!</definedName>
    <definedName name="BExKKIM9NPF6B3SPMPIQB27HQME4" localSheetId="0" hidden="1">#REF!</definedName>
    <definedName name="BExKKIM9NPF6B3SPMPIQB27HQME4" localSheetId="1" hidden="1">#REF!</definedName>
    <definedName name="BExKKIM9NPF6B3SPMPIQB27HQME4" hidden="1">#REF!</definedName>
    <definedName name="BExKKIX1BCBQ4R3K41QD8NTV0OV0" localSheetId="0" hidden="1">#REF!</definedName>
    <definedName name="BExKKIX1BCBQ4R3K41QD8NTV0OV0" localSheetId="1" hidden="1">#REF!</definedName>
    <definedName name="BExKKIX1BCBQ4R3K41QD8NTV0OV0" hidden="1">#REF!</definedName>
    <definedName name="BExKKJ2IHMOO66DQ0V2YABR4GV05" localSheetId="0" hidden="1">#REF!</definedName>
    <definedName name="BExKKJ2IHMOO66DQ0V2YABR4GV05" localSheetId="1" hidden="1">#REF!</definedName>
    <definedName name="BExKKJ2IHMOO66DQ0V2YABR4GV05" hidden="1">#REF!</definedName>
    <definedName name="BExKKQ3ZWADYV03YHMXDOAMU90EB" localSheetId="0" hidden="1">#REF!</definedName>
    <definedName name="BExKKQ3ZWADYV03YHMXDOAMU90EB" localSheetId="1" hidden="1">#REF!</definedName>
    <definedName name="BExKKQ3ZWADYV03YHMXDOAMU90EB" hidden="1">#REF!</definedName>
    <definedName name="BExKKUGD2HMJWQEYZ8H3X1BMXFS9" localSheetId="0" hidden="1">#REF!</definedName>
    <definedName name="BExKKUGD2HMJWQEYZ8H3X1BMXFS9" localSheetId="1" hidden="1">#REF!</definedName>
    <definedName name="BExKKUGD2HMJWQEYZ8H3X1BMXFS9" hidden="1">#REF!</definedName>
    <definedName name="BExKKX05KCZZZPKOR1NE5A8RGVT4" localSheetId="0" hidden="1">#REF!</definedName>
    <definedName name="BExKKX05KCZZZPKOR1NE5A8RGVT4" localSheetId="1" hidden="1">#REF!</definedName>
    <definedName name="BExKKX05KCZZZPKOR1NE5A8RGVT4" hidden="1">#REF!</definedName>
    <definedName name="BExKL3QUCLQLECGZM555PRF8EN56" localSheetId="0" hidden="1">#REF!</definedName>
    <definedName name="BExKL3QUCLQLECGZM555PRF8EN56" localSheetId="1" hidden="1">#REF!</definedName>
    <definedName name="BExKL3QUCLQLECGZM555PRF8EN56" hidden="1">#REF!</definedName>
    <definedName name="BExKL7CGLA62V9UQH9ZDEHIK8W4O" localSheetId="0" hidden="1">#REF!</definedName>
    <definedName name="BExKL7CGLA62V9UQH9ZDEHIK8W4O" localSheetId="1" hidden="1">#REF!</definedName>
    <definedName name="BExKL7CGLA62V9UQH9ZDEHIK8W4O" hidden="1">#REF!</definedName>
    <definedName name="BExKLD6S9L66QYREYHBE5J44OK7X" localSheetId="0" hidden="1">#REF!</definedName>
    <definedName name="BExKLD6S9L66QYREYHBE5J44OK7X" localSheetId="1" hidden="1">#REF!</definedName>
    <definedName name="BExKLD6S9L66QYREYHBE5J44OK7X" hidden="1">#REF!</definedName>
    <definedName name="BExKLEZK32L28GYJWVO63BZ5E1JD" localSheetId="0" hidden="1">#REF!</definedName>
    <definedName name="BExKLEZK32L28GYJWVO63BZ5E1JD" localSheetId="1" hidden="1">#REF!</definedName>
    <definedName name="BExKLEZK32L28GYJWVO63BZ5E1JD" hidden="1">#REF!</definedName>
    <definedName name="BExKLLKVVHT06LA55JB2FC871DC5" localSheetId="0" hidden="1">#REF!</definedName>
    <definedName name="BExKLLKVVHT06LA55JB2FC871DC5" localSheetId="1" hidden="1">#REF!</definedName>
    <definedName name="BExKLLKVVHT06LA55JB2FC871DC5" hidden="1">#REF!</definedName>
    <definedName name="BExKMKNALVJRCZS69GFJA4M1J08O" localSheetId="0" hidden="1">#REF!</definedName>
    <definedName name="BExKMKNALVJRCZS69GFJA4M1J08O" localSheetId="1" hidden="1">#REF!</definedName>
    <definedName name="BExKMKNALVJRCZS69GFJA4M1J08O" hidden="1">#REF!</definedName>
    <definedName name="BExKMMFZIDRFNSBCWVADJ4S2JE52" localSheetId="0" hidden="1">#REF!</definedName>
    <definedName name="BExKMMFZIDRFNSBCWVADJ4S2JE52" localSheetId="1" hidden="1">#REF!</definedName>
    <definedName name="BExKMMFZIDRFNSBCWVADJ4S2JE52" hidden="1">#REF!</definedName>
    <definedName name="BExKMRZJS845FERFW6HUXLFAOMYD" localSheetId="0" hidden="1">#REF!</definedName>
    <definedName name="BExKMRZJS845FERFW6HUXLFAOMYD" localSheetId="1" hidden="1">#REF!</definedName>
    <definedName name="BExKMRZJS845FERFW6HUXLFAOMYD" hidden="1">#REF!</definedName>
    <definedName name="BExKMS514WWPGUGRYGTH6XU97T8B" localSheetId="0" hidden="1">#REF!</definedName>
    <definedName name="BExKMS514WWPGUGRYGTH6XU97T8B" localSheetId="1" hidden="1">#REF!</definedName>
    <definedName name="BExKMS514WWPGUGRYGTH6XU97T8B" hidden="1">#REF!</definedName>
    <definedName name="BExKMUDV8AH8HQAD5HJVUW7GFDWU" localSheetId="0" hidden="1">#REF!</definedName>
    <definedName name="BExKMUDV8AH8HQAD5HJVUW7GFDWU" localSheetId="1" hidden="1">#REF!</definedName>
    <definedName name="BExKMUDV8AH8HQAD5HJVUW7GFDWU" hidden="1">#REF!</definedName>
    <definedName name="BExKMWBX4EH3EYJ07UFEM08NB40Z" localSheetId="0" hidden="1">#REF!</definedName>
    <definedName name="BExKMWBX4EH3EYJ07UFEM08NB40Z" localSheetId="1" hidden="1">#REF!</definedName>
    <definedName name="BExKMWBX4EH3EYJ07UFEM08NB40Z" hidden="1">#REF!</definedName>
    <definedName name="BExKN4Q70IU9OY91QRUSK3044MQD" localSheetId="0" hidden="1">#REF!</definedName>
    <definedName name="BExKN4Q70IU9OY91QRUSK3044MQD" localSheetId="1" hidden="1">#REF!</definedName>
    <definedName name="BExKN4Q70IU9OY91QRUSK3044MQD" hidden="1">#REF!</definedName>
    <definedName name="BExKNBGV2IR3S7M0BX4810KZB4V3" localSheetId="0" hidden="1">#REF!</definedName>
    <definedName name="BExKNBGV2IR3S7M0BX4810KZB4V3" localSheetId="1" hidden="1">#REF!</definedName>
    <definedName name="BExKNBGV2IR3S7M0BX4810KZB4V3" hidden="1">#REF!</definedName>
    <definedName name="BExKNCTBZTSY3MO42VU5PLV6YUHZ" localSheetId="0" hidden="1">#REF!</definedName>
    <definedName name="BExKNCTBZTSY3MO42VU5PLV6YUHZ" localSheetId="1" hidden="1">#REF!</definedName>
    <definedName name="BExKNCTBZTSY3MO42VU5PLV6YUHZ" hidden="1">#REF!</definedName>
    <definedName name="BExKNGV2YY749C42AQ2T9QNIE5C3" localSheetId="0" hidden="1">#REF!</definedName>
    <definedName name="BExKNGV2YY749C42AQ2T9QNIE5C3" localSheetId="1" hidden="1">#REF!</definedName>
    <definedName name="BExKNGV2YY749C42AQ2T9QNIE5C3" hidden="1">#REF!</definedName>
    <definedName name="BExKNH0F1WPNUEQITIUN5T4NDX9H" localSheetId="0" hidden="1">#REF!</definedName>
    <definedName name="BExKNH0F1WPNUEQITIUN5T4NDX9H" localSheetId="1" hidden="1">#REF!</definedName>
    <definedName name="BExKNH0F1WPNUEQITIUN5T4NDX9H" hidden="1">#REF!</definedName>
    <definedName name="BExKNV8UOHVWEHDJWI2WMJ9X6QHZ" localSheetId="0" hidden="1">#REF!</definedName>
    <definedName name="BExKNV8UOHVWEHDJWI2WMJ9X6QHZ" localSheetId="1" hidden="1">#REF!</definedName>
    <definedName name="BExKNV8UOHVWEHDJWI2WMJ9X6QHZ" hidden="1">#REF!</definedName>
    <definedName name="BExKNZLD7UATC1MYRNJD8H2NH4KU" localSheetId="0" hidden="1">#REF!</definedName>
    <definedName name="BExKNZLD7UATC1MYRNJD8H2NH4KU" localSheetId="1" hidden="1">#REF!</definedName>
    <definedName name="BExKNZLD7UATC1MYRNJD8H2NH4KU" hidden="1">#REF!</definedName>
    <definedName name="BExKNZQUKQQG2Y97R74G4O4BJP1L" localSheetId="0" hidden="1">#REF!</definedName>
    <definedName name="BExKNZQUKQQG2Y97R74G4O4BJP1L" localSheetId="1" hidden="1">#REF!</definedName>
    <definedName name="BExKNZQUKQQG2Y97R74G4O4BJP1L" hidden="1">#REF!</definedName>
    <definedName name="BExKO06X0EAD3ABEG1E8PWLDWHBA" localSheetId="0" hidden="1">#REF!</definedName>
    <definedName name="BExKO06X0EAD3ABEG1E8PWLDWHBA" localSheetId="1" hidden="1">#REF!</definedName>
    <definedName name="BExKO06X0EAD3ABEG1E8PWLDWHBA" hidden="1">#REF!</definedName>
    <definedName name="BExKO2AHHSGNI1AZOIOW21KPXKPE" localSheetId="0" hidden="1">#REF!</definedName>
    <definedName name="BExKO2AHHSGNI1AZOIOW21KPXKPE" localSheetId="1" hidden="1">#REF!</definedName>
    <definedName name="BExKO2AHHSGNI1AZOIOW21KPXKPE" hidden="1">#REF!</definedName>
    <definedName name="BExKO2FXWJWC5IZLDN8JHYILQJ2N" localSheetId="0" hidden="1">#REF!</definedName>
    <definedName name="BExKO2FXWJWC5IZLDN8JHYILQJ2N" localSheetId="1" hidden="1">#REF!</definedName>
    <definedName name="BExKO2FXWJWC5IZLDN8JHYILQJ2N" hidden="1">#REF!</definedName>
    <definedName name="BExKO438WZ8FKOU00NURGFMOYXWN" localSheetId="0" hidden="1">#REF!</definedName>
    <definedName name="BExKO438WZ8FKOU00NURGFMOYXWN" localSheetId="1" hidden="1">#REF!</definedName>
    <definedName name="BExKO438WZ8FKOU00NURGFMOYXWN" hidden="1">#REF!</definedName>
    <definedName name="BExKO551EZ73M80UFHBQE7BQVU4L" localSheetId="0" hidden="1">#REF!</definedName>
    <definedName name="BExKO551EZ73M80UFHBQE7BQVU4L" localSheetId="1" hidden="1">#REF!</definedName>
    <definedName name="BExKO551EZ73M80UFHBQE7BQVU4L" hidden="1">#REF!</definedName>
    <definedName name="BExKOBA4VTRV9YG31IM1PDDO3J9M" localSheetId="0" hidden="1">#REF!</definedName>
    <definedName name="BExKOBA4VTRV9YG31IM1PDDO3J9M" localSheetId="1" hidden="1">#REF!</definedName>
    <definedName name="BExKOBA4VTRV9YG31IM1PDDO3J9M" hidden="1">#REF!</definedName>
    <definedName name="BExKODIZGWW2EQD0FEYW6WK6XLCM" localSheetId="0" hidden="1">#REF!</definedName>
    <definedName name="BExKODIZGWW2EQD0FEYW6WK6XLCM" localSheetId="1" hidden="1">#REF!</definedName>
    <definedName name="BExKODIZGWW2EQD0FEYW6WK6XLCM" hidden="1">#REF!</definedName>
    <definedName name="BExKOPO2HPWVQGAKW8LOZMPIDEFG" localSheetId="0" hidden="1">#REF!</definedName>
    <definedName name="BExKOPO2HPWVQGAKW8LOZMPIDEFG" localSheetId="1" hidden="1">#REF!</definedName>
    <definedName name="BExKOPO2HPWVQGAKW8LOZMPIDEFG" hidden="1">#REF!</definedName>
    <definedName name="BExKP7SRQ3MN5BDYXV2XMBQNUH23" localSheetId="0" hidden="1">#REF!</definedName>
    <definedName name="BExKP7SRQ3MN5BDYXV2XMBQNUH23" localSheetId="1" hidden="1">#REF!</definedName>
    <definedName name="BExKP7SRQ3MN5BDYXV2XMBQNUH23" hidden="1">#REF!</definedName>
    <definedName name="BExKPEZP0QTKOTLIMMIFSVTHQEEK" localSheetId="0" hidden="1">#REF!</definedName>
    <definedName name="BExKPEZP0QTKOTLIMMIFSVTHQEEK" localSheetId="1" hidden="1">#REF!</definedName>
    <definedName name="BExKPEZP0QTKOTLIMMIFSVTHQEEK" hidden="1">#REF!</definedName>
    <definedName name="BExKPFFSVTL757PNITV8R9RN4452" localSheetId="0" hidden="1">#REF!</definedName>
    <definedName name="BExKPFFSVTL757PNITV8R9RN4452" localSheetId="1" hidden="1">#REF!</definedName>
    <definedName name="BExKPFFSVTL757PNITV8R9RN4452" hidden="1">#REF!</definedName>
    <definedName name="BExKPIL5ZWOXQAENH3VP3ZHA2N7N" localSheetId="0" hidden="1">#REF!</definedName>
    <definedName name="BExKPIL5ZWOXQAENH3VP3ZHA2N7N" localSheetId="1" hidden="1">#REF!</definedName>
    <definedName name="BExKPIL5ZWOXQAENH3VP3ZHA2N7N" hidden="1">#REF!</definedName>
    <definedName name="BExKPJHKPVROP9QX9BMBZMU2HEZ1" localSheetId="0" hidden="1">#REF!</definedName>
    <definedName name="BExKPJHKPVROP9QX9BMBZMU2HEZ1" localSheetId="1" hidden="1">#REF!</definedName>
    <definedName name="BExKPJHKPVROP9QX9BMBZMU2HEZ1" hidden="1">#REF!</definedName>
    <definedName name="BExKPLQJX0HJ8OTXBXH9IC9J2V0W" localSheetId="0" hidden="1">#REF!</definedName>
    <definedName name="BExKPLQJX0HJ8OTXBXH9IC9J2V0W" localSheetId="1" hidden="1">#REF!</definedName>
    <definedName name="BExKPLQJX0HJ8OTXBXH9IC9J2V0W" hidden="1">#REF!</definedName>
    <definedName name="BExKPN8C7GN36ZJZHLOB74LU6KT0" localSheetId="0" hidden="1">#REF!</definedName>
    <definedName name="BExKPN8C7GN36ZJZHLOB74LU6KT0" localSheetId="1" hidden="1">#REF!</definedName>
    <definedName name="BExKPN8C7GN36ZJZHLOB74LU6KT0" hidden="1">#REF!</definedName>
    <definedName name="BExKPX9VZ1J5021Q98K60HMPJU58" localSheetId="0" hidden="1">#REF!</definedName>
    <definedName name="BExKPX9VZ1J5021Q98K60HMPJU58" localSheetId="1" hidden="1">#REF!</definedName>
    <definedName name="BExKPX9VZ1J5021Q98K60HMPJU58" hidden="1">#REF!</definedName>
    <definedName name="BExKQGGEP203MUWSJVORTY7RFOFT" localSheetId="0" hidden="1">#REF!</definedName>
    <definedName name="BExKQGGEP203MUWSJVORTY7RFOFT" localSheetId="1" hidden="1">#REF!</definedName>
    <definedName name="BExKQGGEP203MUWSJVORTY7RFOFT" hidden="1">#REF!</definedName>
    <definedName name="BExKQJGAAWNM3NT19E9I0CQDBTU0" localSheetId="0" hidden="1">#REF!</definedName>
    <definedName name="BExKQJGAAWNM3NT19E9I0CQDBTU0" localSheetId="1" hidden="1">#REF!</definedName>
    <definedName name="BExKQJGAAWNM3NT19E9I0CQDBTU0" hidden="1">#REF!</definedName>
    <definedName name="BExKQM5GJ1ZN5REKFE7YVBQ0KXWF" localSheetId="0" hidden="1">#REF!</definedName>
    <definedName name="BExKQM5GJ1ZN5REKFE7YVBQ0KXWF" localSheetId="1" hidden="1">#REF!</definedName>
    <definedName name="BExKQM5GJ1ZN5REKFE7YVBQ0KXWF" hidden="1">#REF!</definedName>
    <definedName name="BExKQQ71278061G7ZFYGPWOMOMY2" localSheetId="0" hidden="1">#REF!</definedName>
    <definedName name="BExKQQ71278061G7ZFYGPWOMOMY2" localSheetId="1" hidden="1">#REF!</definedName>
    <definedName name="BExKQQ71278061G7ZFYGPWOMOMY2" hidden="1">#REF!</definedName>
    <definedName name="BExKQTXRG3ECU8NT47UR7643LO5G" localSheetId="0" hidden="1">#REF!</definedName>
    <definedName name="BExKQTXRG3ECU8NT47UR7643LO5G" localSheetId="1" hidden="1">#REF!</definedName>
    <definedName name="BExKQTXRG3ECU8NT47UR7643LO5G" hidden="1">#REF!</definedName>
    <definedName name="BExKQVL7HPOIZ4FHANDFMVOJLEPR" localSheetId="0" hidden="1">#REF!</definedName>
    <definedName name="BExKQVL7HPOIZ4FHANDFMVOJLEPR" localSheetId="1" hidden="1">#REF!</definedName>
    <definedName name="BExKQVL7HPOIZ4FHANDFMVOJLEPR" hidden="1">#REF!</definedName>
    <definedName name="BExKR3ZAJRYXZB4M7XZPK0I7E55W" localSheetId="0" hidden="1">#REF!</definedName>
    <definedName name="BExKR3ZAJRYXZB4M7XZPK0I7E55W" localSheetId="1" hidden="1">#REF!</definedName>
    <definedName name="BExKR3ZAJRYXZB4M7XZPK0I7E55W" hidden="1">#REF!</definedName>
    <definedName name="BExKR8RZSEHW184G0Z56B4EGNU72" localSheetId="0" hidden="1">#REF!</definedName>
    <definedName name="BExKR8RZSEHW184G0Z56B4EGNU72" localSheetId="1" hidden="1">#REF!</definedName>
    <definedName name="BExKR8RZSEHW184G0Z56B4EGNU72" hidden="1">#REF!</definedName>
    <definedName name="BExKRHM60KUPM7RGAAFRSKX4TMS5" localSheetId="0" hidden="1">#REF!</definedName>
    <definedName name="BExKRHM60KUPM7RGAAFRSKX4TMS5" localSheetId="1" hidden="1">#REF!</definedName>
    <definedName name="BExKRHM60KUPM7RGAAFRSKX4TMS5" hidden="1">#REF!</definedName>
    <definedName name="BExKRQB2LX164R610N3VXJPD3C1W" localSheetId="0" hidden="1">#REF!</definedName>
    <definedName name="BExKRQB2LX164R610N3VXJPD3C1W" localSheetId="1" hidden="1">#REF!</definedName>
    <definedName name="BExKRQB2LX164R610N3VXJPD3C1W" hidden="1">#REF!</definedName>
    <definedName name="BExKRVUSQ6PA7ZYQSTEQL3X7PB9P" localSheetId="0" hidden="1">#REF!</definedName>
    <definedName name="BExKRVUSQ6PA7ZYQSTEQL3X7PB9P" localSheetId="1" hidden="1">#REF!</definedName>
    <definedName name="BExKRVUSQ6PA7ZYQSTEQL3X7PB9P" hidden="1">#REF!</definedName>
    <definedName name="BExKRY3KZ7F7RB2KH8HXSQ85IEQO" localSheetId="0" hidden="1">#REF!</definedName>
    <definedName name="BExKRY3KZ7F7RB2KH8HXSQ85IEQO" localSheetId="1" hidden="1">#REF!</definedName>
    <definedName name="BExKRY3KZ7F7RB2KH8HXSQ85IEQO" hidden="1">#REF!</definedName>
    <definedName name="BExKS91CCVW1YKNE1EQ4MCE1E9JX" localSheetId="0" hidden="1">#REF!</definedName>
    <definedName name="BExKS91CCVW1YKNE1EQ4MCE1E9JX" localSheetId="1" hidden="1">#REF!</definedName>
    <definedName name="BExKS91CCVW1YKNE1EQ4MCE1E9JX" hidden="1">#REF!</definedName>
    <definedName name="BExKSA37DZTCK6H13HPIKR0ZFVL8" localSheetId="0" hidden="1">#REF!</definedName>
    <definedName name="BExKSA37DZTCK6H13HPIKR0ZFVL8" localSheetId="1" hidden="1">#REF!</definedName>
    <definedName name="BExKSA37DZTCK6H13HPIKR0ZFVL8" hidden="1">#REF!</definedName>
    <definedName name="BExKSB51O073JLM4PEU353GBBSMI" localSheetId="0" hidden="1">#REF!</definedName>
    <definedName name="BExKSB51O073JLM4PEU353GBBSMI" localSheetId="1" hidden="1">#REF!</definedName>
    <definedName name="BExKSB51O073JLM4PEU353GBBSMI" hidden="1">#REF!</definedName>
    <definedName name="BExKSC1EDUXA6RM44LZV6HMMHKLX" localSheetId="0" hidden="1">#REF!</definedName>
    <definedName name="BExKSC1EDUXA6RM44LZV6HMMHKLX" localSheetId="1" hidden="1">#REF!</definedName>
    <definedName name="BExKSC1EDUXA6RM44LZV6HMMHKLX" hidden="1">#REF!</definedName>
    <definedName name="BExKSFMOMSZYDE0WNC94F40S6636" localSheetId="0" hidden="1">#REF!</definedName>
    <definedName name="BExKSFMOMSZYDE0WNC94F40S6636" localSheetId="1" hidden="1">#REF!</definedName>
    <definedName name="BExKSFMOMSZYDE0WNC94F40S6636" hidden="1">#REF!</definedName>
    <definedName name="BExKSHQ9K79S8KYUWIV5M5LAHHF1" localSheetId="0" hidden="1">#REF!</definedName>
    <definedName name="BExKSHQ9K79S8KYUWIV5M5LAHHF1" localSheetId="1" hidden="1">#REF!</definedName>
    <definedName name="BExKSHQ9K79S8KYUWIV5M5LAHHF1" hidden="1">#REF!</definedName>
    <definedName name="BExKSJTWG9L3FCX8FLK4EMUJMF27" localSheetId="0" hidden="1">#REF!</definedName>
    <definedName name="BExKSJTWG9L3FCX8FLK4EMUJMF27" localSheetId="1" hidden="1">#REF!</definedName>
    <definedName name="BExKSJTWG9L3FCX8FLK4EMUJMF27" hidden="1">#REF!</definedName>
    <definedName name="BExKSU0MKNAVZYYPKCYTZDWQX4R8" localSheetId="0" hidden="1">#REF!</definedName>
    <definedName name="BExKSU0MKNAVZYYPKCYTZDWQX4R8" localSheetId="1" hidden="1">#REF!</definedName>
    <definedName name="BExKSU0MKNAVZYYPKCYTZDWQX4R8" hidden="1">#REF!</definedName>
    <definedName name="BExKSX60G1MUS689FXIGYP2F7C62" localSheetId="0" hidden="1">#REF!</definedName>
    <definedName name="BExKSX60G1MUS689FXIGYP2F7C62" localSheetId="1" hidden="1">#REF!</definedName>
    <definedName name="BExKSX60G1MUS689FXIGYP2F7C62" hidden="1">#REF!</definedName>
    <definedName name="BExKT2UZ7Y2VWF5NQE18SJRLD2RN" localSheetId="0" hidden="1">#REF!</definedName>
    <definedName name="BExKT2UZ7Y2VWF5NQE18SJRLD2RN" localSheetId="1" hidden="1">#REF!</definedName>
    <definedName name="BExKT2UZ7Y2VWF5NQE18SJRLD2RN" hidden="1">#REF!</definedName>
    <definedName name="BExKT3GJFNGAM09H5F615E36A38C" localSheetId="0" hidden="1">#REF!</definedName>
    <definedName name="BExKT3GJFNGAM09H5F615E36A38C" localSheetId="1" hidden="1">#REF!</definedName>
    <definedName name="BExKT3GJFNGAM09H5F615E36A38C" hidden="1">#REF!</definedName>
    <definedName name="BExKTD1UM9PTLYETG1RM502XDNC0" localSheetId="0" hidden="1">#REF!</definedName>
    <definedName name="BExKTD1UM9PTLYETG1RM502XDNC0" localSheetId="1" hidden="1">#REF!</definedName>
    <definedName name="BExKTD1UM9PTLYETG1RM502XDNC0" hidden="1">#REF!</definedName>
    <definedName name="BExKTJN26AY45CE6JUAX3OIL48F7" localSheetId="0" hidden="1">#REF!</definedName>
    <definedName name="BExKTJN26AY45CE6JUAX3OIL48F7" localSheetId="1" hidden="1">#REF!</definedName>
    <definedName name="BExKTJN26AY45CE6JUAX3OIL48F7" hidden="1">#REF!</definedName>
    <definedName name="BExKTQZGN8GI3XGSEXMPCCA3S19H" localSheetId="0" hidden="1">#REF!</definedName>
    <definedName name="BExKTQZGN8GI3XGSEXMPCCA3S19H" localSheetId="1" hidden="1">#REF!</definedName>
    <definedName name="BExKTQZGN8GI3XGSEXMPCCA3S19H" hidden="1">#REF!</definedName>
    <definedName name="BExKTUKYYU0F6TUW1RXV24LRAZFE" localSheetId="0" hidden="1">#REF!</definedName>
    <definedName name="BExKTUKYYU0F6TUW1RXV24LRAZFE" localSheetId="1" hidden="1">#REF!</definedName>
    <definedName name="BExKTUKYYU0F6TUW1RXV24LRAZFE" hidden="1">#REF!</definedName>
    <definedName name="BExKU3FBLHQBIUTN6XEZW5GC9OG1" localSheetId="0" hidden="1">#REF!</definedName>
    <definedName name="BExKU3FBLHQBIUTN6XEZW5GC9OG1" localSheetId="1" hidden="1">#REF!</definedName>
    <definedName name="BExKU3FBLHQBIUTN6XEZW5GC9OG1" hidden="1">#REF!</definedName>
    <definedName name="BExKU82I99FEUIZLODXJDOJC96CQ" localSheetId="0" hidden="1">#REF!</definedName>
    <definedName name="BExKU82I99FEUIZLODXJDOJC96CQ" localSheetId="1" hidden="1">#REF!</definedName>
    <definedName name="BExKU82I99FEUIZLODXJDOJC96CQ" hidden="1">#REF!</definedName>
    <definedName name="BExKUDM0DFSCM3D91SH0XLXJSL18" localSheetId="0" hidden="1">#REF!</definedName>
    <definedName name="BExKUDM0DFSCM3D91SH0XLXJSL18" localSheetId="1" hidden="1">#REF!</definedName>
    <definedName name="BExKUDM0DFSCM3D91SH0XLXJSL18" hidden="1">#REF!</definedName>
    <definedName name="BExKUHYKD9TJTMQOOBS4EX04FCEZ" localSheetId="0" hidden="1">#REF!</definedName>
    <definedName name="BExKUHYKD9TJTMQOOBS4EX04FCEZ" localSheetId="1" hidden="1">#REF!</definedName>
    <definedName name="BExKUHYKD9TJTMQOOBS4EX04FCEZ" hidden="1">#REF!</definedName>
    <definedName name="BExKULEKJLA77AUQPDUHSM94Y76Z" localSheetId="0" hidden="1">#REF!</definedName>
    <definedName name="BExKULEKJLA77AUQPDUHSM94Y76Z" localSheetId="1" hidden="1">#REF!</definedName>
    <definedName name="BExKULEKJLA77AUQPDUHSM94Y76Z" hidden="1">#REF!</definedName>
    <definedName name="BExKUXE506JSYMR4CV866RHRDYR9" localSheetId="0" hidden="1">#REF!</definedName>
    <definedName name="BExKUXE506JSYMR4CV866RHRDYR9" localSheetId="1" hidden="1">#REF!</definedName>
    <definedName name="BExKUXE506JSYMR4CV866RHRDYR9" hidden="1">#REF!</definedName>
    <definedName name="BExKV08R85MKI3MAX9E2HERNQUNL" localSheetId="0" hidden="1">#REF!</definedName>
    <definedName name="BExKV08R85MKI3MAX9E2HERNQUNL" localSheetId="1" hidden="1">#REF!</definedName>
    <definedName name="BExKV08R85MKI3MAX9E2HERNQUNL" hidden="1">#REF!</definedName>
    <definedName name="BExKV4AAUNNJL5JWD7PX6BFKVS6O" localSheetId="0" hidden="1">#REF!</definedName>
    <definedName name="BExKV4AAUNNJL5JWD7PX6BFKVS6O" localSheetId="1" hidden="1">#REF!</definedName>
    <definedName name="BExKV4AAUNNJL5JWD7PX6BFKVS6O" hidden="1">#REF!</definedName>
    <definedName name="BExKVDVK6HN74GQPTXICP9BFC8CF" localSheetId="0" hidden="1">#REF!</definedName>
    <definedName name="BExKVDVK6HN74GQPTXICP9BFC8CF" localSheetId="1" hidden="1">#REF!</definedName>
    <definedName name="BExKVDVK6HN74GQPTXICP9BFC8CF" hidden="1">#REF!</definedName>
    <definedName name="BExKVFZ3ZZGIC1QI8XN6BYFWN0ZY" localSheetId="0" hidden="1">#REF!</definedName>
    <definedName name="BExKVFZ3ZZGIC1QI8XN6BYFWN0ZY" localSheetId="1" hidden="1">#REF!</definedName>
    <definedName name="BExKVFZ3ZZGIC1QI8XN6BYFWN0ZY" hidden="1">#REF!</definedName>
    <definedName name="BExKVG4KGO28KPGTAFL1R8TTZ10N" localSheetId="0" hidden="1">#REF!</definedName>
    <definedName name="BExKVG4KGO28KPGTAFL1R8TTZ10N" localSheetId="1" hidden="1">#REF!</definedName>
    <definedName name="BExKVG4KGO28KPGTAFL1R8TTZ10N" hidden="1">#REF!</definedName>
    <definedName name="BExKW0CSH7DA02YSNV64PSEIXB2P" localSheetId="0" hidden="1">#REF!</definedName>
    <definedName name="BExKW0CSH7DA02YSNV64PSEIXB2P" localSheetId="1" hidden="1">#REF!</definedName>
    <definedName name="BExKW0CSH7DA02YSNV64PSEIXB2P" hidden="1">#REF!</definedName>
    <definedName name="BExM9NUG3Q31X01AI9ZJCZIX25CS" localSheetId="0" hidden="1">#REF!</definedName>
    <definedName name="BExM9NUG3Q31X01AI9ZJCZIX25CS" localSheetId="1" hidden="1">#REF!</definedName>
    <definedName name="BExM9NUG3Q31X01AI9ZJCZIX25CS" hidden="1">#REF!</definedName>
    <definedName name="BExM9OG182RP30MY23PG49LVPZ1C" localSheetId="0" hidden="1">#REF!</definedName>
    <definedName name="BExM9OG182RP30MY23PG49LVPZ1C" localSheetId="1" hidden="1">#REF!</definedName>
    <definedName name="BExM9OG182RP30MY23PG49LVPZ1C" hidden="1">#REF!</definedName>
    <definedName name="BExMA64MW1S18NH8DCKPCCEI5KCB" localSheetId="0" hidden="1">#REF!</definedName>
    <definedName name="BExMA64MW1S18NH8DCKPCCEI5KCB" localSheetId="1" hidden="1">#REF!</definedName>
    <definedName name="BExMA64MW1S18NH8DCKPCCEI5KCB" hidden="1">#REF!</definedName>
    <definedName name="BExMALEWFUEM8Y686IT03ECURUBR" localSheetId="0" hidden="1">#REF!</definedName>
    <definedName name="BExMALEWFUEM8Y686IT03ECURUBR" localSheetId="1" hidden="1">#REF!</definedName>
    <definedName name="BExMALEWFUEM8Y686IT03ECURUBR" hidden="1">#REF!</definedName>
    <definedName name="BExMAS0AQY7KMMTBTBPK0SWWDITB" localSheetId="0" hidden="1">#REF!</definedName>
    <definedName name="BExMAS0AQY7KMMTBTBPK0SWWDITB" localSheetId="1" hidden="1">#REF!</definedName>
    <definedName name="BExMAS0AQY7KMMTBTBPK0SWWDITB" hidden="1">#REF!</definedName>
    <definedName name="BExMAXJS82ZJ8RS22VLE0V0LDUII" localSheetId="0" hidden="1">#REF!</definedName>
    <definedName name="BExMAXJS82ZJ8RS22VLE0V0LDUII" localSheetId="1" hidden="1">#REF!</definedName>
    <definedName name="BExMAXJS82ZJ8RS22VLE0V0LDUII" hidden="1">#REF!</definedName>
    <definedName name="BExMB4QRS0R3MTB4CMUHFZ84LNZQ" localSheetId="0" hidden="1">#REF!</definedName>
    <definedName name="BExMB4QRS0R3MTB4CMUHFZ84LNZQ" localSheetId="1" hidden="1">#REF!</definedName>
    <definedName name="BExMB4QRS0R3MTB4CMUHFZ84LNZQ" hidden="1">#REF!</definedName>
    <definedName name="BExMB7AICZ233JKSCEUSR9RQXRS0" localSheetId="0" hidden="1">#REF!</definedName>
    <definedName name="BExMB7AICZ233JKSCEUSR9RQXRS0" localSheetId="1" hidden="1">#REF!</definedName>
    <definedName name="BExMB7AICZ233JKSCEUSR9RQXRS0" hidden="1">#REF!</definedName>
    <definedName name="BExMBC35WKQY5CWQJLV4D05O6971" localSheetId="0" hidden="1">#REF!</definedName>
    <definedName name="BExMBC35WKQY5CWQJLV4D05O6971" localSheetId="1" hidden="1">#REF!</definedName>
    <definedName name="BExMBC35WKQY5CWQJLV4D05O6971" hidden="1">#REF!</definedName>
    <definedName name="BExMBFTZV4Q1A5KG25C1N9PHQNSW" localSheetId="0" hidden="1">#REF!</definedName>
    <definedName name="BExMBFTZV4Q1A5KG25C1N9PHQNSW" localSheetId="1" hidden="1">#REF!</definedName>
    <definedName name="BExMBFTZV4Q1A5KG25C1N9PHQNSW" hidden="1">#REF!</definedName>
    <definedName name="BExMBFZFXQDH3H55R89930TFTU36" localSheetId="0" hidden="1">#REF!</definedName>
    <definedName name="BExMBFZFXQDH3H55R89930TFTU36" localSheetId="1" hidden="1">#REF!</definedName>
    <definedName name="BExMBFZFXQDH3H55R89930TFTU36" hidden="1">#REF!</definedName>
    <definedName name="BExMBK6ISK3U7KHZKUJXIDKGF6VW" localSheetId="0" hidden="1">#REF!</definedName>
    <definedName name="BExMBK6ISK3U7KHZKUJXIDKGF6VW" localSheetId="1" hidden="1">#REF!</definedName>
    <definedName name="BExMBK6ISK3U7KHZKUJXIDKGF6VW" hidden="1">#REF!</definedName>
    <definedName name="BExMBYPQDG9AYDQ5E8IECVFREPO6" localSheetId="0" hidden="1">[27]ZZCOOM_M03_Q005!#REF!</definedName>
    <definedName name="BExMBYPQDG9AYDQ5E8IECVFREPO6" localSheetId="1" hidden="1">[27]ZZCOOM_M03_Q005!#REF!</definedName>
    <definedName name="BExMBYPQDG9AYDQ5E8IECVFREPO6" hidden="1">[27]ZZCOOM_M03_Q005!#REF!</definedName>
    <definedName name="BExMC7PESEESXVMDCGGIP5LPMUGY" localSheetId="0" hidden="1">#REF!</definedName>
    <definedName name="BExMC7PESEESXVMDCGGIP5LPMUGY" localSheetId="1" hidden="1">#REF!</definedName>
    <definedName name="BExMC7PESEESXVMDCGGIP5LPMUGY" hidden="1">#REF!</definedName>
    <definedName name="BExMC8AZUTX8LG89K2JJR7ZG62XX" localSheetId="0" hidden="1">#REF!</definedName>
    <definedName name="BExMC8AZUTX8LG89K2JJR7ZG62XX" localSheetId="1" hidden="1">#REF!</definedName>
    <definedName name="BExMC8AZUTX8LG89K2JJR7ZG62XX" hidden="1">#REF!</definedName>
    <definedName name="BExMCA96YR10V72G2R0SCIKPZLIZ" localSheetId="0" hidden="1">#REF!</definedName>
    <definedName name="BExMCA96YR10V72G2R0SCIKPZLIZ" localSheetId="1" hidden="1">#REF!</definedName>
    <definedName name="BExMCA96YR10V72G2R0SCIKPZLIZ" hidden="1">#REF!</definedName>
    <definedName name="BExMCB5JU5I2VQDUBS4O42BTEVKI" localSheetId="0" hidden="1">#REF!</definedName>
    <definedName name="BExMCB5JU5I2VQDUBS4O42BTEVKI" localSheetId="1" hidden="1">#REF!</definedName>
    <definedName name="BExMCB5JU5I2VQDUBS4O42BTEVKI" hidden="1">#REF!</definedName>
    <definedName name="BExMCFSQFSEMPY5IXDIRKZDASDBR" localSheetId="0" hidden="1">#REF!</definedName>
    <definedName name="BExMCFSQFSEMPY5IXDIRKZDASDBR" localSheetId="1" hidden="1">#REF!</definedName>
    <definedName name="BExMCFSQFSEMPY5IXDIRKZDASDBR" hidden="1">#REF!</definedName>
    <definedName name="BExMCH58I9XOLK7WEE6VSJGYPJGL" localSheetId="0" hidden="1">#REF!</definedName>
    <definedName name="BExMCH58I9XOLK7WEE6VSJGYPJGL" localSheetId="1" hidden="1">#REF!</definedName>
    <definedName name="BExMCH58I9XOLK7WEE6VSJGYPJGL" hidden="1">#REF!</definedName>
    <definedName name="BExMCMZOEYWVOOJ98TBHTTCS7XB8" localSheetId="0" hidden="1">#REF!</definedName>
    <definedName name="BExMCMZOEYWVOOJ98TBHTTCS7XB8" localSheetId="1" hidden="1">#REF!</definedName>
    <definedName name="BExMCMZOEYWVOOJ98TBHTTCS7XB8" hidden="1">#REF!</definedName>
    <definedName name="BExMCS8EF2W3FS9QADNKREYSI8P0" localSheetId="0" hidden="1">#REF!</definedName>
    <definedName name="BExMCS8EF2W3FS9QADNKREYSI8P0" localSheetId="1" hidden="1">#REF!</definedName>
    <definedName name="BExMCS8EF2W3FS9QADNKREYSI8P0" hidden="1">#REF!</definedName>
    <definedName name="BExMCSU0KZGHALEL7N5DJBVL94K7" localSheetId="0" hidden="1">#REF!</definedName>
    <definedName name="BExMCSU0KZGHALEL7N5DJBVL94K7" localSheetId="1" hidden="1">#REF!</definedName>
    <definedName name="BExMCSU0KZGHALEL7N5DJBVL94K7" hidden="1">#REF!</definedName>
    <definedName name="BExMCUS7GSOM96J0HJ7EH0FFM2AC" localSheetId="0" hidden="1">#REF!</definedName>
    <definedName name="BExMCUS7GSOM96J0HJ7EH0FFM2AC" localSheetId="1" hidden="1">#REF!</definedName>
    <definedName name="BExMCUS7GSOM96J0HJ7EH0FFM2AC" hidden="1">#REF!</definedName>
    <definedName name="BExMCYTT6TVDWMJXO1NZANRTVNAN" localSheetId="0" hidden="1">#REF!</definedName>
    <definedName name="BExMCYTT6TVDWMJXO1NZANRTVNAN" localSheetId="1" hidden="1">#REF!</definedName>
    <definedName name="BExMCYTT6TVDWMJXO1NZANRTVNAN" hidden="1">#REF!</definedName>
    <definedName name="BExMD54CT1VTE5YGBM90H90NF28M" localSheetId="0" hidden="1">#REF!</definedName>
    <definedName name="BExMD54CT1VTE5YGBM90H90NF28M" localSheetId="1" hidden="1">#REF!</definedName>
    <definedName name="BExMD54CT1VTE5YGBM90H90NF28M" hidden="1">#REF!</definedName>
    <definedName name="BExMD5F6IAV108XYJLXUO9HD0IT6" localSheetId="0" hidden="1">#REF!</definedName>
    <definedName name="BExMD5F6IAV108XYJLXUO9HD0IT6" localSheetId="1" hidden="1">#REF!</definedName>
    <definedName name="BExMD5F6IAV108XYJLXUO9HD0IT6" hidden="1">#REF!</definedName>
    <definedName name="BExMDANV66W9T3XAXID40XFJ0J93" localSheetId="0" hidden="1">#REF!</definedName>
    <definedName name="BExMDANV66W9T3XAXID40XFJ0J93" localSheetId="1" hidden="1">#REF!</definedName>
    <definedName name="BExMDANV66W9T3XAXID40XFJ0J93" hidden="1">#REF!</definedName>
    <definedName name="BExMDGD1KQP7NNR78X2ZX4FCBQ1S" localSheetId="0" hidden="1">#REF!</definedName>
    <definedName name="BExMDGD1KQP7NNR78X2ZX4FCBQ1S" localSheetId="1" hidden="1">#REF!</definedName>
    <definedName name="BExMDGD1KQP7NNR78X2ZX4FCBQ1S" hidden="1">#REF!</definedName>
    <definedName name="BExMDIRDK0DI8P86HB7WPH8QWLSQ" localSheetId="0" hidden="1">#REF!</definedName>
    <definedName name="BExMDIRDK0DI8P86HB7WPH8QWLSQ" localSheetId="1" hidden="1">#REF!</definedName>
    <definedName name="BExMDIRDK0DI8P86HB7WPH8QWLSQ" hidden="1">#REF!</definedName>
    <definedName name="BExMDOWGDLP3BZZB4ZPI31VS10FP" localSheetId="0" hidden="1">#REF!</definedName>
    <definedName name="BExMDOWGDLP3BZZB4ZPI31VS10FP" localSheetId="1" hidden="1">#REF!</definedName>
    <definedName name="BExMDOWGDLP3BZZB4ZPI31VS10FP" hidden="1">#REF!</definedName>
    <definedName name="BExMDPI2FVMORSWDDCVAJ85WYAYO" localSheetId="0" hidden="1">#REF!</definedName>
    <definedName name="BExMDPI2FVMORSWDDCVAJ85WYAYO" localSheetId="1" hidden="1">#REF!</definedName>
    <definedName name="BExMDPI2FVMORSWDDCVAJ85WYAYO" hidden="1">#REF!</definedName>
    <definedName name="BExMDUWB7VWHFFR266QXO46BNV2S" localSheetId="0" hidden="1">#REF!</definedName>
    <definedName name="BExMDUWB7VWHFFR266QXO46BNV2S" localSheetId="1" hidden="1">#REF!</definedName>
    <definedName name="BExMDUWB7VWHFFR266QXO46BNV2S" hidden="1">#REF!</definedName>
    <definedName name="BExME2U47N8LZG0BPJ49ANY5QVV2" localSheetId="0" hidden="1">#REF!</definedName>
    <definedName name="BExME2U47N8LZG0BPJ49ANY5QVV2" localSheetId="1" hidden="1">#REF!</definedName>
    <definedName name="BExME2U47N8LZG0BPJ49ANY5QVV2" hidden="1">#REF!</definedName>
    <definedName name="BExME88DH5DUKMUFI9FNVECXFD2E" localSheetId="0" hidden="1">#REF!</definedName>
    <definedName name="BExME88DH5DUKMUFI9FNVECXFD2E" localSheetId="1" hidden="1">#REF!</definedName>
    <definedName name="BExME88DH5DUKMUFI9FNVECXFD2E" hidden="1">#REF!</definedName>
    <definedName name="BExME9A7MOGAK7YTTQYXP5DL6VYA" localSheetId="0" hidden="1">#REF!</definedName>
    <definedName name="BExME9A7MOGAK7YTTQYXP5DL6VYA" localSheetId="1" hidden="1">#REF!</definedName>
    <definedName name="BExME9A7MOGAK7YTTQYXP5DL6VYA" hidden="1">#REF!</definedName>
    <definedName name="BExMEOV9YFRY5C3GDLU60GIX10BY" localSheetId="0" hidden="1">#REF!</definedName>
    <definedName name="BExMEOV9YFRY5C3GDLU60GIX10BY" localSheetId="1" hidden="1">#REF!</definedName>
    <definedName name="BExMEOV9YFRY5C3GDLU60GIX10BY" hidden="1">#REF!</definedName>
    <definedName name="BExMEUK2Q5GZGZFZ77Z2IYUKOOYW" localSheetId="0" hidden="1">#REF!</definedName>
    <definedName name="BExMEUK2Q5GZGZFZ77Z2IYUKOOYW" localSheetId="1" hidden="1">#REF!</definedName>
    <definedName name="BExMEUK2Q5GZGZFZ77Z2IYUKOOYW" hidden="1">#REF!</definedName>
    <definedName name="BExMEWT36INWIP0VNS94NEP3WZ4U" localSheetId="0" hidden="1">#REF!</definedName>
    <definedName name="BExMEWT36INWIP0VNS94NEP3WZ4U" localSheetId="1" hidden="1">#REF!</definedName>
    <definedName name="BExMEWT36INWIP0VNS94NEP3WZ4U" hidden="1">#REF!</definedName>
    <definedName name="BExMEY09ESM4H2YGKEQQRYUD114R" localSheetId="0" hidden="1">#REF!</definedName>
    <definedName name="BExMEY09ESM4H2YGKEQQRYUD114R" localSheetId="1" hidden="1">#REF!</definedName>
    <definedName name="BExMEY09ESM4H2YGKEQQRYUD114R" hidden="1">#REF!</definedName>
    <definedName name="BExMF0UU4SBJHOJ4SG09QMF1TC7H" localSheetId="0" hidden="1">#REF!</definedName>
    <definedName name="BExMF0UU4SBJHOJ4SG09QMF1TC7H" localSheetId="1" hidden="1">#REF!</definedName>
    <definedName name="BExMF0UU4SBJHOJ4SG09QMF1TC7H" hidden="1">#REF!</definedName>
    <definedName name="BExMF2YDPQWGK3CSN8LJG16MLFQZ" localSheetId="0" hidden="1">#REF!</definedName>
    <definedName name="BExMF2YDPQWGK3CSN8LJG16MLFQZ" localSheetId="1" hidden="1">#REF!</definedName>
    <definedName name="BExMF2YDPQWGK3CSN8LJG16MLFQZ" hidden="1">#REF!</definedName>
    <definedName name="BExMF4G4IUPQY1Y5GEY5N3E04CL6" localSheetId="0" hidden="1">#REF!</definedName>
    <definedName name="BExMF4G4IUPQY1Y5GEY5N3E04CL6" localSheetId="1" hidden="1">#REF!</definedName>
    <definedName name="BExMF4G4IUPQY1Y5GEY5N3E04CL6" hidden="1">#REF!</definedName>
    <definedName name="BExMF9UIGYMOAQK0ELUWP0S0HZZY" localSheetId="0" hidden="1">#REF!</definedName>
    <definedName name="BExMF9UIGYMOAQK0ELUWP0S0HZZY" localSheetId="1" hidden="1">#REF!</definedName>
    <definedName name="BExMF9UIGYMOAQK0ELUWP0S0HZZY" hidden="1">#REF!</definedName>
    <definedName name="BExMFDLBSWFMRDYJ2DZETI3EXKN2" localSheetId="0" hidden="1">#REF!</definedName>
    <definedName name="BExMFDLBSWFMRDYJ2DZETI3EXKN2" localSheetId="1" hidden="1">#REF!</definedName>
    <definedName name="BExMFDLBSWFMRDYJ2DZETI3EXKN2" hidden="1">#REF!</definedName>
    <definedName name="BExMFLDTMRTCHKA37LQW67BG8D5C" localSheetId="0" hidden="1">#REF!</definedName>
    <definedName name="BExMFLDTMRTCHKA37LQW67BG8D5C" localSheetId="1" hidden="1">#REF!</definedName>
    <definedName name="BExMFLDTMRTCHKA37LQW67BG8D5C" hidden="1">#REF!</definedName>
    <definedName name="BExMFTH63LTWA2JYJTJYMT5K2OF2" localSheetId="0" hidden="1">#REF!</definedName>
    <definedName name="BExMFTH63LTWA2JYJTJYMT5K2OF2" localSheetId="1" hidden="1">#REF!</definedName>
    <definedName name="BExMFTH63LTWA2JYJTJYMT5K2OF2" hidden="1">#REF!</definedName>
    <definedName name="BExMFY4AG5T27EVMCCNE00GOAR66" localSheetId="0" hidden="1">#REF!</definedName>
    <definedName name="BExMFY4AG5T27EVMCCNE00GOAR66" localSheetId="1" hidden="1">#REF!</definedName>
    <definedName name="BExMFY4AG5T27EVMCCNE00GOAR66" hidden="1">#REF!</definedName>
    <definedName name="BExMGQQNOFER1MEVQ961XARTRIOB" localSheetId="0" hidden="1">#REF!</definedName>
    <definedName name="BExMGQQNOFER1MEVQ961XARTRIOB" localSheetId="1" hidden="1">#REF!</definedName>
    <definedName name="BExMGQQNOFER1MEVQ961XARTRIOB" hidden="1">#REF!</definedName>
    <definedName name="BExMH189E60TZBQFN2UWVA1UZA7X" localSheetId="0" hidden="1">#REF!</definedName>
    <definedName name="BExMH189E60TZBQFN2UWVA1UZA7X" localSheetId="1" hidden="1">#REF!</definedName>
    <definedName name="BExMH189E60TZBQFN2UWVA1UZA7X" hidden="1">#REF!</definedName>
    <definedName name="BExMH3H9TW5TJCNU5Z1EWXP3BAEP" localSheetId="0" hidden="1">#REF!</definedName>
    <definedName name="BExMH3H9TW5TJCNU5Z1EWXP3BAEP" localSheetId="1" hidden="1">#REF!</definedName>
    <definedName name="BExMH3H9TW5TJCNU5Z1EWXP3BAEP" hidden="1">#REF!</definedName>
    <definedName name="BExMH5A1B01SYXROP70DOKTQ5D6Z" localSheetId="0" hidden="1">#REF!</definedName>
    <definedName name="BExMH5A1B01SYXROP70DOKTQ5D6Z" localSheetId="1" hidden="1">#REF!</definedName>
    <definedName name="BExMH5A1B01SYXROP70DOKTQ5D6Z" hidden="1">#REF!</definedName>
    <definedName name="BExMHCGUJ8A3L31NU0XU0FGXE4P3" localSheetId="0" hidden="1">#REF!</definedName>
    <definedName name="BExMHCGUJ8A3L31NU0XU0FGXE4P3" localSheetId="1" hidden="1">#REF!</definedName>
    <definedName name="BExMHCGUJ8A3L31NU0XU0FGXE4P3" hidden="1">#REF!</definedName>
    <definedName name="BExMHOWPB34KPZ76M2KIX2C9R2VB" localSheetId="0" hidden="1">#REF!</definedName>
    <definedName name="BExMHOWPB34KPZ76M2KIX2C9R2VB" localSheetId="1" hidden="1">#REF!</definedName>
    <definedName name="BExMHOWPB34KPZ76M2KIX2C9R2VB" hidden="1">#REF!</definedName>
    <definedName name="BExMHSSYC6KVHA3QDTSYPN92TWMI" localSheetId="0" hidden="1">#REF!</definedName>
    <definedName name="BExMHSSYC6KVHA3QDTSYPN92TWMI" localSheetId="1" hidden="1">#REF!</definedName>
    <definedName name="BExMHSSYC6KVHA3QDTSYPN92TWMI" hidden="1">#REF!</definedName>
    <definedName name="BExMI3AJ9477KDL4T9DHET4LJJTW" localSheetId="0" hidden="1">#REF!</definedName>
    <definedName name="BExMI3AJ9477KDL4T9DHET4LJJTW" localSheetId="1" hidden="1">#REF!</definedName>
    <definedName name="BExMI3AJ9477KDL4T9DHET4LJJTW" hidden="1">#REF!</definedName>
    <definedName name="BExMI6QQ20XHD0NWJUN741B37182" localSheetId="0" hidden="1">#REF!</definedName>
    <definedName name="BExMI6QQ20XHD0NWJUN741B37182" localSheetId="1" hidden="1">#REF!</definedName>
    <definedName name="BExMI6QQ20XHD0NWJUN741B37182" hidden="1">#REF!</definedName>
    <definedName name="BExMI7MYDIMC9K16SBAFUY33RHK6" localSheetId="0" hidden="1">#REF!</definedName>
    <definedName name="BExMI7MYDIMC9K16SBAFUY33RHK6" localSheetId="1" hidden="1">#REF!</definedName>
    <definedName name="BExMI7MYDIMC9K16SBAFUY33RHK6" hidden="1">#REF!</definedName>
    <definedName name="BExMI8JB94SBD9EMNJEK7Y2T6GYU" localSheetId="0" hidden="1">#REF!</definedName>
    <definedName name="BExMI8JB94SBD9EMNJEK7Y2T6GYU" localSheetId="1" hidden="1">#REF!</definedName>
    <definedName name="BExMI8JB94SBD9EMNJEK7Y2T6GYU" hidden="1">#REF!</definedName>
    <definedName name="BExMI8OS85YTW3KYVE4YD0R7Z6UV" localSheetId="0" hidden="1">#REF!</definedName>
    <definedName name="BExMI8OS85YTW3KYVE4YD0R7Z6UV" localSheetId="1" hidden="1">#REF!</definedName>
    <definedName name="BExMI8OS85YTW3KYVE4YD0R7Z6UV" hidden="1">#REF!</definedName>
    <definedName name="BExMI9QNOMVZ44I3BFMGU1EL1RSY" localSheetId="0" hidden="1">#REF!</definedName>
    <definedName name="BExMI9QNOMVZ44I3BFMGU1EL1RSY" localSheetId="1" hidden="1">#REF!</definedName>
    <definedName name="BExMI9QNOMVZ44I3BFMGU1EL1RSY" hidden="1">#REF!</definedName>
    <definedName name="BExMIBOOZU40JS3F89OMPSRCE9MM" localSheetId="0" hidden="1">#REF!</definedName>
    <definedName name="BExMIBOOZU40JS3F89OMPSRCE9MM" localSheetId="1" hidden="1">#REF!</definedName>
    <definedName name="BExMIBOOZU40JS3F89OMPSRCE9MM" hidden="1">#REF!</definedName>
    <definedName name="BExMIIQ5MBWSIHTFWAQADXMZC22Q" localSheetId="0" hidden="1">#REF!</definedName>
    <definedName name="BExMIIQ5MBWSIHTFWAQADXMZC22Q" localSheetId="1" hidden="1">#REF!</definedName>
    <definedName name="BExMIIQ5MBWSIHTFWAQADXMZC22Q" hidden="1">#REF!</definedName>
    <definedName name="BExMIL4I2GE866I25CR5JBLJWJ6A" localSheetId="0" hidden="1">#REF!</definedName>
    <definedName name="BExMIL4I2GE866I25CR5JBLJWJ6A" localSheetId="1" hidden="1">#REF!</definedName>
    <definedName name="BExMIL4I2GE866I25CR5JBLJWJ6A" hidden="1">#REF!</definedName>
    <definedName name="BExMIRKIPF27SNO82SPFSB3T5U17" localSheetId="0" hidden="1">#REF!</definedName>
    <definedName name="BExMIRKIPF27SNO82SPFSB3T5U17" localSheetId="1" hidden="1">#REF!</definedName>
    <definedName name="BExMIRKIPF27SNO82SPFSB3T5U17" hidden="1">#REF!</definedName>
    <definedName name="BExMIV0KC8555D5E42ZGWG15Y0MO" localSheetId="0" hidden="1">#REF!</definedName>
    <definedName name="BExMIV0KC8555D5E42ZGWG15Y0MO" localSheetId="1" hidden="1">#REF!</definedName>
    <definedName name="BExMIV0KC8555D5E42ZGWG15Y0MO" hidden="1">#REF!</definedName>
    <definedName name="BExMIZT6AN7E6YMW2S87CTCN2UXH" localSheetId="0" hidden="1">#REF!</definedName>
    <definedName name="BExMIZT6AN7E6YMW2S87CTCN2UXH" localSheetId="1" hidden="1">#REF!</definedName>
    <definedName name="BExMIZT6AN7E6YMW2S87CTCN2UXH" hidden="1">#REF!</definedName>
    <definedName name="BExMJB76UESLVRD81AJBOB78JDTT" localSheetId="0" hidden="1">#REF!</definedName>
    <definedName name="BExMJB76UESLVRD81AJBOB78JDTT" localSheetId="1" hidden="1">#REF!</definedName>
    <definedName name="BExMJB76UESLVRD81AJBOB78JDTT" hidden="1">#REF!</definedName>
    <definedName name="BExMJI8OLFZQCGOW3F99ETW8A21E" localSheetId="0" hidden="1">#REF!</definedName>
    <definedName name="BExMJI8OLFZQCGOW3F99ETW8A21E" localSheetId="1" hidden="1">#REF!</definedName>
    <definedName name="BExMJI8OLFZQCGOW3F99ETW8A21E" hidden="1">#REF!</definedName>
    <definedName name="BExMJNC8ZFB9DRFOJ961ZAJ8U3A8" localSheetId="0" hidden="1">#REF!</definedName>
    <definedName name="BExMJNC8ZFB9DRFOJ961ZAJ8U3A8" localSheetId="1" hidden="1">#REF!</definedName>
    <definedName name="BExMJNC8ZFB9DRFOJ961ZAJ8U3A8" hidden="1">#REF!</definedName>
    <definedName name="BExMJTBV8A3D31W2IQHP9RDFPPHQ" localSheetId="0" hidden="1">#REF!</definedName>
    <definedName name="BExMJTBV8A3D31W2IQHP9RDFPPHQ" localSheetId="1" hidden="1">#REF!</definedName>
    <definedName name="BExMJTBV8A3D31W2IQHP9RDFPPHQ" hidden="1">#REF!</definedName>
    <definedName name="BExMK2RTXN4QJWEUNX002XK8VQP8" localSheetId="0" hidden="1">#REF!</definedName>
    <definedName name="BExMK2RTXN4QJWEUNX002XK8VQP8" localSheetId="1" hidden="1">#REF!</definedName>
    <definedName name="BExMK2RTXN4QJWEUNX002XK8VQP8" hidden="1">#REF!</definedName>
    <definedName name="BExMKBGQDUZ8AWXYHA3QVMSDVZ3D" localSheetId="0" hidden="1">#REF!</definedName>
    <definedName name="BExMKBGQDUZ8AWXYHA3QVMSDVZ3D" localSheetId="1" hidden="1">#REF!</definedName>
    <definedName name="BExMKBGQDUZ8AWXYHA3QVMSDVZ3D" hidden="1">#REF!</definedName>
    <definedName name="BExMKBM1467553LDFZRRKVSHN374" localSheetId="0" hidden="1">#REF!</definedName>
    <definedName name="BExMKBM1467553LDFZRRKVSHN374" localSheetId="1" hidden="1">#REF!</definedName>
    <definedName name="BExMKBM1467553LDFZRRKVSHN374" hidden="1">#REF!</definedName>
    <definedName name="BExMKGK5FJUC0AU8MABRGDC5ZM70" localSheetId="0" hidden="1">#REF!</definedName>
    <definedName name="BExMKGK5FJUC0AU8MABRGDC5ZM70" localSheetId="1" hidden="1">#REF!</definedName>
    <definedName name="BExMKGK5FJUC0AU8MABRGDC5ZM70" hidden="1">#REF!</definedName>
    <definedName name="BExMKP92JGBM5BJO174H9A4HQIB9" localSheetId="0" hidden="1">#REF!</definedName>
    <definedName name="BExMKP92JGBM5BJO174H9A4HQIB9" localSheetId="1" hidden="1">#REF!</definedName>
    <definedName name="BExMKP92JGBM5BJO174H9A4HQIB9" hidden="1">#REF!</definedName>
    <definedName name="BExMKPEDT6IOYLLC3KJKRZOETC3Y" localSheetId="0" hidden="1">#REF!</definedName>
    <definedName name="BExMKPEDT6IOYLLC3KJKRZOETC3Y" localSheetId="1" hidden="1">#REF!</definedName>
    <definedName name="BExMKPEDT6IOYLLC3KJKRZOETC3Y" hidden="1">#REF!</definedName>
    <definedName name="BExMKTW7R5SOV4PHAFGHU3W73DYE" localSheetId="0" hidden="1">#REF!</definedName>
    <definedName name="BExMKTW7R5SOV4PHAFGHU3W73DYE" localSheetId="1" hidden="1">#REF!</definedName>
    <definedName name="BExMKTW7R5SOV4PHAFGHU3W73DYE" hidden="1">#REF!</definedName>
    <definedName name="BExMKU7051J2W1RQXGZGE62NBRUZ" localSheetId="0" hidden="1">#REF!</definedName>
    <definedName name="BExMKU7051J2W1RQXGZGE62NBRUZ" localSheetId="1" hidden="1">#REF!</definedName>
    <definedName name="BExMKU7051J2W1RQXGZGE62NBRUZ" hidden="1">#REF!</definedName>
    <definedName name="BExMKUN3WPECJR2XRID2R7GZRGNX" localSheetId="0" hidden="1">#REF!</definedName>
    <definedName name="BExMKUN3WPECJR2XRID2R7GZRGNX" localSheetId="1" hidden="1">#REF!</definedName>
    <definedName name="BExMKUN3WPECJR2XRID2R7GZRGNX" hidden="1">#REF!</definedName>
    <definedName name="BExMKZ535P011X4TNV16GCOH4H21" localSheetId="0" hidden="1">#REF!</definedName>
    <definedName name="BExMKZ535P011X4TNV16GCOH4H21" localSheetId="1" hidden="1">#REF!</definedName>
    <definedName name="BExMKZ535P011X4TNV16GCOH4H21" hidden="1">#REF!</definedName>
    <definedName name="BExML3XQNDIMX55ZCHHXKUV3D6E6" localSheetId="0" hidden="1">#REF!</definedName>
    <definedName name="BExML3XQNDIMX55ZCHHXKUV3D6E6" localSheetId="1" hidden="1">#REF!</definedName>
    <definedName name="BExML3XQNDIMX55ZCHHXKUV3D6E6" hidden="1">#REF!</definedName>
    <definedName name="BExML5QGSWHLI18BGY4CGOTD3UWH" localSheetId="0" hidden="1">#REF!</definedName>
    <definedName name="BExML5QGSWHLI18BGY4CGOTD3UWH" localSheetId="1" hidden="1">#REF!</definedName>
    <definedName name="BExML5QGSWHLI18BGY4CGOTD3UWH" hidden="1">#REF!</definedName>
    <definedName name="BExML6BVFCV80776USR7X70HVRZT" localSheetId="0" hidden="1">#REF!</definedName>
    <definedName name="BExML6BVFCV80776USR7X70HVRZT" localSheetId="1" hidden="1">#REF!</definedName>
    <definedName name="BExML6BVFCV80776USR7X70HVRZT" hidden="1">#REF!</definedName>
    <definedName name="BExMLO5Z61RE85X8HHX2G4IU3AZW" localSheetId="0" hidden="1">#REF!</definedName>
    <definedName name="BExMLO5Z61RE85X8HHX2G4IU3AZW" localSheetId="1" hidden="1">#REF!</definedName>
    <definedName name="BExMLO5Z61RE85X8HHX2G4IU3AZW" hidden="1">#REF!</definedName>
    <definedName name="BExMLVI7UORSHM9FMO8S2EI0TMTS" localSheetId="0" hidden="1">#REF!</definedName>
    <definedName name="BExMLVI7UORSHM9FMO8S2EI0TMTS" localSheetId="1" hidden="1">#REF!</definedName>
    <definedName name="BExMLVI7UORSHM9FMO8S2EI0TMTS" hidden="1">#REF!</definedName>
    <definedName name="BExMM5UCOT2HSSN0ZIPZW55GSOVO" localSheetId="0" hidden="1">#REF!</definedName>
    <definedName name="BExMM5UCOT2HSSN0ZIPZW55GSOVO" localSheetId="1" hidden="1">#REF!</definedName>
    <definedName name="BExMM5UCOT2HSSN0ZIPZW55GSOVO" hidden="1">#REF!</definedName>
    <definedName name="BExMM8ZRS5RQ8H1H55RVPVTDL5NL" localSheetId="0" hidden="1">#REF!</definedName>
    <definedName name="BExMM8ZRS5RQ8H1H55RVPVTDL5NL" localSheetId="1" hidden="1">#REF!</definedName>
    <definedName name="BExMM8ZRS5RQ8H1H55RVPVTDL5NL" hidden="1">#REF!</definedName>
    <definedName name="BExMMH8EAZB09XXQ5X4LR0P4NHG9" localSheetId="0" hidden="1">#REF!</definedName>
    <definedName name="BExMMH8EAZB09XXQ5X4LR0P4NHG9" localSheetId="1" hidden="1">#REF!</definedName>
    <definedName name="BExMMH8EAZB09XXQ5X4LR0P4NHG9" hidden="1">#REF!</definedName>
    <definedName name="BExMMIQH5BABNZVCIQ7TBCQ10AY5" localSheetId="0" hidden="1">#REF!</definedName>
    <definedName name="BExMMIQH5BABNZVCIQ7TBCQ10AY5" localSheetId="1" hidden="1">#REF!</definedName>
    <definedName name="BExMMIQH5BABNZVCIQ7TBCQ10AY5" hidden="1">#REF!</definedName>
    <definedName name="BExMMNIZ2T7M22WECMUQXEF4NJ71" localSheetId="0" hidden="1">#REF!</definedName>
    <definedName name="BExMMNIZ2T7M22WECMUQXEF4NJ71" localSheetId="1" hidden="1">#REF!</definedName>
    <definedName name="BExMMNIZ2T7M22WECMUQXEF4NJ71" hidden="1">#REF!</definedName>
    <definedName name="BExMMPMIOU7BURTV0L1K6ACW9X73" localSheetId="0" hidden="1">#REF!</definedName>
    <definedName name="BExMMPMIOU7BURTV0L1K6ACW9X73" localSheetId="1" hidden="1">#REF!</definedName>
    <definedName name="BExMMPMIOU7BURTV0L1K6ACW9X73" hidden="1">#REF!</definedName>
    <definedName name="BExMMQ835AJDHS4B419SS645P67Q" localSheetId="0" hidden="1">#REF!</definedName>
    <definedName name="BExMMQ835AJDHS4B419SS645P67Q" localSheetId="1" hidden="1">#REF!</definedName>
    <definedName name="BExMMQ835AJDHS4B419SS645P67Q" hidden="1">#REF!</definedName>
    <definedName name="BExMMQIUVPCOBISTEJJYNCCLUCPY" localSheetId="0" hidden="1">#REF!</definedName>
    <definedName name="BExMMQIUVPCOBISTEJJYNCCLUCPY" localSheetId="1" hidden="1">#REF!</definedName>
    <definedName name="BExMMQIUVPCOBISTEJJYNCCLUCPY" hidden="1">#REF!</definedName>
    <definedName name="BExMMTIXETA5VAKBSOFDD5SRU887" localSheetId="0" hidden="1">#REF!</definedName>
    <definedName name="BExMMTIXETA5VAKBSOFDD5SRU887" localSheetId="1" hidden="1">#REF!</definedName>
    <definedName name="BExMMTIXETA5VAKBSOFDD5SRU887" hidden="1">#REF!</definedName>
    <definedName name="BExMMV0P6P5YS3C35G0JYYHI7992" localSheetId="0" hidden="1">#REF!</definedName>
    <definedName name="BExMMV0P6P5YS3C35G0JYYHI7992" localSheetId="1" hidden="1">#REF!</definedName>
    <definedName name="BExMMV0P6P5YS3C35G0JYYHI7992" hidden="1">#REF!</definedName>
    <definedName name="BExMNJLFWZBRN9PZF1IO9CYWV1B2" localSheetId="0" hidden="1">#REF!</definedName>
    <definedName name="BExMNJLFWZBRN9PZF1IO9CYWV1B2" localSheetId="1" hidden="1">#REF!</definedName>
    <definedName name="BExMNJLFWZBRN9PZF1IO9CYWV1B2" hidden="1">#REF!</definedName>
    <definedName name="BExMNKCJ0FA57YEUUAJE43U1QN5P" localSheetId="0" hidden="1">#REF!</definedName>
    <definedName name="BExMNKCJ0FA57YEUUAJE43U1QN5P" localSheetId="1" hidden="1">#REF!</definedName>
    <definedName name="BExMNKCJ0FA57YEUUAJE43U1QN5P" hidden="1">#REF!</definedName>
    <definedName name="BExMNKN5D1WEF2OOJVP6LZ6DLU3Y" localSheetId="0" hidden="1">#REF!</definedName>
    <definedName name="BExMNKN5D1WEF2OOJVP6LZ6DLU3Y" localSheetId="1" hidden="1">#REF!</definedName>
    <definedName name="BExMNKN5D1WEF2OOJVP6LZ6DLU3Y" hidden="1">#REF!</definedName>
    <definedName name="BExMNR38HMPLWAJRQ9MMS3ZAZ9IU" localSheetId="0" hidden="1">#REF!</definedName>
    <definedName name="BExMNR38HMPLWAJRQ9MMS3ZAZ9IU" localSheetId="1" hidden="1">#REF!</definedName>
    <definedName name="BExMNR38HMPLWAJRQ9MMS3ZAZ9IU" hidden="1">#REF!</definedName>
    <definedName name="BExMNRDZULKJMVY2VKIIRM2M5A1M" localSheetId="0" hidden="1">#REF!</definedName>
    <definedName name="BExMNRDZULKJMVY2VKIIRM2M5A1M" localSheetId="1" hidden="1">#REF!</definedName>
    <definedName name="BExMNRDZULKJMVY2VKIIRM2M5A1M" hidden="1">#REF!</definedName>
    <definedName name="BExMNVFKZIBQSCAH71DIF1CJG89T" localSheetId="0" hidden="1">#REF!</definedName>
    <definedName name="BExMNVFKZIBQSCAH71DIF1CJG89T" localSheetId="1" hidden="1">#REF!</definedName>
    <definedName name="BExMNVFKZIBQSCAH71DIF1CJG89T" hidden="1">#REF!</definedName>
    <definedName name="BExMNVVUQAGQY9SA29FGI7D7R5MN" localSheetId="0" hidden="1">#REF!</definedName>
    <definedName name="BExMNVVUQAGQY9SA29FGI7D7R5MN" localSheetId="1" hidden="1">#REF!</definedName>
    <definedName name="BExMNVVUQAGQY9SA29FGI7D7R5MN" hidden="1">#REF!</definedName>
    <definedName name="BExMO9IOWKTWHO8LQJJQI5P3INWY" localSheetId="0" hidden="1">#REF!</definedName>
    <definedName name="BExMO9IOWKTWHO8LQJJQI5P3INWY" localSheetId="1" hidden="1">#REF!</definedName>
    <definedName name="BExMO9IOWKTWHO8LQJJQI5P3INWY" hidden="1">#REF!</definedName>
    <definedName name="BExMOI29DOEK5R1A5QZPUDKF7N6T" localSheetId="0" hidden="1">#REF!</definedName>
    <definedName name="BExMOI29DOEK5R1A5QZPUDKF7N6T" localSheetId="1" hidden="1">#REF!</definedName>
    <definedName name="BExMOI29DOEK5R1A5QZPUDKF7N6T" hidden="1">#REF!</definedName>
    <definedName name="BExMONRAU0S904NLJHPI47RVQDBH" localSheetId="0" hidden="1">#REF!</definedName>
    <definedName name="BExMONRAU0S904NLJHPI47RVQDBH" localSheetId="1" hidden="1">#REF!</definedName>
    <definedName name="BExMONRAU0S904NLJHPI47RVQDBH" hidden="1">#REF!</definedName>
    <definedName name="BExMPAJ5AJAXGKGK3F6H3ODS6RF4" localSheetId="0" hidden="1">#REF!</definedName>
    <definedName name="BExMPAJ5AJAXGKGK3F6H3ODS6RF4" localSheetId="1" hidden="1">#REF!</definedName>
    <definedName name="BExMPAJ5AJAXGKGK3F6H3ODS6RF4" hidden="1">#REF!</definedName>
    <definedName name="BExMPD2X55FFBVJ6CBUKNPROIOEU" localSheetId="0" hidden="1">#REF!</definedName>
    <definedName name="BExMPD2X55FFBVJ6CBUKNPROIOEU" localSheetId="1" hidden="1">#REF!</definedName>
    <definedName name="BExMPD2X55FFBVJ6CBUKNPROIOEU" hidden="1">#REF!</definedName>
    <definedName name="BExMPGZ848E38FUH1JBQN97DGWAT" localSheetId="0" hidden="1">#REF!</definedName>
    <definedName name="BExMPGZ848E38FUH1JBQN97DGWAT" localSheetId="1" hidden="1">#REF!</definedName>
    <definedName name="BExMPGZ848E38FUH1JBQN97DGWAT" hidden="1">#REF!</definedName>
    <definedName name="BExMPMTICOSMQENOFKQ18K0ZT4S8" localSheetId="0" hidden="1">#REF!</definedName>
    <definedName name="BExMPMTICOSMQENOFKQ18K0ZT4S8" localSheetId="1" hidden="1">#REF!</definedName>
    <definedName name="BExMPMTICOSMQENOFKQ18K0ZT4S8" hidden="1">#REF!</definedName>
    <definedName name="BExMPMZ07II0R4KGWQQ7PGS3RZS4" localSheetId="0" hidden="1">#REF!</definedName>
    <definedName name="BExMPMZ07II0R4KGWQQ7PGS3RZS4" localSheetId="1" hidden="1">#REF!</definedName>
    <definedName name="BExMPMZ07II0R4KGWQQ7PGS3RZS4" hidden="1">#REF!</definedName>
    <definedName name="BExMPOBH04JMDO6Z8DMSEJZM4ANN" localSheetId="0" hidden="1">#REF!</definedName>
    <definedName name="BExMPOBH04JMDO6Z8DMSEJZM4ANN" localSheetId="1" hidden="1">#REF!</definedName>
    <definedName name="BExMPOBH04JMDO6Z8DMSEJZM4ANN" hidden="1">#REF!</definedName>
    <definedName name="BExMPSD77XQ3HA6A4FZOJK8G2JP3" localSheetId="0" hidden="1">#REF!</definedName>
    <definedName name="BExMPSD77XQ3HA6A4FZOJK8G2JP3" localSheetId="1" hidden="1">#REF!</definedName>
    <definedName name="BExMPSD77XQ3HA6A4FZOJK8G2JP3" hidden="1">#REF!</definedName>
    <definedName name="BExMQ4I3Q7F0BMPHSFMFW9TZ87UD" localSheetId="0" hidden="1">#REF!</definedName>
    <definedName name="BExMQ4I3Q7F0BMPHSFMFW9TZ87UD" localSheetId="1" hidden="1">#REF!</definedName>
    <definedName name="BExMQ4I3Q7F0BMPHSFMFW9TZ87UD" hidden="1">#REF!</definedName>
    <definedName name="BExMQ4SWDWI4N16AZ0T5CJ6HH8WC" localSheetId="0" hidden="1">#REF!</definedName>
    <definedName name="BExMQ4SWDWI4N16AZ0T5CJ6HH8WC" localSheetId="1" hidden="1">#REF!</definedName>
    <definedName name="BExMQ4SWDWI4N16AZ0T5CJ6HH8WC" hidden="1">#REF!</definedName>
    <definedName name="BExMQ71WHW50GVX45JU951AGPLFQ" localSheetId="0" hidden="1">#REF!</definedName>
    <definedName name="BExMQ71WHW50GVX45JU951AGPLFQ" localSheetId="1" hidden="1">#REF!</definedName>
    <definedName name="BExMQ71WHW50GVX45JU951AGPLFQ" hidden="1">#REF!</definedName>
    <definedName name="BExMQGXSLPT4A6N47LE6FBVHWBOF" localSheetId="0" hidden="1">#REF!</definedName>
    <definedName name="BExMQGXSLPT4A6N47LE6FBVHWBOF" localSheetId="1" hidden="1">#REF!</definedName>
    <definedName name="BExMQGXSLPT4A6N47LE6FBVHWBOF" hidden="1">#REF!</definedName>
    <definedName name="BExMQNZGFHW75W9HWRCR0FEF0XF0" localSheetId="0" hidden="1">#REF!</definedName>
    <definedName name="BExMQNZGFHW75W9HWRCR0FEF0XF0" localSheetId="1" hidden="1">#REF!</definedName>
    <definedName name="BExMQNZGFHW75W9HWRCR0FEF0XF0" hidden="1">#REF!</definedName>
    <definedName name="BExMQRKVQPDFPD0WQUA9QND8OV7P" localSheetId="0" hidden="1">#REF!</definedName>
    <definedName name="BExMQRKVQPDFPD0WQUA9QND8OV7P" localSheetId="1" hidden="1">#REF!</definedName>
    <definedName name="BExMQRKVQPDFPD0WQUA9QND8OV7P" hidden="1">#REF!</definedName>
    <definedName name="BExMQSBR7PL4KLB1Q4961QO45Y4G" localSheetId="0" hidden="1">#REF!</definedName>
    <definedName name="BExMQSBR7PL4KLB1Q4961QO45Y4G" localSheetId="1" hidden="1">#REF!</definedName>
    <definedName name="BExMQSBR7PL4KLB1Q4961QO45Y4G" hidden="1">#REF!</definedName>
    <definedName name="BExMR1MA4I1X77714ZEPUVC8W398" localSheetId="0" hidden="1">#REF!</definedName>
    <definedName name="BExMR1MA4I1X77714ZEPUVC8W398" localSheetId="1" hidden="1">#REF!</definedName>
    <definedName name="BExMR1MA4I1X77714ZEPUVC8W398" hidden="1">#REF!</definedName>
    <definedName name="BExMR8YQHA7N77HGHY4Y6R30I3XT" localSheetId="0" hidden="1">#REF!</definedName>
    <definedName name="BExMR8YQHA7N77HGHY4Y6R30I3XT" localSheetId="1" hidden="1">#REF!</definedName>
    <definedName name="BExMR8YQHA7N77HGHY4Y6R30I3XT" hidden="1">#REF!</definedName>
    <definedName name="BExMRENOIARWRYOIVPDIEBVNRDO7" localSheetId="0" hidden="1">#REF!</definedName>
    <definedName name="BExMRENOIARWRYOIVPDIEBVNRDO7" localSheetId="1" hidden="1">#REF!</definedName>
    <definedName name="BExMRENOIARWRYOIVPDIEBVNRDO7" hidden="1">#REF!</definedName>
    <definedName name="BExMRF3SCIUZL945WMMDCT29MTLN" localSheetId="0" hidden="1">#REF!</definedName>
    <definedName name="BExMRF3SCIUZL945WMMDCT29MTLN" localSheetId="1" hidden="1">#REF!</definedName>
    <definedName name="BExMRF3SCIUZL945WMMDCT29MTLN" hidden="1">#REF!</definedName>
    <definedName name="BExMRRJNUMGRSDD5GGKKGEIZ6FTS" localSheetId="0" hidden="1">#REF!</definedName>
    <definedName name="BExMRRJNUMGRSDD5GGKKGEIZ6FTS" localSheetId="1" hidden="1">#REF!</definedName>
    <definedName name="BExMRRJNUMGRSDD5GGKKGEIZ6FTS" hidden="1">#REF!</definedName>
    <definedName name="BExMRU3ACIU0RD2BNWO55LH5U2BR" localSheetId="0" hidden="1">#REF!</definedName>
    <definedName name="BExMRU3ACIU0RD2BNWO55LH5U2BR" localSheetId="1" hidden="1">#REF!</definedName>
    <definedName name="BExMRU3ACIU0RD2BNWO55LH5U2BR" hidden="1">#REF!</definedName>
    <definedName name="BExMRWC9LD1LDAVIUQHQWIYMK129" localSheetId="0" hidden="1">#REF!</definedName>
    <definedName name="BExMRWC9LD1LDAVIUQHQWIYMK129" localSheetId="1" hidden="1">#REF!</definedName>
    <definedName name="BExMRWC9LD1LDAVIUQHQWIYMK129" hidden="1">#REF!</definedName>
    <definedName name="BExMSBH3T898ERC4BT51ZURKDCH1" localSheetId="0" hidden="1">#REF!</definedName>
    <definedName name="BExMSBH3T898ERC4BT51ZURKDCH1" localSheetId="1" hidden="1">#REF!</definedName>
    <definedName name="BExMSBH3T898ERC4BT51ZURKDCH1" hidden="1">#REF!</definedName>
    <definedName name="BExMSQRCC40AP8BDUPL2I2DNC210" localSheetId="0" hidden="1">#REF!</definedName>
    <definedName name="BExMSQRCC40AP8BDUPL2I2DNC210" localSheetId="1" hidden="1">#REF!</definedName>
    <definedName name="BExMSQRCC40AP8BDUPL2I2DNC210" hidden="1">#REF!</definedName>
    <definedName name="BExO4J9LR712G00TVA82VNTG8O7H" localSheetId="0" hidden="1">#REF!</definedName>
    <definedName name="BExO4J9LR712G00TVA82VNTG8O7H" localSheetId="1" hidden="1">#REF!</definedName>
    <definedName name="BExO4J9LR712G00TVA82VNTG8O7H" hidden="1">#REF!</definedName>
    <definedName name="BExO55G2KVZ7MIJ30N827CLH0I2A" localSheetId="0" hidden="1">#REF!</definedName>
    <definedName name="BExO55G2KVZ7MIJ30N827CLH0I2A" localSheetId="1" hidden="1">#REF!</definedName>
    <definedName name="BExO55G2KVZ7MIJ30N827CLH0I2A" hidden="1">#REF!</definedName>
    <definedName name="BExO5A8PZD9EUHC5CMPU6N3SQ15L" localSheetId="0" hidden="1">#REF!</definedName>
    <definedName name="BExO5A8PZD9EUHC5CMPU6N3SQ15L" localSheetId="1" hidden="1">#REF!</definedName>
    <definedName name="BExO5A8PZD9EUHC5CMPU6N3SQ15L" hidden="1">#REF!</definedName>
    <definedName name="BExO5XMAHL7CY3X0B1OPKZ28DCJ5" localSheetId="0" hidden="1">#REF!</definedName>
    <definedName name="BExO5XMAHL7CY3X0B1OPKZ28DCJ5" localSheetId="1" hidden="1">#REF!</definedName>
    <definedName name="BExO5XMAHL7CY3X0B1OPKZ28DCJ5" hidden="1">#REF!</definedName>
    <definedName name="BExO66LZJKY4PTQVREELI6POS4AY" localSheetId="0" hidden="1">#REF!</definedName>
    <definedName name="BExO66LZJKY4PTQVREELI6POS4AY" localSheetId="1" hidden="1">#REF!</definedName>
    <definedName name="BExO66LZJKY4PTQVREELI6POS4AY" hidden="1">#REF!</definedName>
    <definedName name="BExO6LLHCYTF7CIVHKAO0NMET14Q" localSheetId="0" hidden="1">#REF!</definedName>
    <definedName name="BExO6LLHCYTF7CIVHKAO0NMET14Q" localSheetId="1" hidden="1">#REF!</definedName>
    <definedName name="BExO6LLHCYTF7CIVHKAO0NMET14Q" hidden="1">#REF!</definedName>
    <definedName name="BExO6NOZIPWELHV0XX25APL9UNOP" localSheetId="0" hidden="1">#REF!</definedName>
    <definedName name="BExO6NOZIPWELHV0XX25APL9UNOP" localSheetId="1" hidden="1">#REF!</definedName>
    <definedName name="BExO6NOZIPWELHV0XX25APL9UNOP" hidden="1">#REF!</definedName>
    <definedName name="BExO71MMHEBC11LG4HXDEQNHOII2" localSheetId="0" hidden="1">#REF!</definedName>
    <definedName name="BExO71MMHEBC11LG4HXDEQNHOII2" localSheetId="1" hidden="1">#REF!</definedName>
    <definedName name="BExO71MMHEBC11LG4HXDEQNHOII2" hidden="1">#REF!</definedName>
    <definedName name="BExO71S28H4XYOYYLAXOO93QV4TF" localSheetId="0" hidden="1">#REF!</definedName>
    <definedName name="BExO71S28H4XYOYYLAXOO93QV4TF" localSheetId="1" hidden="1">#REF!</definedName>
    <definedName name="BExO71S28H4XYOYYLAXOO93QV4TF" hidden="1">#REF!</definedName>
    <definedName name="BExO7BIP1737MIY7S6K4XYMTIO95" localSheetId="0" hidden="1">#REF!</definedName>
    <definedName name="BExO7BIP1737MIY7S6K4XYMTIO95" localSheetId="1" hidden="1">#REF!</definedName>
    <definedName name="BExO7BIP1737MIY7S6K4XYMTIO95" hidden="1">#REF!</definedName>
    <definedName name="BExO7OUQS3XTUQ2LDKGQ8AAQ3OJJ" localSheetId="0" hidden="1">#REF!</definedName>
    <definedName name="BExO7OUQS3XTUQ2LDKGQ8AAQ3OJJ" localSheetId="1" hidden="1">#REF!</definedName>
    <definedName name="BExO7OUQS3XTUQ2LDKGQ8AAQ3OJJ" hidden="1">#REF!</definedName>
    <definedName name="BExO85HMYXZJ7SONWBKKIAXMCI3C" localSheetId="0" hidden="1">#REF!</definedName>
    <definedName name="BExO85HMYXZJ7SONWBKKIAXMCI3C" localSheetId="1" hidden="1">#REF!</definedName>
    <definedName name="BExO85HMYXZJ7SONWBKKIAXMCI3C" hidden="1">#REF!</definedName>
    <definedName name="BExO863922O4PBGQMUNEQKGN3K96" localSheetId="0" hidden="1">#REF!</definedName>
    <definedName name="BExO863922O4PBGQMUNEQKGN3K96" localSheetId="1" hidden="1">#REF!</definedName>
    <definedName name="BExO863922O4PBGQMUNEQKGN3K96" hidden="1">#REF!</definedName>
    <definedName name="BExO89ZIOXN0HOKHY24F7HDZ87UT" localSheetId="0" hidden="1">#REF!</definedName>
    <definedName name="BExO89ZIOXN0HOKHY24F7HDZ87UT" localSheetId="1" hidden="1">#REF!</definedName>
    <definedName name="BExO89ZIOXN0HOKHY24F7HDZ87UT" hidden="1">#REF!</definedName>
    <definedName name="BExO8A4SWOKD9WI5E6DITCL3LZZC" localSheetId="0" hidden="1">#REF!</definedName>
    <definedName name="BExO8A4SWOKD9WI5E6DITCL3LZZC" localSheetId="1" hidden="1">#REF!</definedName>
    <definedName name="BExO8A4SWOKD9WI5E6DITCL3LZZC" hidden="1">#REF!</definedName>
    <definedName name="BExO8CDTBCABLEUD6PE2UM2EZ6C4" localSheetId="0" hidden="1">#REF!</definedName>
    <definedName name="BExO8CDTBCABLEUD6PE2UM2EZ6C4" localSheetId="1" hidden="1">#REF!</definedName>
    <definedName name="BExO8CDTBCABLEUD6PE2UM2EZ6C4" hidden="1">#REF!</definedName>
    <definedName name="BExO8UTAGQWDBQZEEF4HUNMLQCVU" localSheetId="0" hidden="1">#REF!</definedName>
    <definedName name="BExO8UTAGQWDBQZEEF4HUNMLQCVU" localSheetId="1" hidden="1">#REF!</definedName>
    <definedName name="BExO8UTAGQWDBQZEEF4HUNMLQCVU" hidden="1">#REF!</definedName>
    <definedName name="BExO937E20IHMGQOZMECL3VZC7OX" localSheetId="0" hidden="1">#REF!</definedName>
    <definedName name="BExO937E20IHMGQOZMECL3VZC7OX" localSheetId="1" hidden="1">#REF!</definedName>
    <definedName name="BExO937E20IHMGQOZMECL3VZC7OX" hidden="1">#REF!</definedName>
    <definedName name="BExO94UTJKQQ7TJTTJRTSR70YVJC" localSheetId="0" hidden="1">#REF!</definedName>
    <definedName name="BExO94UTJKQQ7TJTTJRTSR70YVJC" localSheetId="1" hidden="1">#REF!</definedName>
    <definedName name="BExO94UTJKQQ7TJTTJRTSR70YVJC" hidden="1">#REF!</definedName>
    <definedName name="BExO9EALFB2R8VULHML1AVRPHME0" localSheetId="0" hidden="1">#REF!</definedName>
    <definedName name="BExO9EALFB2R8VULHML1AVRPHME0" localSheetId="1" hidden="1">#REF!</definedName>
    <definedName name="BExO9EALFB2R8VULHML1AVRPHME0" hidden="1">#REF!</definedName>
    <definedName name="BExO9J3A438976RXIUX5U9SU5T55" localSheetId="0" hidden="1">#REF!</definedName>
    <definedName name="BExO9J3A438976RXIUX5U9SU5T55" localSheetId="1" hidden="1">#REF!</definedName>
    <definedName name="BExO9J3A438976RXIUX5U9SU5T55" hidden="1">#REF!</definedName>
    <definedName name="BExO9RS5RXFJ1911HL3CCK6M74EP" localSheetId="0" hidden="1">#REF!</definedName>
    <definedName name="BExO9RS5RXFJ1911HL3CCK6M74EP" localSheetId="1" hidden="1">#REF!</definedName>
    <definedName name="BExO9RS5RXFJ1911HL3CCK6M74EP" hidden="1">#REF!</definedName>
    <definedName name="BExO9SDRI1M6KMHXSG3AE5L0F2U3" localSheetId="0" hidden="1">#REF!</definedName>
    <definedName name="BExO9SDRI1M6KMHXSG3AE5L0F2U3" localSheetId="1" hidden="1">#REF!</definedName>
    <definedName name="BExO9SDRI1M6KMHXSG3AE5L0F2U3" hidden="1">#REF!</definedName>
    <definedName name="BExO9US253B9UNAYT7DWLMK2BO44" localSheetId="0" hidden="1">#REF!</definedName>
    <definedName name="BExO9US253B9UNAYT7DWLMK2BO44" localSheetId="1" hidden="1">#REF!</definedName>
    <definedName name="BExO9US253B9UNAYT7DWLMK2BO44" hidden="1">#REF!</definedName>
    <definedName name="BExO9V2U2YXAY904GYYGU6TD8Y7M" localSheetId="0" hidden="1">#REF!</definedName>
    <definedName name="BExO9V2U2YXAY904GYYGU6TD8Y7M" localSheetId="1" hidden="1">#REF!</definedName>
    <definedName name="BExO9V2U2YXAY904GYYGU6TD8Y7M" hidden="1">#REF!</definedName>
    <definedName name="BExOAAIG18X4V98C7122L5F65P5C" localSheetId="0" hidden="1">#REF!</definedName>
    <definedName name="BExOAAIG18X4V98C7122L5F65P5C" localSheetId="1" hidden="1">#REF!</definedName>
    <definedName name="BExOAAIG18X4V98C7122L5F65P5C" hidden="1">#REF!</definedName>
    <definedName name="BExOAQ3GKCT7YZW1EMVU3EILSZL2" localSheetId="0" hidden="1">#REF!</definedName>
    <definedName name="BExOAQ3GKCT7YZW1EMVU3EILSZL2" localSheetId="1" hidden="1">#REF!</definedName>
    <definedName name="BExOAQ3GKCT7YZW1EMVU3EILSZL2" hidden="1">#REF!</definedName>
    <definedName name="BExOATZQ6SF8DASYLBQ0Z6D2WPSC" localSheetId="0" hidden="1">#REF!</definedName>
    <definedName name="BExOATZQ6SF8DASYLBQ0Z6D2WPSC" localSheetId="1" hidden="1">#REF!</definedName>
    <definedName name="BExOATZQ6SF8DASYLBQ0Z6D2WPSC" hidden="1">#REF!</definedName>
    <definedName name="BExOB9KT2THGV4SPLDVFTFXS4B14" localSheetId="0" hidden="1">#REF!</definedName>
    <definedName name="BExOB9KT2THGV4SPLDVFTFXS4B14" localSheetId="1" hidden="1">#REF!</definedName>
    <definedName name="BExOB9KT2THGV4SPLDVFTFXS4B14" hidden="1">#REF!</definedName>
    <definedName name="BExOBEZ0IE2WBEYY3D3CMRI72N1K" localSheetId="0" hidden="1">#REF!</definedName>
    <definedName name="BExOBEZ0IE2WBEYY3D3CMRI72N1K" localSheetId="1" hidden="1">#REF!</definedName>
    <definedName name="BExOBEZ0IE2WBEYY3D3CMRI72N1K" hidden="1">#REF!</definedName>
    <definedName name="BExOBF9TFH4NSBTR7JD2Q1165NIU" localSheetId="0" hidden="1">#REF!</definedName>
    <definedName name="BExOBF9TFH4NSBTR7JD2Q1165NIU" localSheetId="1" hidden="1">#REF!</definedName>
    <definedName name="BExOBF9TFH4NSBTR7JD2Q1165NIU" hidden="1">#REF!</definedName>
    <definedName name="BExOBIPU8760ITY0C8N27XZ3KWEF" localSheetId="0" hidden="1">#REF!</definedName>
    <definedName name="BExOBIPU8760ITY0C8N27XZ3KWEF" localSheetId="1" hidden="1">#REF!</definedName>
    <definedName name="BExOBIPU8760ITY0C8N27XZ3KWEF" hidden="1">#REF!</definedName>
    <definedName name="BExOBM0I5L0MZ1G4H9MGMD87SBMZ" localSheetId="0" hidden="1">#REF!</definedName>
    <definedName name="BExOBM0I5L0MZ1G4H9MGMD87SBMZ" localSheetId="1" hidden="1">#REF!</definedName>
    <definedName name="BExOBM0I5L0MZ1G4H9MGMD87SBMZ" hidden="1">#REF!</definedName>
    <definedName name="BExOBOUXMP88KJY2BX2JLUJH5N0K" localSheetId="0" hidden="1">#REF!</definedName>
    <definedName name="BExOBOUXMP88KJY2BX2JLUJH5N0K" localSheetId="1" hidden="1">#REF!</definedName>
    <definedName name="BExOBOUXMP88KJY2BX2JLUJH5N0K" hidden="1">#REF!</definedName>
    <definedName name="BExOBP0FKQ4SVR59FB48UNLKCOR6" localSheetId="0" hidden="1">#REF!</definedName>
    <definedName name="BExOBP0FKQ4SVR59FB48UNLKCOR6" localSheetId="1" hidden="1">#REF!</definedName>
    <definedName name="BExOBP0FKQ4SVR59FB48UNLKCOR6" hidden="1">#REF!</definedName>
    <definedName name="BExOBTNR0XX9V82O76VVWUQABHT8" localSheetId="0" hidden="1">#REF!</definedName>
    <definedName name="BExOBTNR0XX9V82O76VVWUQABHT8" localSheetId="1" hidden="1">#REF!</definedName>
    <definedName name="BExOBTNR0XX9V82O76VVWUQABHT8" hidden="1">#REF!</definedName>
    <definedName name="BExOBYAVUCQ0IGM0Y6A75QHP0Q1A" localSheetId="0" hidden="1">#REF!</definedName>
    <definedName name="BExOBYAVUCQ0IGM0Y6A75QHP0Q1A" localSheetId="1" hidden="1">#REF!</definedName>
    <definedName name="BExOBYAVUCQ0IGM0Y6A75QHP0Q1A" hidden="1">#REF!</definedName>
    <definedName name="BExOC3UEHB1CZNINSQHZANWJYKR8" localSheetId="0" hidden="1">#REF!</definedName>
    <definedName name="BExOC3UEHB1CZNINSQHZANWJYKR8" localSheetId="1" hidden="1">#REF!</definedName>
    <definedName name="BExOC3UEHB1CZNINSQHZANWJYKR8" hidden="1">#REF!</definedName>
    <definedName name="BExOCBSF3XGO9YJ23LX2H78VOUR7" localSheetId="0" hidden="1">#REF!</definedName>
    <definedName name="BExOCBSF3XGO9YJ23LX2H78VOUR7" localSheetId="1" hidden="1">#REF!</definedName>
    <definedName name="BExOCBSF3XGO9YJ23LX2H78VOUR7" hidden="1">#REF!</definedName>
    <definedName name="BExOCEHJCLIUR23CB4TC9OEFJGFX" localSheetId="0" hidden="1">#REF!</definedName>
    <definedName name="BExOCEHJCLIUR23CB4TC9OEFJGFX" localSheetId="1" hidden="1">#REF!</definedName>
    <definedName name="BExOCEHJCLIUR23CB4TC9OEFJGFX" hidden="1">#REF!</definedName>
    <definedName name="BExOCKXFMOW6WPFEVX1I7R7FNDSS" localSheetId="0" hidden="1">#REF!</definedName>
    <definedName name="BExOCKXFMOW6WPFEVX1I7R7FNDSS" localSheetId="1" hidden="1">#REF!</definedName>
    <definedName name="BExOCKXFMOW6WPFEVX1I7R7FNDSS" hidden="1">#REF!</definedName>
    <definedName name="BExOCM4L30L6FV3N2PR4O6X8WY2M" localSheetId="0" hidden="1">#REF!</definedName>
    <definedName name="BExOCM4L30L6FV3N2PR4O6X8WY2M" localSheetId="1" hidden="1">#REF!</definedName>
    <definedName name="BExOCM4L30L6FV3N2PR4O6X8WY2M" hidden="1">#REF!</definedName>
    <definedName name="BExOCYEXOB95DH5NOB0M5NOYX398" localSheetId="0" hidden="1">#REF!</definedName>
    <definedName name="BExOCYEXOB95DH5NOB0M5NOYX398" localSheetId="1" hidden="1">#REF!</definedName>
    <definedName name="BExOCYEXOB95DH5NOB0M5NOYX398" hidden="1">#REF!</definedName>
    <definedName name="BExOD4ERMDMFD8X1016N4EXOUR0S" localSheetId="0" hidden="1">#REF!</definedName>
    <definedName name="BExOD4ERMDMFD8X1016N4EXOUR0S" localSheetId="1" hidden="1">#REF!</definedName>
    <definedName name="BExOD4ERMDMFD8X1016N4EXOUR0S" hidden="1">#REF!</definedName>
    <definedName name="BExOD55RS7BQUHRQ6H3USVGKR0P7" localSheetId="0" hidden="1">#REF!</definedName>
    <definedName name="BExOD55RS7BQUHRQ6H3USVGKR0P7" localSheetId="1" hidden="1">#REF!</definedName>
    <definedName name="BExOD55RS7BQUHRQ6H3USVGKR0P7" hidden="1">#REF!</definedName>
    <definedName name="BExODEWDDEABM4ZY3XREJIBZ8IVP" localSheetId="0" hidden="1">#REF!</definedName>
    <definedName name="BExODEWDDEABM4ZY3XREJIBZ8IVP" localSheetId="1" hidden="1">#REF!</definedName>
    <definedName name="BExODEWDDEABM4ZY3XREJIBZ8IVP" hidden="1">#REF!</definedName>
    <definedName name="BExODICDVVLFKWA22B3L0CKKTAZA" localSheetId="0" hidden="1">#REF!</definedName>
    <definedName name="BExODICDVVLFKWA22B3L0CKKTAZA" localSheetId="1" hidden="1">#REF!</definedName>
    <definedName name="BExODICDVVLFKWA22B3L0CKKTAZA" hidden="1">#REF!</definedName>
    <definedName name="BExODZFEIWV26E8RFU7XQYX1J458" localSheetId="0" hidden="1">#REF!</definedName>
    <definedName name="BExODZFEIWV26E8RFU7XQYX1J458" localSheetId="1" hidden="1">#REF!</definedName>
    <definedName name="BExODZFEIWV26E8RFU7XQYX1J458" hidden="1">#REF!</definedName>
    <definedName name="BExOE0S111KPTELH26PPXE94J3GJ" localSheetId="0" hidden="1">#REF!</definedName>
    <definedName name="BExOE0S111KPTELH26PPXE94J3GJ" localSheetId="1" hidden="1">#REF!</definedName>
    <definedName name="BExOE0S111KPTELH26PPXE94J3GJ" hidden="1">#REF!</definedName>
    <definedName name="BExOE5KH3JKKPZO401YAB3A11G1U" localSheetId="0" hidden="1">#REF!</definedName>
    <definedName name="BExOE5KH3JKKPZO401YAB3A11G1U" localSheetId="1" hidden="1">#REF!</definedName>
    <definedName name="BExOE5KH3JKKPZO401YAB3A11G1U" hidden="1">#REF!</definedName>
    <definedName name="BExOEBKG55EROA2VL360A06LKASE" localSheetId="0" hidden="1">#REF!</definedName>
    <definedName name="BExOEBKG55EROA2VL360A06LKASE" localSheetId="1" hidden="1">#REF!</definedName>
    <definedName name="BExOEBKG55EROA2VL360A06LKASE" hidden="1">#REF!</definedName>
    <definedName name="BExOEFWUBETCPIYF89P9SBDOI3X5" localSheetId="0" hidden="1">#REF!</definedName>
    <definedName name="BExOEFWUBETCPIYF89P9SBDOI3X5" localSheetId="1" hidden="1">#REF!</definedName>
    <definedName name="BExOEFWUBETCPIYF89P9SBDOI3X5" hidden="1">#REF!</definedName>
    <definedName name="BExOEL08MN74RQKVY0P43PFHPTVB" localSheetId="0" hidden="1">#REF!</definedName>
    <definedName name="BExOEL08MN74RQKVY0P43PFHPTVB" localSheetId="1" hidden="1">#REF!</definedName>
    <definedName name="BExOEL08MN74RQKVY0P43PFHPTVB" hidden="1">#REF!</definedName>
    <definedName name="BExOERG5LWXYYEN1DY1H2FWRJS9T" localSheetId="0" hidden="1">#REF!</definedName>
    <definedName name="BExOERG5LWXYYEN1DY1H2FWRJS9T" localSheetId="1" hidden="1">#REF!</definedName>
    <definedName name="BExOERG5LWXYYEN1DY1H2FWRJS9T" hidden="1">#REF!</definedName>
    <definedName name="BExOEV1S6JJVO5PP4BZ20SNGZR7D" localSheetId="0" hidden="1">#REF!</definedName>
    <definedName name="BExOEV1S6JJVO5PP4BZ20SNGZR7D" localSheetId="1" hidden="1">#REF!</definedName>
    <definedName name="BExOEV1S6JJVO5PP4BZ20SNGZR7D" hidden="1">#REF!</definedName>
    <definedName name="BExOEVNDLRXW33RF3AMMCDLTLROJ" localSheetId="0" hidden="1">#REF!</definedName>
    <definedName name="BExOEVNDLRXW33RF3AMMCDLTLROJ" localSheetId="1" hidden="1">#REF!</definedName>
    <definedName name="BExOEVNDLRXW33RF3AMMCDLTLROJ" hidden="1">#REF!</definedName>
    <definedName name="BExOEZOXV3VXUB6VGSS85GXATYAC" localSheetId="0" hidden="1">#REF!</definedName>
    <definedName name="BExOEZOXV3VXUB6VGSS85GXATYAC" localSheetId="1" hidden="1">#REF!</definedName>
    <definedName name="BExOEZOXV3VXUB6VGSS85GXATYAC" hidden="1">#REF!</definedName>
    <definedName name="BExOFDBSAZV60157PIDWCSSUN3MJ" localSheetId="0" hidden="1">#REF!</definedName>
    <definedName name="BExOFDBSAZV60157PIDWCSSUN3MJ" localSheetId="1" hidden="1">#REF!</definedName>
    <definedName name="BExOFDBSAZV60157PIDWCSSUN3MJ" hidden="1">#REF!</definedName>
    <definedName name="BExOFEDNCYI2TPTMQ8SJN3AW4YMF" localSheetId="0" hidden="1">#REF!</definedName>
    <definedName name="BExOFEDNCYI2TPTMQ8SJN3AW4YMF" localSheetId="1" hidden="1">#REF!</definedName>
    <definedName name="BExOFEDNCYI2TPTMQ8SJN3AW4YMF" hidden="1">#REF!</definedName>
    <definedName name="BExOFVLXVD6RVHSQO8KZOOACSV24" localSheetId="0" hidden="1">#REF!</definedName>
    <definedName name="BExOFVLXVD6RVHSQO8KZOOACSV24" localSheetId="1" hidden="1">#REF!</definedName>
    <definedName name="BExOFVLXVD6RVHSQO8KZOOACSV24" hidden="1">#REF!</definedName>
    <definedName name="BExOG2SW3XOGP9VAPQ3THV3VWV12" localSheetId="0" hidden="1">#REF!</definedName>
    <definedName name="BExOG2SW3XOGP9VAPQ3THV3VWV12" localSheetId="1" hidden="1">#REF!</definedName>
    <definedName name="BExOG2SW3XOGP9VAPQ3THV3VWV12" hidden="1">#REF!</definedName>
    <definedName name="BExOG45J81K4OPA40KW5VQU54KY3" localSheetId="0" hidden="1">#REF!</definedName>
    <definedName name="BExOG45J81K4OPA40KW5VQU54KY3" localSheetId="1" hidden="1">#REF!</definedName>
    <definedName name="BExOG45J81K4OPA40KW5VQU54KY3" hidden="1">#REF!</definedName>
    <definedName name="BExOGFE2SCL8HHT4DFAXKLUTJZOG" localSheetId="0" hidden="1">#REF!</definedName>
    <definedName name="BExOGFE2SCL8HHT4DFAXKLUTJZOG" localSheetId="1" hidden="1">#REF!</definedName>
    <definedName name="BExOGFE2SCL8HHT4DFAXKLUTJZOG" hidden="1">#REF!</definedName>
    <definedName name="BExOGH1IMADJCZMFDE6NMBBKO558" localSheetId="0" hidden="1">#REF!</definedName>
    <definedName name="BExOGH1IMADJCZMFDE6NMBBKO558" localSheetId="1" hidden="1">#REF!</definedName>
    <definedName name="BExOGH1IMADJCZMFDE6NMBBKO558" hidden="1">#REF!</definedName>
    <definedName name="BExOGT6D0LJ3C22RDW8COECKB1J5" localSheetId="0" hidden="1">#REF!</definedName>
    <definedName name="BExOGT6D0LJ3C22RDW8COECKB1J5" localSheetId="1" hidden="1">#REF!</definedName>
    <definedName name="BExOGT6D0LJ3C22RDW8COECKB1J5" hidden="1">#REF!</definedName>
    <definedName name="BExOGTMI1HT31M1RGWVRAVHAK7DE" localSheetId="0" hidden="1">#REF!</definedName>
    <definedName name="BExOGTMI1HT31M1RGWVRAVHAK7DE" localSheetId="1" hidden="1">#REF!</definedName>
    <definedName name="BExOGTMI1HT31M1RGWVRAVHAK7DE" hidden="1">#REF!</definedName>
    <definedName name="BExOGXO9JE5XSE9GC3I6O21UEKAO" localSheetId="0" hidden="1">#REF!</definedName>
    <definedName name="BExOGXO9JE5XSE9GC3I6O21UEKAO" localSheetId="1" hidden="1">#REF!</definedName>
    <definedName name="BExOGXO9JE5XSE9GC3I6O21UEKAO" hidden="1">#REF!</definedName>
    <definedName name="BExOH9ICQA5WPLVJIKJVPWUPKSYO" localSheetId="0" hidden="1">#REF!</definedName>
    <definedName name="BExOH9ICQA5WPLVJIKJVPWUPKSYO" localSheetId="1" hidden="1">#REF!</definedName>
    <definedName name="BExOH9ICQA5WPLVJIKJVPWUPKSYO" hidden="1">#REF!</definedName>
    <definedName name="BExOH9ICZ13C1LAW8OTYTR9S7ZP3" localSheetId="0" hidden="1">#REF!</definedName>
    <definedName name="BExOH9ICZ13C1LAW8OTYTR9S7ZP3" localSheetId="1" hidden="1">#REF!</definedName>
    <definedName name="BExOH9ICZ13C1LAW8OTYTR9S7ZP3" hidden="1">#REF!</definedName>
    <definedName name="BExOHGEJ8V8OXT32FSU173XLXBDH" localSheetId="0" hidden="1">#REF!</definedName>
    <definedName name="BExOHGEJ8V8OXT32FSU173XLXBDH" localSheetId="1" hidden="1">#REF!</definedName>
    <definedName name="BExOHGEJ8V8OXT32FSU173XLXBDH" hidden="1">#REF!</definedName>
    <definedName name="BExOHL75H3OT4WAKKPUXIVXWFVDS" localSheetId="0" hidden="1">#REF!</definedName>
    <definedName name="BExOHL75H3OT4WAKKPUXIVXWFVDS" localSheetId="1" hidden="1">#REF!</definedName>
    <definedName name="BExOHL75H3OT4WAKKPUXIVXWFVDS" hidden="1">#REF!</definedName>
    <definedName name="BExOHLHXXJL6363CC082M9M5VVXQ" localSheetId="0" hidden="1">#REF!</definedName>
    <definedName name="BExOHLHXXJL6363CC082M9M5VVXQ" localSheetId="1" hidden="1">#REF!</definedName>
    <definedName name="BExOHLHXXJL6363CC082M9M5VVXQ" hidden="1">#REF!</definedName>
    <definedName name="BExOHNAO5UDXSO73BK2ARHWKS90Y" localSheetId="0" hidden="1">#REF!</definedName>
    <definedName name="BExOHNAO5UDXSO73BK2ARHWKS90Y" localSheetId="1" hidden="1">#REF!</definedName>
    <definedName name="BExOHNAO5UDXSO73BK2ARHWKS90Y" hidden="1">#REF!</definedName>
    <definedName name="BExOHR1G1I9A9CI1HG94EWBLWNM2" localSheetId="0" hidden="1">#REF!</definedName>
    <definedName name="BExOHR1G1I9A9CI1HG94EWBLWNM2" localSheetId="1" hidden="1">#REF!</definedName>
    <definedName name="BExOHR1G1I9A9CI1HG94EWBLWNM2" hidden="1">#REF!</definedName>
    <definedName name="BExOHTQPP8LQ98L6PYUI6QW08YID" localSheetId="0" hidden="1">#REF!</definedName>
    <definedName name="BExOHTQPP8LQ98L6PYUI6QW08YID" localSheetId="1" hidden="1">#REF!</definedName>
    <definedName name="BExOHTQPP8LQ98L6PYUI6QW08YID" hidden="1">#REF!</definedName>
    <definedName name="BExOHUHN7UXHYAJFJJFU805UZ0NB" localSheetId="0" hidden="1">#REF!</definedName>
    <definedName name="BExOHUHN7UXHYAJFJJFU805UZ0NB" localSheetId="1" hidden="1">#REF!</definedName>
    <definedName name="BExOHUHN7UXHYAJFJJFU805UZ0NB" hidden="1">#REF!</definedName>
    <definedName name="BExOHX6Q6NJI793PGX59O5EKTP4G" localSheetId="0" hidden="1">#REF!</definedName>
    <definedName name="BExOHX6Q6NJI793PGX59O5EKTP4G" localSheetId="1" hidden="1">#REF!</definedName>
    <definedName name="BExOHX6Q6NJI793PGX59O5EKTP4G" hidden="1">#REF!</definedName>
    <definedName name="BExOI5VMTHH7Y8MQQ1N635CHYI0P" localSheetId="0" hidden="1">#REF!</definedName>
    <definedName name="BExOI5VMTHH7Y8MQQ1N635CHYI0P" localSheetId="1" hidden="1">#REF!</definedName>
    <definedName name="BExOI5VMTHH7Y8MQQ1N635CHYI0P" hidden="1">#REF!</definedName>
    <definedName name="BExOIEVCP4Y6VDS23AK84MCYYHRT" localSheetId="0" hidden="1">#REF!</definedName>
    <definedName name="BExOIEVCP4Y6VDS23AK84MCYYHRT" localSheetId="1" hidden="1">#REF!</definedName>
    <definedName name="BExOIEVCP4Y6VDS23AK84MCYYHRT" hidden="1">#REF!</definedName>
    <definedName name="BExOIFRP0HEHF5D7JSZ0X8ADJ79U" localSheetId="0" hidden="1">#REF!</definedName>
    <definedName name="BExOIFRP0HEHF5D7JSZ0X8ADJ79U" localSheetId="1" hidden="1">#REF!</definedName>
    <definedName name="BExOIFRP0HEHF5D7JSZ0X8ADJ79U" hidden="1">#REF!</definedName>
    <definedName name="BExOIHPQIXR0NDR5WD01BZKPKEO3" localSheetId="0" hidden="1">#REF!</definedName>
    <definedName name="BExOIHPQIXR0NDR5WD01BZKPKEO3" localSheetId="1" hidden="1">#REF!</definedName>
    <definedName name="BExOIHPQIXR0NDR5WD01BZKPKEO3" hidden="1">#REF!</definedName>
    <definedName name="BExOIM7L0Z3LSII9P7ZTV4KJ8RMA" localSheetId="0" hidden="1">#REF!</definedName>
    <definedName name="BExOIM7L0Z3LSII9P7ZTV4KJ8RMA" localSheetId="1" hidden="1">#REF!</definedName>
    <definedName name="BExOIM7L0Z3LSII9P7ZTV4KJ8RMA" hidden="1">#REF!</definedName>
    <definedName name="BExOIWJVMJ6MG6JC4SPD1L00OHU1" localSheetId="0" hidden="1">#REF!</definedName>
    <definedName name="BExOIWJVMJ6MG6JC4SPD1L00OHU1" localSheetId="1" hidden="1">#REF!</definedName>
    <definedName name="BExOIWJVMJ6MG6JC4SPD1L00OHU1" hidden="1">#REF!</definedName>
    <definedName name="BExOIYCN8Z4JK3OOG86KYUCV0ME8" localSheetId="0" hidden="1">#REF!</definedName>
    <definedName name="BExOIYCN8Z4JK3OOG86KYUCV0ME8" localSheetId="1" hidden="1">#REF!</definedName>
    <definedName name="BExOIYCN8Z4JK3OOG86KYUCV0ME8" hidden="1">#REF!</definedName>
    <definedName name="BExOJ3AKZ9BCBZT3KD8WMSLK6MN2" localSheetId="0" hidden="1">#REF!</definedName>
    <definedName name="BExOJ3AKZ9BCBZT3KD8WMSLK6MN2" localSheetId="1" hidden="1">#REF!</definedName>
    <definedName name="BExOJ3AKZ9BCBZT3KD8WMSLK6MN2" hidden="1">#REF!</definedName>
    <definedName name="BExOJ7XQK71I4YZDD29AKOOWZ47E" localSheetId="0" hidden="1">#REF!</definedName>
    <definedName name="BExOJ7XQK71I4YZDD29AKOOWZ47E" localSheetId="1" hidden="1">#REF!</definedName>
    <definedName name="BExOJ7XQK71I4YZDD29AKOOWZ47E" hidden="1">#REF!</definedName>
    <definedName name="BExOJAXS2THXXIJMV2F2LZKMI589" localSheetId="0" hidden="1">#REF!</definedName>
    <definedName name="BExOJAXS2THXXIJMV2F2LZKMI589" localSheetId="1" hidden="1">#REF!</definedName>
    <definedName name="BExOJAXS2THXXIJMV2F2LZKMI589" hidden="1">#REF!</definedName>
    <definedName name="BExOJDXKJ43BMD5CFWEMSU5R1BP9" localSheetId="0" hidden="1">#REF!</definedName>
    <definedName name="BExOJDXKJ43BMD5CFWEMSU5R1BP9" localSheetId="1" hidden="1">#REF!</definedName>
    <definedName name="BExOJDXKJ43BMD5CFWEMSU5R1BP9" hidden="1">#REF!</definedName>
    <definedName name="BExOJHZ9KOD9LEP7ES426LHOCXEY" localSheetId="0" hidden="1">#REF!</definedName>
    <definedName name="BExOJHZ9KOD9LEP7ES426LHOCXEY" localSheetId="1" hidden="1">#REF!</definedName>
    <definedName name="BExOJHZ9KOD9LEP7ES426LHOCXEY" hidden="1">#REF!</definedName>
    <definedName name="BExOJM0W6XGSW5MXPTTX0GNF6SFT" localSheetId="0" hidden="1">#REF!</definedName>
    <definedName name="BExOJM0W6XGSW5MXPTTX0GNF6SFT" localSheetId="1" hidden="1">#REF!</definedName>
    <definedName name="BExOJM0W6XGSW5MXPTTX0GNF6SFT" hidden="1">#REF!</definedName>
    <definedName name="BExOJQ7XL1X94G2GP88DSU6OTRKY" localSheetId="0" hidden="1">#REF!</definedName>
    <definedName name="BExOJQ7XL1X94G2GP88DSU6OTRKY" localSheetId="1" hidden="1">#REF!</definedName>
    <definedName name="BExOJQ7XL1X94G2GP88DSU6OTRKY" hidden="1">#REF!</definedName>
    <definedName name="BExOJXEUJJ9SYRJXKYYV2NCCDT2R" localSheetId="0" hidden="1">#REF!</definedName>
    <definedName name="BExOJXEUJJ9SYRJXKYYV2NCCDT2R" localSheetId="1" hidden="1">#REF!</definedName>
    <definedName name="BExOJXEUJJ9SYRJXKYYV2NCCDT2R" hidden="1">#REF!</definedName>
    <definedName name="BExOK0EQYM9JUMAGWOUN7QDH7VMZ" localSheetId="0" hidden="1">#REF!</definedName>
    <definedName name="BExOK0EQYM9JUMAGWOUN7QDH7VMZ" localSheetId="1" hidden="1">#REF!</definedName>
    <definedName name="BExOK0EQYM9JUMAGWOUN7QDH7VMZ" hidden="1">#REF!</definedName>
    <definedName name="BExOK10DBCM0O0CLRF8BB6EEWGB2" localSheetId="0" hidden="1">#REF!</definedName>
    <definedName name="BExOK10DBCM0O0CLRF8BB6EEWGB2" localSheetId="1" hidden="1">#REF!</definedName>
    <definedName name="BExOK10DBCM0O0CLRF8BB6EEWGB2" hidden="1">#REF!</definedName>
    <definedName name="BExOK45QZPFPJ08Z5BZOFLNGPHCZ" localSheetId="0" hidden="1">#REF!</definedName>
    <definedName name="BExOK45QZPFPJ08Z5BZOFLNGPHCZ" localSheetId="1" hidden="1">#REF!</definedName>
    <definedName name="BExOK45QZPFPJ08Z5BZOFLNGPHCZ" hidden="1">#REF!</definedName>
    <definedName name="BExOK4WM9O7QNG6O57FOASI5QSN1" localSheetId="0" hidden="1">#REF!</definedName>
    <definedName name="BExOK4WM9O7QNG6O57FOASI5QSN1" localSheetId="1" hidden="1">#REF!</definedName>
    <definedName name="BExOK4WM9O7QNG6O57FOASI5QSN1" hidden="1">#REF!</definedName>
    <definedName name="BExOK57E3HXBUDOQB4M87JK9OPNE" localSheetId="0" hidden="1">#REF!</definedName>
    <definedName name="BExOK57E3HXBUDOQB4M87JK9OPNE" localSheetId="1" hidden="1">#REF!</definedName>
    <definedName name="BExOK57E3HXBUDOQB4M87JK9OPNE" hidden="1">#REF!</definedName>
    <definedName name="BExOKJLBFD15HACQ01HQLY1U5SE2" localSheetId="0" hidden="1">#REF!</definedName>
    <definedName name="BExOKJLBFD15HACQ01HQLY1U5SE2" localSheetId="1" hidden="1">#REF!</definedName>
    <definedName name="BExOKJLBFD15HACQ01HQLY1U5SE2" hidden="1">#REF!</definedName>
    <definedName name="BExOKTXMJP351VXKH8VT6SXUNIMF" localSheetId="0" hidden="1">#REF!</definedName>
    <definedName name="BExOKTXMJP351VXKH8VT6SXUNIMF" localSheetId="1" hidden="1">#REF!</definedName>
    <definedName name="BExOKTXMJP351VXKH8VT6SXUNIMF" hidden="1">#REF!</definedName>
    <definedName name="BExOKU8GMLOCNVORDE329819XN67" localSheetId="0" hidden="1">#REF!</definedName>
    <definedName name="BExOKU8GMLOCNVORDE329819XN67" localSheetId="1" hidden="1">#REF!</definedName>
    <definedName name="BExOKU8GMLOCNVORDE329819XN67" hidden="1">#REF!</definedName>
    <definedName name="BExOL0Z3Z7IAMHPB91EO2MF49U57" localSheetId="0" hidden="1">#REF!</definedName>
    <definedName name="BExOL0Z3Z7IAMHPB91EO2MF49U57" localSheetId="1" hidden="1">#REF!</definedName>
    <definedName name="BExOL0Z3Z7IAMHPB91EO2MF49U57" hidden="1">#REF!</definedName>
    <definedName name="BExOL7KH12VAR0LG741SIOJTLWFD" localSheetId="0" hidden="1">#REF!</definedName>
    <definedName name="BExOL7KH12VAR0LG741SIOJTLWFD" localSheetId="1" hidden="1">#REF!</definedName>
    <definedName name="BExOL7KH12VAR0LG741SIOJTLWFD" hidden="1">#REF!</definedName>
    <definedName name="BExOLGUYDBS2V3UOK4DVPUW5JZN7" localSheetId="0" hidden="1">#REF!</definedName>
    <definedName name="BExOLGUYDBS2V3UOK4DVPUW5JZN7" localSheetId="1" hidden="1">#REF!</definedName>
    <definedName name="BExOLGUYDBS2V3UOK4DVPUW5JZN7" hidden="1">#REF!</definedName>
    <definedName name="BExOLICXFHJLILCJVFMJE5MGGWKR" localSheetId="0" hidden="1">#REF!</definedName>
    <definedName name="BExOLICXFHJLILCJVFMJE5MGGWKR" localSheetId="1" hidden="1">#REF!</definedName>
    <definedName name="BExOLICXFHJLILCJVFMJE5MGGWKR" hidden="1">#REF!</definedName>
    <definedName name="BExOLOI0WJS3QC12I3ISL0D9AWOF" localSheetId="0" hidden="1">#REF!</definedName>
    <definedName name="BExOLOI0WJS3QC12I3ISL0D9AWOF" localSheetId="1" hidden="1">#REF!</definedName>
    <definedName name="BExOLOI0WJS3QC12I3ISL0D9AWOF" hidden="1">#REF!</definedName>
    <definedName name="BExOLQ5A7IWI0W12J7315E7LBI0O" localSheetId="0" hidden="1">#REF!</definedName>
    <definedName name="BExOLQ5A7IWI0W12J7315E7LBI0O" localSheetId="1" hidden="1">#REF!</definedName>
    <definedName name="BExOLQ5A7IWI0W12J7315E7LBI0O" hidden="1">#REF!</definedName>
    <definedName name="BExOLYZNG5RBD0BTS1OEZJNU92Q5" localSheetId="0" hidden="1">#REF!</definedName>
    <definedName name="BExOLYZNG5RBD0BTS1OEZJNU92Q5" localSheetId="1" hidden="1">#REF!</definedName>
    <definedName name="BExOLYZNG5RBD0BTS1OEZJNU92Q5" hidden="1">#REF!</definedName>
    <definedName name="BExOM136CSOYSV2NE3NAU04Z4414" localSheetId="0" hidden="1">#REF!</definedName>
    <definedName name="BExOM136CSOYSV2NE3NAU04Z4414" localSheetId="1" hidden="1">#REF!</definedName>
    <definedName name="BExOM136CSOYSV2NE3NAU04Z4414" hidden="1">#REF!</definedName>
    <definedName name="BExOM3HIJ3UZPOKJI68KPBJAHPDC" localSheetId="0" hidden="1">#REF!</definedName>
    <definedName name="BExOM3HIJ3UZPOKJI68KPBJAHPDC" localSheetId="1" hidden="1">#REF!</definedName>
    <definedName name="BExOM3HIJ3UZPOKJI68KPBJAHPDC" hidden="1">#REF!</definedName>
    <definedName name="BExOM5QC0I90GVJG1G7NFAIINKAQ" localSheetId="0" hidden="1">#REF!</definedName>
    <definedName name="BExOM5QC0I90GVJG1G7NFAIINKAQ" localSheetId="1" hidden="1">#REF!</definedName>
    <definedName name="BExOM5QC0I90GVJG1G7NFAIINKAQ" hidden="1">#REF!</definedName>
    <definedName name="BExOMKPURE33YQ3K1JG9NVQD4W49" localSheetId="0" hidden="1">#REF!</definedName>
    <definedName name="BExOMKPURE33YQ3K1JG9NVQD4W49" localSheetId="1" hidden="1">#REF!</definedName>
    <definedName name="BExOMKPURE33YQ3K1JG9NVQD4W49" hidden="1">#REF!</definedName>
    <definedName name="BExOMP7NGCLUNFK50QD2LPKRG078" localSheetId="0" hidden="1">#REF!</definedName>
    <definedName name="BExOMP7NGCLUNFK50QD2LPKRG078" localSheetId="1" hidden="1">#REF!</definedName>
    <definedName name="BExOMP7NGCLUNFK50QD2LPKRG078" hidden="1">#REF!</definedName>
    <definedName name="BExOMPNX2853XA8AUM0BLA7CS86A" localSheetId="0" hidden="1">#REF!</definedName>
    <definedName name="BExOMPNX2853XA8AUM0BLA7CS86A" localSheetId="1" hidden="1">#REF!</definedName>
    <definedName name="BExOMPNX2853XA8AUM0BLA7CS86A" hidden="1">#REF!</definedName>
    <definedName name="BExOMU0A6XMY48SZRYL4WQZD13BI" localSheetId="0" hidden="1">#REF!</definedName>
    <definedName name="BExOMU0A6XMY48SZRYL4WQZD13BI" localSheetId="1" hidden="1">#REF!</definedName>
    <definedName name="BExOMU0A6XMY48SZRYL4WQZD13BI" hidden="1">#REF!</definedName>
    <definedName name="BExOMVT0HSNC59DJP4CLISASGHKL" localSheetId="0" hidden="1">#REF!</definedName>
    <definedName name="BExOMVT0HSNC59DJP4CLISASGHKL" localSheetId="1" hidden="1">#REF!</definedName>
    <definedName name="BExOMVT0HSNC59DJP4CLISASGHKL" hidden="1">#REF!</definedName>
    <definedName name="BExON0AX35F2SI0UCVMGWGVIUNI3" localSheetId="0" hidden="1">#REF!</definedName>
    <definedName name="BExON0AX35F2SI0UCVMGWGVIUNI3" localSheetId="1" hidden="1">#REF!</definedName>
    <definedName name="BExON0AX35F2SI0UCVMGWGVIUNI3" hidden="1">#REF!</definedName>
    <definedName name="BExON1I19LN0T10YIIYC5NE9UGMR" localSheetId="0" hidden="1">#REF!</definedName>
    <definedName name="BExON1I19LN0T10YIIYC5NE9UGMR" localSheetId="1" hidden="1">#REF!</definedName>
    <definedName name="BExON1I19LN0T10YIIYC5NE9UGMR" hidden="1">#REF!</definedName>
    <definedName name="BExON41U4296DV3DPG6I5EF3OEYF" localSheetId="0" hidden="1">#REF!</definedName>
    <definedName name="BExON41U4296DV3DPG6I5EF3OEYF" localSheetId="1" hidden="1">#REF!</definedName>
    <definedName name="BExON41U4296DV3DPG6I5EF3OEYF" hidden="1">#REF!</definedName>
    <definedName name="BExONB3A7CO4YD8RB41PHC93BQ9M" localSheetId="0" hidden="1">#REF!</definedName>
    <definedName name="BExONB3A7CO4YD8RB41PHC93BQ9M" localSheetId="1" hidden="1">#REF!</definedName>
    <definedName name="BExONB3A7CO4YD8RB41PHC93BQ9M" hidden="1">#REF!</definedName>
    <definedName name="BExONFQH6UUXF8V0GI4BRIST9RFO" localSheetId="0" hidden="1">#REF!</definedName>
    <definedName name="BExONFQH6UUXF8V0GI4BRIST9RFO" localSheetId="1" hidden="1">#REF!</definedName>
    <definedName name="BExONFQH6UUXF8V0GI4BRIST9RFO" hidden="1">#REF!</definedName>
    <definedName name="BExONIL31DZWU7IFVN3VV0XTXJA1" localSheetId="0" hidden="1">#REF!</definedName>
    <definedName name="BExONIL31DZWU7IFVN3VV0XTXJA1" localSheetId="1" hidden="1">#REF!</definedName>
    <definedName name="BExONIL31DZWU7IFVN3VV0XTXJA1" hidden="1">#REF!</definedName>
    <definedName name="BExONJ1BU17R0F5A2UP1UGJBOGKS" localSheetId="0" hidden="1">#REF!</definedName>
    <definedName name="BExONJ1BU17R0F5A2UP1UGJBOGKS" localSheetId="1" hidden="1">#REF!</definedName>
    <definedName name="BExONJ1BU17R0F5A2UP1UGJBOGKS" hidden="1">#REF!</definedName>
    <definedName name="BExONKZDHE8SS0P4YRLGEQR9KYHF" localSheetId="0" hidden="1">#REF!</definedName>
    <definedName name="BExONKZDHE8SS0P4YRLGEQR9KYHF" localSheetId="1" hidden="1">#REF!</definedName>
    <definedName name="BExONKZDHE8SS0P4YRLGEQR9KYHF" hidden="1">#REF!</definedName>
    <definedName name="BExONNZ9VMHVX3J6NLNJY7KZA61O" localSheetId="0" hidden="1">#REF!</definedName>
    <definedName name="BExONNZ9VMHVX3J6NLNJY7KZA61O" localSheetId="1" hidden="1">#REF!</definedName>
    <definedName name="BExONNZ9VMHVX3J6NLNJY7KZA61O" hidden="1">#REF!</definedName>
    <definedName name="BExONRQ1BAA4F3TXP2MYQ4YCZ09S" localSheetId="0" hidden="1">#REF!</definedName>
    <definedName name="BExONRQ1BAA4F3TXP2MYQ4YCZ09S" localSheetId="1" hidden="1">#REF!</definedName>
    <definedName name="BExONRQ1BAA4F3TXP2MYQ4YCZ09S" hidden="1">#REF!</definedName>
    <definedName name="BExONU4ENMND8RLZX0L5EHPYQQSB" localSheetId="0" hidden="1">#REF!</definedName>
    <definedName name="BExONU4ENMND8RLZX0L5EHPYQQSB" localSheetId="1" hidden="1">#REF!</definedName>
    <definedName name="BExONU4ENMND8RLZX0L5EHPYQQSB" hidden="1">#REF!</definedName>
    <definedName name="BExONXPUEU6ZRSIX4PDJ1DXY679I" localSheetId="0" hidden="1">#REF!</definedName>
    <definedName name="BExONXPUEU6ZRSIX4PDJ1DXY679I" localSheetId="1" hidden="1">#REF!</definedName>
    <definedName name="BExONXPUEU6ZRSIX4PDJ1DXY679I" hidden="1">#REF!</definedName>
    <definedName name="BExOO0KEG2WL5WKKMHN0S2UTIUNG" localSheetId="0" hidden="1">#REF!</definedName>
    <definedName name="BExOO0KEG2WL5WKKMHN0S2UTIUNG" localSheetId="1" hidden="1">#REF!</definedName>
    <definedName name="BExOO0KEG2WL5WKKMHN0S2UTIUNG" hidden="1">#REF!</definedName>
    <definedName name="BExOO1WWIZSGB0YTGKESB45TSVMZ" localSheetId="0" hidden="1">#REF!</definedName>
    <definedName name="BExOO1WWIZSGB0YTGKESB45TSVMZ" localSheetId="1" hidden="1">#REF!</definedName>
    <definedName name="BExOO1WWIZSGB0YTGKESB45TSVMZ" hidden="1">#REF!</definedName>
    <definedName name="BExOO4B8FPAFYPHCTYTX37P1TQM5" localSheetId="0" hidden="1">#REF!</definedName>
    <definedName name="BExOO4B8FPAFYPHCTYTX37P1TQM5" localSheetId="1" hidden="1">#REF!</definedName>
    <definedName name="BExOO4B8FPAFYPHCTYTX37P1TQM5" hidden="1">#REF!</definedName>
    <definedName name="BExOOIULUDOJRMYABWV5CCL906X6" localSheetId="0" hidden="1">#REF!</definedName>
    <definedName name="BExOOIULUDOJRMYABWV5CCL906X6" localSheetId="1" hidden="1">#REF!</definedName>
    <definedName name="BExOOIULUDOJRMYABWV5CCL906X6" hidden="1">#REF!</definedName>
    <definedName name="BExOOJLIWKJW5S7XWJXD8TYV5HQ9" localSheetId="0" hidden="1">#REF!</definedName>
    <definedName name="BExOOJLIWKJW5S7XWJXD8TYV5HQ9" localSheetId="1" hidden="1">#REF!</definedName>
    <definedName name="BExOOJLIWKJW5S7XWJXD8TYV5HQ9" hidden="1">#REF!</definedName>
    <definedName name="BExOOQ1JVWQ9LYXD0V94BRXKTA1I" localSheetId="0" hidden="1">#REF!</definedName>
    <definedName name="BExOOQ1JVWQ9LYXD0V94BRXKTA1I" localSheetId="1" hidden="1">#REF!</definedName>
    <definedName name="BExOOQ1JVWQ9LYXD0V94BRXKTA1I" hidden="1">#REF!</definedName>
    <definedName name="BExOOTN0KTXJCL7E476XBN1CJ553" localSheetId="0" hidden="1">#REF!</definedName>
    <definedName name="BExOOTN0KTXJCL7E476XBN1CJ553" localSheetId="1" hidden="1">#REF!</definedName>
    <definedName name="BExOOTN0KTXJCL7E476XBN1CJ553" hidden="1">#REF!</definedName>
    <definedName name="BExOOVVUJIJNAYDICUUQQ9O7O3TW" localSheetId="0" hidden="1">#REF!</definedName>
    <definedName name="BExOOVVUJIJNAYDICUUQQ9O7O3TW" localSheetId="1" hidden="1">#REF!</definedName>
    <definedName name="BExOOVVUJIJNAYDICUUQQ9O7O3TW" hidden="1">#REF!</definedName>
    <definedName name="BExOP9DDU5MZJKWGFT0MKL44YKIV" localSheetId="0" hidden="1">#REF!</definedName>
    <definedName name="BExOP9DDU5MZJKWGFT0MKL44YKIV" localSheetId="1" hidden="1">#REF!</definedName>
    <definedName name="BExOP9DDU5MZJKWGFT0MKL44YKIV" hidden="1">#REF!</definedName>
    <definedName name="BExOP9DEBV5W5P4Q25J3XCJBP5S9" localSheetId="0" hidden="1">#REF!</definedName>
    <definedName name="BExOP9DEBV5W5P4Q25J3XCJBP5S9" localSheetId="1" hidden="1">#REF!</definedName>
    <definedName name="BExOP9DEBV5W5P4Q25J3XCJBP5S9" hidden="1">#REF!</definedName>
    <definedName name="BExOPFNYRBL0BFM23LZBJTADNOE4" localSheetId="0" hidden="1">#REF!</definedName>
    <definedName name="BExOPFNYRBL0BFM23LZBJTADNOE4" localSheetId="1" hidden="1">#REF!</definedName>
    <definedName name="BExOPFNYRBL0BFM23LZBJTADNOE4" hidden="1">#REF!</definedName>
    <definedName name="BExOPINVFSIZMCVT9YGT2AODVCX3" localSheetId="0" hidden="1">#REF!</definedName>
    <definedName name="BExOPINVFSIZMCVT9YGT2AODVCX3" localSheetId="1" hidden="1">#REF!</definedName>
    <definedName name="BExOPINVFSIZMCVT9YGT2AODVCX3" hidden="1">#REF!</definedName>
    <definedName name="BExOQ1JN4SAC44RTMZIGHSW023WA" localSheetId="0" hidden="1">#REF!</definedName>
    <definedName name="BExOQ1JN4SAC44RTMZIGHSW023WA" localSheetId="1" hidden="1">#REF!</definedName>
    <definedName name="BExOQ1JN4SAC44RTMZIGHSW023WA" hidden="1">#REF!</definedName>
    <definedName name="BExOQ256YMF115DJL3KBPNKABJ90" localSheetId="0" hidden="1">#REF!</definedName>
    <definedName name="BExOQ256YMF115DJL3KBPNKABJ90" localSheetId="1" hidden="1">#REF!</definedName>
    <definedName name="BExOQ256YMF115DJL3KBPNKABJ90" hidden="1">#REF!</definedName>
    <definedName name="BExQ19DEUOLC11IW32E2AMVZLFF1" localSheetId="0" hidden="1">#REF!</definedName>
    <definedName name="BExQ19DEUOLC11IW32E2AMVZLFF1" localSheetId="1" hidden="1">#REF!</definedName>
    <definedName name="BExQ19DEUOLC11IW32E2AMVZLFF1" hidden="1">#REF!</definedName>
    <definedName name="BExQ1OCW3L24TN0BYVRE2NE3IK1O" localSheetId="0" hidden="1">#REF!</definedName>
    <definedName name="BExQ1OCW3L24TN0BYVRE2NE3IK1O" localSheetId="1" hidden="1">#REF!</definedName>
    <definedName name="BExQ1OCW3L24TN0BYVRE2NE3IK1O" hidden="1">#REF!</definedName>
    <definedName name="BExQ29C73XR33S3668YYSYZAIHTG" localSheetId="0" hidden="1">#REF!</definedName>
    <definedName name="BExQ29C73XR33S3668YYSYZAIHTG" localSheetId="1" hidden="1">#REF!</definedName>
    <definedName name="BExQ29C73XR33S3668YYSYZAIHTG" hidden="1">#REF!</definedName>
    <definedName name="BExQ2FS228IUDUP2023RA1D4AO4C" localSheetId="0" hidden="1">#REF!</definedName>
    <definedName name="BExQ2FS228IUDUP2023RA1D4AO4C" localSheetId="1" hidden="1">#REF!</definedName>
    <definedName name="BExQ2FS228IUDUP2023RA1D4AO4C" hidden="1">#REF!</definedName>
    <definedName name="BExQ2L0XYWLY9VPZWXYYFRIRQRJ1" localSheetId="0" hidden="1">#REF!</definedName>
    <definedName name="BExQ2L0XYWLY9VPZWXYYFRIRQRJ1" localSheetId="1" hidden="1">#REF!</definedName>
    <definedName name="BExQ2L0XYWLY9VPZWXYYFRIRQRJ1" hidden="1">#REF!</definedName>
    <definedName name="BExQ2M841F5Z1BQYR8DG5FKK0LIU" localSheetId="0" hidden="1">#REF!</definedName>
    <definedName name="BExQ2M841F5Z1BQYR8DG5FKK0LIU" localSheetId="1" hidden="1">#REF!</definedName>
    <definedName name="BExQ2M841F5Z1BQYR8DG5FKK0LIU" hidden="1">#REF!</definedName>
    <definedName name="BExQ2STHO7AXYTS1VPPHQMX1WT30" localSheetId="0" hidden="1">#REF!</definedName>
    <definedName name="BExQ2STHO7AXYTS1VPPHQMX1WT30" localSheetId="1" hidden="1">#REF!</definedName>
    <definedName name="BExQ2STHO7AXYTS1VPPHQMX1WT30" hidden="1">#REF!</definedName>
    <definedName name="BExQ2XWXHMQMQ99FF9293AEQHABB" localSheetId="0" hidden="1">#REF!</definedName>
    <definedName name="BExQ2XWXHMQMQ99FF9293AEQHABB" localSheetId="1" hidden="1">#REF!</definedName>
    <definedName name="BExQ2XWXHMQMQ99FF9293AEQHABB" hidden="1">#REF!</definedName>
    <definedName name="BExQ300G8I8TK45A0MVHV15422EU" localSheetId="0" hidden="1">#REF!</definedName>
    <definedName name="BExQ300G8I8TK45A0MVHV15422EU" localSheetId="1" hidden="1">#REF!</definedName>
    <definedName name="BExQ300G8I8TK45A0MVHV15422EU" hidden="1">#REF!</definedName>
    <definedName name="BExQ305RBEODGNAETZ0EZQLLDZZD" localSheetId="0" hidden="1">#REF!</definedName>
    <definedName name="BExQ305RBEODGNAETZ0EZQLLDZZD" localSheetId="1" hidden="1">#REF!</definedName>
    <definedName name="BExQ305RBEODGNAETZ0EZQLLDZZD" hidden="1">#REF!</definedName>
    <definedName name="BExQ37SZQJSC2C73FY2IJY852LVP" localSheetId="0" hidden="1">#REF!</definedName>
    <definedName name="BExQ37SZQJSC2C73FY2IJY852LVP" localSheetId="1" hidden="1">#REF!</definedName>
    <definedName name="BExQ37SZQJSC2C73FY2IJY852LVP" hidden="1">#REF!</definedName>
    <definedName name="BExQ39R28MXSG2SEV956F0KZ20AN" localSheetId="0" hidden="1">#REF!</definedName>
    <definedName name="BExQ39R28MXSG2SEV956F0KZ20AN" localSheetId="1" hidden="1">#REF!</definedName>
    <definedName name="BExQ39R28MXSG2SEV956F0KZ20AN" hidden="1">#REF!</definedName>
    <definedName name="BExQ3D1P3M5Z3HLMEZ17E0BLEE4U" localSheetId="0" hidden="1">#REF!</definedName>
    <definedName name="BExQ3D1P3M5Z3HLMEZ17E0BLEE4U" localSheetId="1" hidden="1">#REF!</definedName>
    <definedName name="BExQ3D1P3M5Z3HLMEZ17E0BLEE4U" hidden="1">#REF!</definedName>
    <definedName name="BExQ3EZX6BA2WHKI84SG78UPRTSE" localSheetId="0" hidden="1">#REF!</definedName>
    <definedName name="BExQ3EZX6BA2WHKI84SG78UPRTSE" localSheetId="1" hidden="1">#REF!</definedName>
    <definedName name="BExQ3EZX6BA2WHKI84SG78UPRTSE" hidden="1">#REF!</definedName>
    <definedName name="BExQ3KOX6620WUSBG7PGACNC936P" localSheetId="0" hidden="1">#REF!</definedName>
    <definedName name="BExQ3KOX6620WUSBG7PGACNC936P" localSheetId="1" hidden="1">#REF!</definedName>
    <definedName name="BExQ3KOX6620WUSBG7PGACNC936P" hidden="1">#REF!</definedName>
    <definedName name="BExQ3O4W7QF8BOXTUT4IOGF6YKUD" localSheetId="0" hidden="1">#REF!</definedName>
    <definedName name="BExQ3O4W7QF8BOXTUT4IOGF6YKUD" localSheetId="1" hidden="1">#REF!</definedName>
    <definedName name="BExQ3O4W7QF8BOXTUT4IOGF6YKUD" hidden="1">#REF!</definedName>
    <definedName name="BExQ3PXOWSN8561ZR8IEY8ZASI3B" localSheetId="0" hidden="1">#REF!</definedName>
    <definedName name="BExQ3PXOWSN8561ZR8IEY8ZASI3B" localSheetId="1" hidden="1">#REF!</definedName>
    <definedName name="BExQ3PXOWSN8561ZR8IEY8ZASI3B" hidden="1">#REF!</definedName>
    <definedName name="BExQ3TZF04IPY0B0UG9CQQ5736UA" localSheetId="0" hidden="1">#REF!</definedName>
    <definedName name="BExQ3TZF04IPY0B0UG9CQQ5736UA" localSheetId="1" hidden="1">#REF!</definedName>
    <definedName name="BExQ3TZF04IPY0B0UG9CQQ5736UA" hidden="1">#REF!</definedName>
    <definedName name="BExQ42IU9MNDYLODP41DL6YTZMAR" localSheetId="0" hidden="1">#REF!</definedName>
    <definedName name="BExQ42IU9MNDYLODP41DL6YTZMAR" localSheetId="1" hidden="1">#REF!</definedName>
    <definedName name="BExQ42IU9MNDYLODP41DL6YTZMAR" hidden="1">#REF!</definedName>
    <definedName name="BExQ42O4PHH156IHXSW0JAYAC0NJ" localSheetId="0" hidden="1">#REF!</definedName>
    <definedName name="BExQ42O4PHH156IHXSW0JAYAC0NJ" localSheetId="1" hidden="1">#REF!</definedName>
    <definedName name="BExQ42O4PHH156IHXSW0JAYAC0NJ" hidden="1">#REF!</definedName>
    <definedName name="BExQ452HF7N1HYPXJXQ8WD6SOWUV" localSheetId="0" hidden="1">#REF!</definedName>
    <definedName name="BExQ452HF7N1HYPXJXQ8WD6SOWUV" localSheetId="1" hidden="1">#REF!</definedName>
    <definedName name="BExQ452HF7N1HYPXJXQ8WD6SOWUV" hidden="1">#REF!</definedName>
    <definedName name="BExQ4BTBSHPHVEDRCXC2ROW8PLFC" localSheetId="0" hidden="1">#REF!</definedName>
    <definedName name="BExQ4BTBSHPHVEDRCXC2ROW8PLFC" localSheetId="1" hidden="1">#REF!</definedName>
    <definedName name="BExQ4BTBSHPHVEDRCXC2ROW8PLFC" hidden="1">#REF!</definedName>
    <definedName name="BExQ4DGKF54SRKQUTUT4B1CZSS62" localSheetId="0" hidden="1">#REF!</definedName>
    <definedName name="BExQ4DGKF54SRKQUTUT4B1CZSS62" localSheetId="1" hidden="1">#REF!</definedName>
    <definedName name="BExQ4DGKF54SRKQUTUT4B1CZSS62" hidden="1">#REF!</definedName>
    <definedName name="BExQ4T74LQ5PYTV1MUQUW75A4BDY" localSheetId="0" hidden="1">#REF!</definedName>
    <definedName name="BExQ4T74LQ5PYTV1MUQUW75A4BDY" localSheetId="1" hidden="1">#REF!</definedName>
    <definedName name="BExQ4T74LQ5PYTV1MUQUW75A4BDY" hidden="1">#REF!</definedName>
    <definedName name="BExQ4XJHD7EJCNH7S1MJDZJ2MNWG" localSheetId="0" hidden="1">#REF!</definedName>
    <definedName name="BExQ4XJHD7EJCNH7S1MJDZJ2MNWG" localSheetId="1" hidden="1">#REF!</definedName>
    <definedName name="BExQ4XJHD7EJCNH7S1MJDZJ2MNWG" hidden="1">#REF!</definedName>
    <definedName name="BExQ5039ZCEWBUJHU682G4S89J03" localSheetId="0" hidden="1">#REF!</definedName>
    <definedName name="BExQ5039ZCEWBUJHU682G4S89J03" localSheetId="1" hidden="1">#REF!</definedName>
    <definedName name="BExQ5039ZCEWBUJHU682G4S89J03" hidden="1">#REF!</definedName>
    <definedName name="BExQ56Z9W6YHZHRXOFFI8EFA7CDI" localSheetId="0" hidden="1">#REF!</definedName>
    <definedName name="BExQ56Z9W6YHZHRXOFFI8EFA7CDI" localSheetId="1" hidden="1">#REF!</definedName>
    <definedName name="BExQ56Z9W6YHZHRXOFFI8EFA7CDI" hidden="1">#REF!</definedName>
    <definedName name="BExQ58MP5FO5Q5CIXVMMYWWPEFW3" localSheetId="0" hidden="1">#REF!</definedName>
    <definedName name="BExQ58MP5FO5Q5CIXVMMYWWPEFW3" localSheetId="1" hidden="1">#REF!</definedName>
    <definedName name="BExQ58MP5FO5Q5CIXVMMYWWPEFW3" hidden="1">#REF!</definedName>
    <definedName name="BExQ5KX3Z668H1KUCKZ9J24HUQ1F" localSheetId="0" hidden="1">#REF!</definedName>
    <definedName name="BExQ5KX3Z668H1KUCKZ9J24HUQ1F" localSheetId="1" hidden="1">#REF!</definedName>
    <definedName name="BExQ5KX3Z668H1KUCKZ9J24HUQ1F" hidden="1">#REF!</definedName>
    <definedName name="BExQ5SPMSOCJYLAY20NB5A6O32RE" localSheetId="0" hidden="1">#REF!</definedName>
    <definedName name="BExQ5SPMSOCJYLAY20NB5A6O32RE" localSheetId="1" hidden="1">#REF!</definedName>
    <definedName name="BExQ5SPMSOCJYLAY20NB5A6O32RE" hidden="1">#REF!</definedName>
    <definedName name="BExQ5UICMGTMK790KTLK49MAGXRC" localSheetId="0" hidden="1">#REF!</definedName>
    <definedName name="BExQ5UICMGTMK790KTLK49MAGXRC" localSheetId="1" hidden="1">#REF!</definedName>
    <definedName name="BExQ5UICMGTMK790KTLK49MAGXRC" hidden="1">#REF!</definedName>
    <definedName name="BExQ5YUUK9FD0QGTY4WD0W90O7OL" localSheetId="0" hidden="1">#REF!</definedName>
    <definedName name="BExQ5YUUK9FD0QGTY4WD0W90O7OL" localSheetId="1" hidden="1">#REF!</definedName>
    <definedName name="BExQ5YUUK9FD0QGTY4WD0W90O7OL" hidden="1">#REF!</definedName>
    <definedName name="BExQ62WGBSDPG7ZU34W0N8X45R3X" localSheetId="0" hidden="1">#REF!</definedName>
    <definedName name="BExQ62WGBSDPG7ZU34W0N8X45R3X" localSheetId="1" hidden="1">#REF!</definedName>
    <definedName name="BExQ62WGBSDPG7ZU34W0N8X45R3X" hidden="1">#REF!</definedName>
    <definedName name="BExQ63793YQ9BH7JLCNRIATIGTRG" localSheetId="0" hidden="1">#REF!</definedName>
    <definedName name="BExQ63793YQ9BH7JLCNRIATIGTRG" localSheetId="1" hidden="1">#REF!</definedName>
    <definedName name="BExQ63793YQ9BH7JLCNRIATIGTRG" hidden="1">#REF!</definedName>
    <definedName name="BExQ6CN1EF2UPZ57ZYMGK8TUJQSS" localSheetId="0" hidden="1">#REF!</definedName>
    <definedName name="BExQ6CN1EF2UPZ57ZYMGK8TUJQSS" localSheetId="1" hidden="1">#REF!</definedName>
    <definedName name="BExQ6CN1EF2UPZ57ZYMGK8TUJQSS" hidden="1">#REF!</definedName>
    <definedName name="BExQ6FSF8BMWVLJI7Y7MKPG9SU5O" localSheetId="0" hidden="1">#REF!</definedName>
    <definedName name="BExQ6FSF8BMWVLJI7Y7MKPG9SU5O" localSheetId="1" hidden="1">#REF!</definedName>
    <definedName name="BExQ6FSF8BMWVLJI7Y7MKPG9SU5O" hidden="1">#REF!</definedName>
    <definedName name="BExQ6M2YXJ8AMRJF3QGHC40ADAHZ" localSheetId="0" hidden="1">#REF!</definedName>
    <definedName name="BExQ6M2YXJ8AMRJF3QGHC40ADAHZ" localSheetId="1" hidden="1">#REF!</definedName>
    <definedName name="BExQ6M2YXJ8AMRJF3QGHC40ADAHZ" hidden="1">#REF!</definedName>
    <definedName name="BExQ6M8B0X44N9TV56ATUVHGDI00" localSheetId="0" hidden="1">#REF!</definedName>
    <definedName name="BExQ6M8B0X44N9TV56ATUVHGDI00" localSheetId="1" hidden="1">#REF!</definedName>
    <definedName name="BExQ6M8B0X44N9TV56ATUVHGDI00" hidden="1">#REF!</definedName>
    <definedName name="BExQ6POH065GV0I74XXVD0VUPBJW" localSheetId="0" hidden="1">#REF!</definedName>
    <definedName name="BExQ6POH065GV0I74XXVD0VUPBJW" localSheetId="1" hidden="1">#REF!</definedName>
    <definedName name="BExQ6POH065GV0I74XXVD0VUPBJW" hidden="1">#REF!</definedName>
    <definedName name="BExQ6WV9KPSMXPPLGZ3KK4WNYTHU" localSheetId="0" hidden="1">#REF!</definedName>
    <definedName name="BExQ6WV9KPSMXPPLGZ3KK4WNYTHU" localSheetId="1" hidden="1">#REF!</definedName>
    <definedName name="BExQ6WV9KPSMXPPLGZ3KK4WNYTHU" hidden="1">#REF!</definedName>
    <definedName name="BExQ7541G92R52ECOIYO6UXIWJJ4" localSheetId="0" hidden="1">#REF!</definedName>
    <definedName name="BExQ7541G92R52ECOIYO6UXIWJJ4" localSheetId="1" hidden="1">#REF!</definedName>
    <definedName name="BExQ7541G92R52ECOIYO6UXIWJJ4" hidden="1">#REF!</definedName>
    <definedName name="BExQ783XTMM2A9I3UKCFWJH1PP2N" localSheetId="0" hidden="1">#REF!</definedName>
    <definedName name="BExQ783XTMM2A9I3UKCFWJH1PP2N" localSheetId="1" hidden="1">#REF!</definedName>
    <definedName name="BExQ783XTMM2A9I3UKCFWJH1PP2N" hidden="1">#REF!</definedName>
    <definedName name="BExQ79LX01ZPQB8EGD1ZHR2VK2H3" localSheetId="0" hidden="1">#REF!</definedName>
    <definedName name="BExQ79LX01ZPQB8EGD1ZHR2VK2H3" localSheetId="1" hidden="1">#REF!</definedName>
    <definedName name="BExQ79LX01ZPQB8EGD1ZHR2VK2H3" hidden="1">#REF!</definedName>
    <definedName name="BExQ7B3V9MGDK2OIJ61XXFBFLJFZ" localSheetId="0" hidden="1">#REF!</definedName>
    <definedName name="BExQ7B3V9MGDK2OIJ61XXFBFLJFZ" localSheetId="1" hidden="1">#REF!</definedName>
    <definedName name="BExQ7B3V9MGDK2OIJ61XXFBFLJFZ" hidden="1">#REF!</definedName>
    <definedName name="BExQ7CB046NVPF9ZXDGA7OXOLSLX" localSheetId="0" hidden="1">#REF!</definedName>
    <definedName name="BExQ7CB046NVPF9ZXDGA7OXOLSLX" localSheetId="1" hidden="1">#REF!</definedName>
    <definedName name="BExQ7CB046NVPF9ZXDGA7OXOLSLX" hidden="1">#REF!</definedName>
    <definedName name="BExQ7IWDCGGOO1HTJ97YGO1CK3R9" localSheetId="0" hidden="1">#REF!</definedName>
    <definedName name="BExQ7IWDCGGOO1HTJ97YGO1CK3R9" localSheetId="1" hidden="1">#REF!</definedName>
    <definedName name="BExQ7IWDCGGOO1HTJ97YGO1CK3R9" hidden="1">#REF!</definedName>
    <definedName name="BExQ7JNFIEGS2HKNBALH3Q2N5G7Z" localSheetId="0" hidden="1">#REF!</definedName>
    <definedName name="BExQ7JNFIEGS2HKNBALH3Q2N5G7Z" localSheetId="1" hidden="1">#REF!</definedName>
    <definedName name="BExQ7JNFIEGS2HKNBALH3Q2N5G7Z" hidden="1">#REF!</definedName>
    <definedName name="BExQ7MY3U2Z1IZ71U5LJUD00VVB4" localSheetId="0" hidden="1">#REF!</definedName>
    <definedName name="BExQ7MY3U2Z1IZ71U5LJUD00VVB4" localSheetId="1" hidden="1">#REF!</definedName>
    <definedName name="BExQ7MY3U2Z1IZ71U5LJUD00VVB4" hidden="1">#REF!</definedName>
    <definedName name="BExQ7XL2Q1GVUFL1F9KK0K0EXMWG" localSheetId="0" hidden="1">#REF!</definedName>
    <definedName name="BExQ7XL2Q1GVUFL1F9KK0K0EXMWG" localSheetId="1" hidden="1">#REF!</definedName>
    <definedName name="BExQ7XL2Q1GVUFL1F9KK0K0EXMWG" hidden="1">#REF!</definedName>
    <definedName name="BExQ8469L3ZRZ3KYZPYMSJIDL7Y5" localSheetId="0" hidden="1">#REF!</definedName>
    <definedName name="BExQ8469L3ZRZ3KYZPYMSJIDL7Y5" localSheetId="1" hidden="1">#REF!</definedName>
    <definedName name="BExQ8469L3ZRZ3KYZPYMSJIDL7Y5" hidden="1">#REF!</definedName>
    <definedName name="BExQ84MJB94HL3BWRN50M4NCB6Z0" localSheetId="0" hidden="1">#REF!</definedName>
    <definedName name="BExQ84MJB94HL3BWRN50M4NCB6Z0" localSheetId="1" hidden="1">#REF!</definedName>
    <definedName name="BExQ84MJB94HL3BWRN50M4NCB6Z0" hidden="1">#REF!</definedName>
    <definedName name="BExQ8583ZE00NW7T9OF11OT9IA14" localSheetId="0" hidden="1">#REF!</definedName>
    <definedName name="BExQ8583ZE00NW7T9OF11OT9IA14" localSheetId="1" hidden="1">#REF!</definedName>
    <definedName name="BExQ8583ZE00NW7T9OF11OT9IA14" hidden="1">#REF!</definedName>
    <definedName name="BExQ8A0RPE3IMIFIZLUE7KD2N21W" localSheetId="0" hidden="1">#REF!</definedName>
    <definedName name="BExQ8A0RPE3IMIFIZLUE7KD2N21W" localSheetId="1" hidden="1">#REF!</definedName>
    <definedName name="BExQ8A0RPE3IMIFIZLUE7KD2N21W" hidden="1">#REF!</definedName>
    <definedName name="BExQ8ABK6H1ADV2R2OYT8NFFYG2N" localSheetId="0" hidden="1">#REF!</definedName>
    <definedName name="BExQ8ABK6H1ADV2R2OYT8NFFYG2N" localSheetId="1" hidden="1">#REF!</definedName>
    <definedName name="BExQ8ABK6H1ADV2R2OYT8NFFYG2N" hidden="1">#REF!</definedName>
    <definedName name="BExQ8DM90XJ6GCJIK9LC5O82I2TJ" localSheetId="0" hidden="1">#REF!</definedName>
    <definedName name="BExQ8DM90XJ6GCJIK9LC5O82I2TJ" localSheetId="1" hidden="1">#REF!</definedName>
    <definedName name="BExQ8DM90XJ6GCJIK9LC5O82I2TJ" hidden="1">#REF!</definedName>
    <definedName name="BExQ8G0K46ZORA0QVQTDI7Z8LXGF" localSheetId="0" hidden="1">#REF!</definedName>
    <definedName name="BExQ8G0K46ZORA0QVQTDI7Z8LXGF" localSheetId="1" hidden="1">#REF!</definedName>
    <definedName name="BExQ8G0K46ZORA0QVQTDI7Z8LXGF" hidden="1">#REF!</definedName>
    <definedName name="BExQ8O3WEU8HNTTGKTW5T0QSKCLP" localSheetId="0" hidden="1">#REF!</definedName>
    <definedName name="BExQ8O3WEU8HNTTGKTW5T0QSKCLP" localSheetId="1" hidden="1">#REF!</definedName>
    <definedName name="BExQ8O3WEU8HNTTGKTW5T0QSKCLP" hidden="1">#REF!</definedName>
    <definedName name="BExQ8ZCEDBOBJA3D9LDP5TU2WYGR" localSheetId="0" hidden="1">#REF!</definedName>
    <definedName name="BExQ8ZCEDBOBJA3D9LDP5TU2WYGR" localSheetId="1" hidden="1">#REF!</definedName>
    <definedName name="BExQ8ZCEDBOBJA3D9LDP5TU2WYGR" hidden="1">#REF!</definedName>
    <definedName name="BExQ94LAW6MAQBWY25WTBFV5PPZJ" localSheetId="0" hidden="1">#REF!</definedName>
    <definedName name="BExQ94LAW6MAQBWY25WTBFV5PPZJ" localSheetId="1" hidden="1">#REF!</definedName>
    <definedName name="BExQ94LAW6MAQBWY25WTBFV5PPZJ" hidden="1">#REF!</definedName>
    <definedName name="BExQ968K8V66L55PCVI3B4VR4FW6" localSheetId="0" hidden="1">#REF!</definedName>
    <definedName name="BExQ968K8V66L55PCVI3B4VR4FW6" localSheetId="1" hidden="1">#REF!</definedName>
    <definedName name="BExQ968K8V66L55PCVI3B4VR4FW6" hidden="1">#REF!</definedName>
    <definedName name="BExQ97QIPOSSRK978N8P234Y1XA4" localSheetId="0" hidden="1">#REF!</definedName>
    <definedName name="BExQ97QIPOSSRK978N8P234Y1XA4" localSheetId="1" hidden="1">#REF!</definedName>
    <definedName name="BExQ97QIPOSSRK978N8P234Y1XA4" hidden="1">#REF!</definedName>
    <definedName name="BExQ9DFHXLBKBS9DWH05G83SL12Z" localSheetId="0" hidden="1">#REF!</definedName>
    <definedName name="BExQ9DFHXLBKBS9DWH05G83SL12Z" localSheetId="1" hidden="1">#REF!</definedName>
    <definedName name="BExQ9DFHXLBKBS9DWH05G83SL12Z" hidden="1">#REF!</definedName>
    <definedName name="BExQ9E6FBAXTHGF3RXANFIA77GXP" localSheetId="0" hidden="1">#REF!</definedName>
    <definedName name="BExQ9E6FBAXTHGF3RXANFIA77GXP" localSheetId="1" hidden="1">#REF!</definedName>
    <definedName name="BExQ9E6FBAXTHGF3RXANFIA77GXP" hidden="1">#REF!</definedName>
    <definedName name="BExQ9J4ID0TGFFFJSQ9PFAMXOYZ1" localSheetId="0" hidden="1">#REF!</definedName>
    <definedName name="BExQ9J4ID0TGFFFJSQ9PFAMXOYZ1" localSheetId="1" hidden="1">#REF!</definedName>
    <definedName name="BExQ9J4ID0TGFFFJSQ9PFAMXOYZ1" hidden="1">#REF!</definedName>
    <definedName name="BExQ9KX9734KIAK7IMRLHCPYDHO2" localSheetId="0" hidden="1">#REF!</definedName>
    <definedName name="BExQ9KX9734KIAK7IMRLHCPYDHO2" localSheetId="1" hidden="1">#REF!</definedName>
    <definedName name="BExQ9KX9734KIAK7IMRLHCPYDHO2" hidden="1">#REF!</definedName>
    <definedName name="BExQ9L81FF4I7816VTPFBDWVU4CW" localSheetId="0" hidden="1">#REF!</definedName>
    <definedName name="BExQ9L81FF4I7816VTPFBDWVU4CW" localSheetId="1" hidden="1">#REF!</definedName>
    <definedName name="BExQ9L81FF4I7816VTPFBDWVU4CW" hidden="1">#REF!</definedName>
    <definedName name="BExQ9M4E2ACZOWWWP1JJIQO8AHUM" localSheetId="0" hidden="1">#REF!</definedName>
    <definedName name="BExQ9M4E2ACZOWWWP1JJIQO8AHUM" localSheetId="1" hidden="1">#REF!</definedName>
    <definedName name="BExQ9M4E2ACZOWWWP1JJIQO8AHUM" hidden="1">#REF!</definedName>
    <definedName name="BExQ9TBCP5IJKSQLYEBE6FQLF16I" localSheetId="0" hidden="1">#REF!</definedName>
    <definedName name="BExQ9TBCP5IJKSQLYEBE6FQLF16I" localSheetId="1" hidden="1">#REF!</definedName>
    <definedName name="BExQ9TBCP5IJKSQLYEBE6FQLF16I" hidden="1">#REF!</definedName>
    <definedName name="BExQ9UTANMJCK7LJ4OQMD6F2Q01L" localSheetId="0" hidden="1">#REF!</definedName>
    <definedName name="BExQ9UTANMJCK7LJ4OQMD6F2Q01L" localSheetId="1" hidden="1">#REF!</definedName>
    <definedName name="BExQ9UTANMJCK7LJ4OQMD6F2Q01L" hidden="1">#REF!</definedName>
    <definedName name="BExQ9ZLYHWABXAA9NJDW8ZS0UQ9P" localSheetId="0" hidden="1">[27]ZZCOOM_M03_Q005!#REF!</definedName>
    <definedName name="BExQ9ZLYHWABXAA9NJDW8ZS0UQ9P" localSheetId="1" hidden="1">[27]ZZCOOM_M03_Q005!#REF!</definedName>
    <definedName name="BExQ9ZLYHWABXAA9NJDW8ZS0UQ9P" hidden="1">[27]ZZCOOM_M03_Q005!#REF!</definedName>
    <definedName name="BExQ9ZWQ19KSRZNZNPY6ZNWEST1J" localSheetId="0" hidden="1">#REF!</definedName>
    <definedName name="BExQ9ZWQ19KSRZNZNPY6ZNWEST1J" localSheetId="1" hidden="1">#REF!</definedName>
    <definedName name="BExQ9ZWQ19KSRZNZNPY6ZNWEST1J" hidden="1">#REF!</definedName>
    <definedName name="BExQA324HSCK40ENJUT9CS9EC71B" localSheetId="0" hidden="1">#REF!</definedName>
    <definedName name="BExQA324HSCK40ENJUT9CS9EC71B" localSheetId="1" hidden="1">#REF!</definedName>
    <definedName name="BExQA324HSCK40ENJUT9CS9EC71B" hidden="1">#REF!</definedName>
    <definedName name="BExQA55GY0STSNBWQCWN8E31ZXCS" localSheetId="0" hidden="1">#REF!</definedName>
    <definedName name="BExQA55GY0STSNBWQCWN8E31ZXCS" localSheetId="1" hidden="1">#REF!</definedName>
    <definedName name="BExQA55GY0STSNBWQCWN8E31ZXCS" hidden="1">#REF!</definedName>
    <definedName name="BExQA7URC7M82I0T9RUF90GCS15S" localSheetId="0" hidden="1">#REF!</definedName>
    <definedName name="BExQA7URC7M82I0T9RUF90GCS15S" localSheetId="1" hidden="1">#REF!</definedName>
    <definedName name="BExQA7URC7M82I0T9RUF90GCS15S" hidden="1">#REF!</definedName>
    <definedName name="BExQA9HZIN9XEMHEEVHT99UU9Z82" localSheetId="0" hidden="1">#REF!</definedName>
    <definedName name="BExQA9HZIN9XEMHEEVHT99UU9Z82" localSheetId="1" hidden="1">#REF!</definedName>
    <definedName name="BExQA9HZIN9XEMHEEVHT99UU9Z82" hidden="1">#REF!</definedName>
    <definedName name="BExQAELFYH92K8CJL155181UDORO" localSheetId="0" hidden="1">#REF!</definedName>
    <definedName name="BExQAELFYH92K8CJL155181UDORO" localSheetId="1" hidden="1">#REF!</definedName>
    <definedName name="BExQAELFYH92K8CJL155181UDORO" hidden="1">#REF!</definedName>
    <definedName name="BExQAG8PP8R5NJKNQD1U4QOSD6X5" localSheetId="0" hidden="1">#REF!</definedName>
    <definedName name="BExQAG8PP8R5NJKNQD1U4QOSD6X5" localSheetId="1" hidden="1">#REF!</definedName>
    <definedName name="BExQAG8PP8R5NJKNQD1U4QOSD6X5" hidden="1">#REF!</definedName>
    <definedName name="BExQAVTR32SDHZQ69KNYF6UXXKS2" localSheetId="0" hidden="1">#REF!</definedName>
    <definedName name="BExQAVTR32SDHZQ69KNYF6UXXKS2" localSheetId="1" hidden="1">#REF!</definedName>
    <definedName name="BExQAVTR32SDHZQ69KNYF6UXXKS2" hidden="1">#REF!</definedName>
    <definedName name="BExQBBETZJ7LHJ9CLAL3GEKQFEGR" localSheetId="0" hidden="1">#REF!</definedName>
    <definedName name="BExQBBETZJ7LHJ9CLAL3GEKQFEGR" localSheetId="1" hidden="1">#REF!</definedName>
    <definedName name="BExQBBETZJ7LHJ9CLAL3GEKQFEGR" hidden="1">#REF!</definedName>
    <definedName name="BExQBDICMZTSA1X73TMHNO4JSFLN" localSheetId="0" hidden="1">#REF!</definedName>
    <definedName name="BExQBDICMZTSA1X73TMHNO4JSFLN" localSheetId="1" hidden="1">#REF!</definedName>
    <definedName name="BExQBDICMZTSA1X73TMHNO4JSFLN" hidden="1">#REF!</definedName>
    <definedName name="BExQBEER6CRCRPSSL61S0OMH57ZA" localSheetId="0" hidden="1">#REF!</definedName>
    <definedName name="BExQBEER6CRCRPSSL61S0OMH57ZA" localSheetId="1" hidden="1">#REF!</definedName>
    <definedName name="BExQBEER6CRCRPSSL61S0OMH57ZA" hidden="1">#REF!</definedName>
    <definedName name="BExQBFR753FNBMC27WEQJT8UKANJ" localSheetId="0" hidden="1">#REF!</definedName>
    <definedName name="BExQBFR753FNBMC27WEQJT8UKANJ" localSheetId="1" hidden="1">#REF!</definedName>
    <definedName name="BExQBFR753FNBMC27WEQJT8UKANJ" hidden="1">#REF!</definedName>
    <definedName name="BExQBIGGY5TXI2FJVVZSLZ0LTZYH" localSheetId="0" hidden="1">#REF!</definedName>
    <definedName name="BExQBIGGY5TXI2FJVVZSLZ0LTZYH" localSheetId="1" hidden="1">#REF!</definedName>
    <definedName name="BExQBIGGY5TXI2FJVVZSLZ0LTZYH" hidden="1">#REF!</definedName>
    <definedName name="BExQBM1RUSIQ85LLMM2159BYDPIP" localSheetId="0" hidden="1">#REF!</definedName>
    <definedName name="BExQBM1RUSIQ85LLMM2159BYDPIP" localSheetId="1" hidden="1">#REF!</definedName>
    <definedName name="BExQBM1RUSIQ85LLMM2159BYDPIP" hidden="1">#REF!</definedName>
    <definedName name="BExQBOWE543K7PGA5S7SVU2QKPM3" localSheetId="0" hidden="1">#REF!</definedName>
    <definedName name="BExQBOWE543K7PGA5S7SVU2QKPM3" localSheetId="1" hidden="1">#REF!</definedName>
    <definedName name="BExQBOWE543K7PGA5S7SVU2QKPM3" hidden="1">#REF!</definedName>
    <definedName name="BExQBPSOZ47V81YAEURP0NQJNTJH" localSheetId="0" hidden="1">#REF!</definedName>
    <definedName name="BExQBPSOZ47V81YAEURP0NQJNTJH" localSheetId="1" hidden="1">#REF!</definedName>
    <definedName name="BExQBPSOZ47V81YAEURP0NQJNTJH" hidden="1">#REF!</definedName>
    <definedName name="BExQC5TWT21CGBKD0IHAXTIN2QB8" localSheetId="0" hidden="1">#REF!</definedName>
    <definedName name="BExQC5TWT21CGBKD0IHAXTIN2QB8" localSheetId="1" hidden="1">#REF!</definedName>
    <definedName name="BExQC5TWT21CGBKD0IHAXTIN2QB8" hidden="1">#REF!</definedName>
    <definedName name="BExQC94JL9F5GW4S8DQCAF4WB2DA" localSheetId="0" hidden="1">#REF!</definedName>
    <definedName name="BExQC94JL9F5GW4S8DQCAF4WB2DA" localSheetId="1" hidden="1">#REF!</definedName>
    <definedName name="BExQC94JL9F5GW4S8DQCAF4WB2DA" hidden="1">#REF!</definedName>
    <definedName name="BExQCKTD8AT0824LGWREXM1B5D1X" localSheetId="0" hidden="1">#REF!</definedName>
    <definedName name="BExQCKTD8AT0824LGWREXM1B5D1X" localSheetId="1" hidden="1">#REF!</definedName>
    <definedName name="BExQCKTD8AT0824LGWREXM1B5D1X" hidden="1">#REF!</definedName>
    <definedName name="BExQCQ7KF4HVXSD72FF3DJGNNO3M" localSheetId="0" hidden="1">#REF!</definedName>
    <definedName name="BExQCQ7KF4HVXSD72FF3DJGNNO3M" localSheetId="1" hidden="1">#REF!</definedName>
    <definedName name="BExQCQ7KF4HVXSD72FF3DJGNNO3M" hidden="1">#REF!</definedName>
    <definedName name="BExQCRPJXI0WNJUFFAC39C0PFUFK" localSheetId="0" hidden="1">#REF!</definedName>
    <definedName name="BExQCRPJXI0WNJUFFAC39C0PFUFK" localSheetId="1" hidden="1">#REF!</definedName>
    <definedName name="BExQCRPJXI0WNJUFFAC39C0PFUFK" hidden="1">#REF!</definedName>
    <definedName name="BExQD571YWOXKR2SX85K5MKQ0AO2" localSheetId="0" hidden="1">#REF!</definedName>
    <definedName name="BExQD571YWOXKR2SX85K5MKQ0AO2" localSheetId="1" hidden="1">#REF!</definedName>
    <definedName name="BExQD571YWOXKR2SX85K5MKQ0AO2" hidden="1">#REF!</definedName>
    <definedName name="BExQDB6VCHN8PNX8EA6JNIEQ2JC2" localSheetId="0" hidden="1">#REF!</definedName>
    <definedName name="BExQDB6VCHN8PNX8EA6JNIEQ2JC2" localSheetId="1" hidden="1">#REF!</definedName>
    <definedName name="BExQDB6VCHN8PNX8EA6JNIEQ2JC2" hidden="1">#REF!</definedName>
    <definedName name="BExQDE1B6U2Q9B73KBENABP71YM1" localSheetId="0" hidden="1">#REF!</definedName>
    <definedName name="BExQDE1B6U2Q9B73KBENABP71YM1" localSheetId="1" hidden="1">#REF!</definedName>
    <definedName name="BExQDE1B6U2Q9B73KBENABP71YM1" hidden="1">#REF!</definedName>
    <definedName name="BExQDGQCN7ZW41QDUHOBJUGQAX40" localSheetId="0" hidden="1">#REF!</definedName>
    <definedName name="BExQDGQCN7ZW41QDUHOBJUGQAX40" localSheetId="1" hidden="1">#REF!</definedName>
    <definedName name="BExQDGQCN7ZW41QDUHOBJUGQAX40" hidden="1">#REF!</definedName>
    <definedName name="BExQED8ZZUEH0WRNOHXI7V9TVC8K" localSheetId="0" hidden="1">#REF!</definedName>
    <definedName name="BExQED8ZZUEH0WRNOHXI7V9TVC8K" localSheetId="1" hidden="1">#REF!</definedName>
    <definedName name="BExQED8ZZUEH0WRNOHXI7V9TVC8K" hidden="1">#REF!</definedName>
    <definedName name="BExQEF1PIJIB9J24OB0M4X1WLBB0" localSheetId="0" hidden="1">#REF!</definedName>
    <definedName name="BExQEF1PIJIB9J24OB0M4X1WLBB0" localSheetId="1" hidden="1">#REF!</definedName>
    <definedName name="BExQEF1PIJIB9J24OB0M4X1WLBB0" hidden="1">#REF!</definedName>
    <definedName name="BExQEMUA4HEFM4OVO8M8MA8PIAW1" localSheetId="0" hidden="1">#REF!</definedName>
    <definedName name="BExQEMUA4HEFM4OVO8M8MA8PIAW1" localSheetId="1" hidden="1">#REF!</definedName>
    <definedName name="BExQEMUA4HEFM4OVO8M8MA8PIAW1" hidden="1">#REF!</definedName>
    <definedName name="BExQEP38QPDKB85WG2WOL17IMB5S" localSheetId="0" hidden="1">#REF!</definedName>
    <definedName name="BExQEP38QPDKB85WG2WOL17IMB5S" localSheetId="1" hidden="1">#REF!</definedName>
    <definedName name="BExQEP38QPDKB85WG2WOL17IMB5S" hidden="1">#REF!</definedName>
    <definedName name="BExQEQ4XZQFIKUXNU9H7WE7AMZ1U" localSheetId="0" hidden="1">#REF!</definedName>
    <definedName name="BExQEQ4XZQFIKUXNU9H7WE7AMZ1U" localSheetId="1" hidden="1">#REF!</definedName>
    <definedName name="BExQEQ4XZQFIKUXNU9H7WE7AMZ1U" hidden="1">#REF!</definedName>
    <definedName name="BExQF1OEB07CRAP6ALNNMJNJ3P2D" localSheetId="0" hidden="1">#REF!</definedName>
    <definedName name="BExQF1OEB07CRAP6ALNNMJNJ3P2D" localSheetId="1" hidden="1">#REF!</definedName>
    <definedName name="BExQF1OEB07CRAP6ALNNMJNJ3P2D" hidden="1">#REF!</definedName>
    <definedName name="BExQF8KKL224NYD20XYLLM2RE7EW" localSheetId="0" hidden="1">#REF!</definedName>
    <definedName name="BExQF8KKL224NYD20XYLLM2RE7EW" localSheetId="1" hidden="1">#REF!</definedName>
    <definedName name="BExQF8KKL224NYD20XYLLM2RE7EW" hidden="1">#REF!</definedName>
    <definedName name="BExQF9X2AQPFJZTCHTU5PTTR0JAH" localSheetId="0" hidden="1">#REF!</definedName>
    <definedName name="BExQF9X2AQPFJZTCHTU5PTTR0JAH" localSheetId="1" hidden="1">#REF!</definedName>
    <definedName name="BExQF9X2AQPFJZTCHTU5PTTR0JAH" hidden="1">#REF!</definedName>
    <definedName name="BExQFAINO9ODQZX6NSM8EBTRD04E" localSheetId="0" hidden="1">#REF!</definedName>
    <definedName name="BExQFAINO9ODQZX6NSM8EBTRD04E" localSheetId="1" hidden="1">#REF!</definedName>
    <definedName name="BExQFAINO9ODQZX6NSM8EBTRD04E" hidden="1">#REF!</definedName>
    <definedName name="BExQFC0M9KKFMQKPLPEO2RQDB7MM" localSheetId="0" hidden="1">#REF!</definedName>
    <definedName name="BExQFC0M9KKFMQKPLPEO2RQDB7MM" localSheetId="1" hidden="1">#REF!</definedName>
    <definedName name="BExQFC0M9KKFMQKPLPEO2RQDB7MM" hidden="1">#REF!</definedName>
    <definedName name="BExQFEEV7627R8TYZCM28C6V6WHE" localSheetId="0" hidden="1">#REF!</definedName>
    <definedName name="BExQFEEV7627R8TYZCM28C6V6WHE" localSheetId="1" hidden="1">#REF!</definedName>
    <definedName name="BExQFEEV7627R8TYZCM28C6V6WHE" hidden="1">#REF!</definedName>
    <definedName name="BExQFEK8NUD04X2OBRA275ADPSDL" localSheetId="0" hidden="1">#REF!</definedName>
    <definedName name="BExQFEK8NUD04X2OBRA275ADPSDL" localSheetId="1" hidden="1">#REF!</definedName>
    <definedName name="BExQFEK8NUD04X2OBRA275ADPSDL" hidden="1">#REF!</definedName>
    <definedName name="BExQFGYIWDR4W0YF7XR6E4EWWJ02" localSheetId="0" hidden="1">#REF!</definedName>
    <definedName name="BExQFGYIWDR4W0YF7XR6E4EWWJ02" localSheetId="1" hidden="1">#REF!</definedName>
    <definedName name="BExQFGYIWDR4W0YF7XR6E4EWWJ02" hidden="1">#REF!</definedName>
    <definedName name="BExQFPNFKA36IAPS22LAUMBDI4KE" localSheetId="0" hidden="1">#REF!</definedName>
    <definedName name="BExQFPNFKA36IAPS22LAUMBDI4KE" localSheetId="1" hidden="1">#REF!</definedName>
    <definedName name="BExQFPNFKA36IAPS22LAUMBDI4KE" hidden="1">#REF!</definedName>
    <definedName name="BExQFPSWEMA8WBUZ4WK20LR13VSU" localSheetId="0" hidden="1">#REF!</definedName>
    <definedName name="BExQFPSWEMA8WBUZ4WK20LR13VSU" localSheetId="1" hidden="1">#REF!</definedName>
    <definedName name="BExQFPSWEMA8WBUZ4WK20LR13VSU" hidden="1">#REF!</definedName>
    <definedName name="BExQFVSPOSCCPF1TLJPIWYWYB8A9" localSheetId="0" hidden="1">#REF!</definedName>
    <definedName name="BExQFVSPOSCCPF1TLJPIWYWYB8A9" localSheetId="1" hidden="1">#REF!</definedName>
    <definedName name="BExQFVSPOSCCPF1TLJPIWYWYB8A9" hidden="1">#REF!</definedName>
    <definedName name="BExQFWJQXNQAW6LUMOEDS6KMJMYL" localSheetId="0" hidden="1">#REF!</definedName>
    <definedName name="BExQFWJQXNQAW6LUMOEDS6KMJMYL" localSheetId="1" hidden="1">#REF!</definedName>
    <definedName name="BExQFWJQXNQAW6LUMOEDS6KMJMYL" hidden="1">#REF!</definedName>
    <definedName name="BExQG8TYRD2G42UA5ZPCRLNKUDMX" localSheetId="0" hidden="1">#REF!</definedName>
    <definedName name="BExQG8TYRD2G42UA5ZPCRLNKUDMX" localSheetId="1" hidden="1">#REF!</definedName>
    <definedName name="BExQG8TYRD2G42UA5ZPCRLNKUDMX" hidden="1">#REF!</definedName>
    <definedName name="BExQG9A8OZ31BDN5QEGQGWG59A43" localSheetId="0" hidden="1">#REF!</definedName>
    <definedName name="BExQG9A8OZ31BDN5QEGQGWG59A43" localSheetId="1" hidden="1">#REF!</definedName>
    <definedName name="BExQG9A8OZ31BDN5QEGQGWG59A43" hidden="1">#REF!</definedName>
    <definedName name="BExQGGBQ2CMSPV4NV4RA7NMBQER6" localSheetId="0" hidden="1">#REF!</definedName>
    <definedName name="BExQGGBQ2CMSPV4NV4RA7NMBQER6" localSheetId="1" hidden="1">#REF!</definedName>
    <definedName name="BExQGGBQ2CMSPV4NV4RA7NMBQER6" hidden="1">#REF!</definedName>
    <definedName name="BExQGO48J9MPCDQ96RBB9UN9AIGT" localSheetId="0" hidden="1">#REF!</definedName>
    <definedName name="BExQGO48J9MPCDQ96RBB9UN9AIGT" localSheetId="1" hidden="1">#REF!</definedName>
    <definedName name="BExQGO48J9MPCDQ96RBB9UN9AIGT" hidden="1">#REF!</definedName>
    <definedName name="BExQGSBB6MJWDW7AYWA0MSFTXKRR" localSheetId="0" hidden="1">#REF!</definedName>
    <definedName name="BExQGSBB6MJWDW7AYWA0MSFTXKRR" localSheetId="1" hidden="1">#REF!</definedName>
    <definedName name="BExQGSBB6MJWDW7AYWA0MSFTXKRR" hidden="1">#REF!</definedName>
    <definedName name="BExQH0UURAJ13AVO5UI04HSRGVYW" localSheetId="0" hidden="1">#REF!</definedName>
    <definedName name="BExQH0UURAJ13AVO5UI04HSRGVYW" localSheetId="1" hidden="1">#REF!</definedName>
    <definedName name="BExQH0UURAJ13AVO5UI04HSRGVYW" hidden="1">#REF!</definedName>
    <definedName name="BExQH5I0FUT0822E2ITR6M5724UF" localSheetId="0" hidden="1">#REF!</definedName>
    <definedName name="BExQH5I0FUT0822E2ITR6M5724UF" localSheetId="1" hidden="1">#REF!</definedName>
    <definedName name="BExQH5I0FUT0822E2ITR6M5724UF" hidden="1">#REF!</definedName>
    <definedName name="BExQH6ZZY0NR8SE48PSI9D0CU1TC" localSheetId="0" hidden="1">#REF!</definedName>
    <definedName name="BExQH6ZZY0NR8SE48PSI9D0CU1TC" localSheetId="1" hidden="1">#REF!</definedName>
    <definedName name="BExQH6ZZY0NR8SE48PSI9D0CU1TC" hidden="1">#REF!</definedName>
    <definedName name="BExQH9P2MCXAJOVEO4GFQT6MNW22" localSheetId="0" hidden="1">#REF!</definedName>
    <definedName name="BExQH9P2MCXAJOVEO4GFQT6MNW22" localSheetId="1" hidden="1">#REF!</definedName>
    <definedName name="BExQH9P2MCXAJOVEO4GFQT6MNW22" hidden="1">#REF!</definedName>
    <definedName name="BExQHCZSBYUY8OKKJXFYWKBBM6AH" localSheetId="0" hidden="1">#REF!</definedName>
    <definedName name="BExQHCZSBYUY8OKKJXFYWKBBM6AH" localSheetId="1" hidden="1">#REF!</definedName>
    <definedName name="BExQHCZSBYUY8OKKJXFYWKBBM6AH" hidden="1">#REF!</definedName>
    <definedName name="BExQHML1J3V7M9VZ3S2S198637RP" localSheetId="0" hidden="1">#REF!</definedName>
    <definedName name="BExQHML1J3V7M9VZ3S2S198637RP" localSheetId="1" hidden="1">#REF!</definedName>
    <definedName name="BExQHML1J3V7M9VZ3S2S198637RP" hidden="1">#REF!</definedName>
    <definedName name="BExQHPKXZ1K33V2F90NZIQRZYIAW" localSheetId="0" hidden="1">#REF!</definedName>
    <definedName name="BExQHPKXZ1K33V2F90NZIQRZYIAW" localSheetId="1" hidden="1">#REF!</definedName>
    <definedName name="BExQHPKXZ1K33V2F90NZIQRZYIAW" hidden="1">#REF!</definedName>
    <definedName name="BExQHRDNW8YFGT2B35K9CYSS1VAI" localSheetId="0" hidden="1">#REF!</definedName>
    <definedName name="BExQHRDNW8YFGT2B35K9CYSS1VAI" localSheetId="1" hidden="1">#REF!</definedName>
    <definedName name="BExQHRDNW8YFGT2B35K9CYSS1VAI" hidden="1">#REF!</definedName>
    <definedName name="BExQHRZ9FBLUG6G6CC88UZA6V39L" localSheetId="0" hidden="1">#REF!</definedName>
    <definedName name="BExQHRZ9FBLUG6G6CC88UZA6V39L" localSheetId="1" hidden="1">#REF!</definedName>
    <definedName name="BExQHRZ9FBLUG6G6CC88UZA6V39L" hidden="1">#REF!</definedName>
    <definedName name="BExQHVF9KD06AG2RXUQJ9X4PVGX4" localSheetId="0" hidden="1">#REF!</definedName>
    <definedName name="BExQHVF9KD06AG2RXUQJ9X4PVGX4" localSheetId="1" hidden="1">#REF!</definedName>
    <definedName name="BExQHVF9KD06AG2RXUQJ9X4PVGX4" hidden="1">#REF!</definedName>
    <definedName name="BExQHZBHVN2L4HC7ACTR73T5OCV0" localSheetId="0" hidden="1">#REF!</definedName>
    <definedName name="BExQHZBHVN2L4HC7ACTR73T5OCV0" localSheetId="1" hidden="1">#REF!</definedName>
    <definedName name="BExQHZBHVN2L4HC7ACTR73T5OCV0" hidden="1">#REF!</definedName>
    <definedName name="BExQI3O3BBL6MXZNJD1S3UD8WBUU" localSheetId="0" hidden="1">#REF!</definedName>
    <definedName name="BExQI3O3BBL6MXZNJD1S3UD8WBUU" localSheetId="1" hidden="1">#REF!</definedName>
    <definedName name="BExQI3O3BBL6MXZNJD1S3UD8WBUU" hidden="1">#REF!</definedName>
    <definedName name="BExQI7431UOEBYKYPVVMNXBZ2ZP2" localSheetId="0" hidden="1">#REF!</definedName>
    <definedName name="BExQI7431UOEBYKYPVVMNXBZ2ZP2" localSheetId="1" hidden="1">#REF!</definedName>
    <definedName name="BExQI7431UOEBYKYPVVMNXBZ2ZP2" hidden="1">#REF!</definedName>
    <definedName name="BExQI85V9TNLDJT5LTRZS10Y26SG" localSheetId="0" hidden="1">#REF!</definedName>
    <definedName name="BExQI85V9TNLDJT5LTRZS10Y26SG" localSheetId="1" hidden="1">#REF!</definedName>
    <definedName name="BExQI85V9TNLDJT5LTRZS10Y26SG" hidden="1">#REF!</definedName>
    <definedName name="BExQI9ICYVAAXE7L1BQSE1VWSQA9" localSheetId="0" hidden="1">#REF!</definedName>
    <definedName name="BExQI9ICYVAAXE7L1BQSE1VWSQA9" localSheetId="1" hidden="1">#REF!</definedName>
    <definedName name="BExQI9ICYVAAXE7L1BQSE1VWSQA9" hidden="1">#REF!</definedName>
    <definedName name="BExQIAPKHVEV8CU1L3TTHJW67FJ5" localSheetId="0" hidden="1">#REF!</definedName>
    <definedName name="BExQIAPKHVEV8CU1L3TTHJW67FJ5" localSheetId="1" hidden="1">#REF!</definedName>
    <definedName name="BExQIAPKHVEV8CU1L3TTHJW67FJ5" hidden="1">#REF!</definedName>
    <definedName name="BExQIAV02RGEQG6AF0CWXU3MS9BZ" localSheetId="0" hidden="1">#REF!</definedName>
    <definedName name="BExQIAV02RGEQG6AF0CWXU3MS9BZ" localSheetId="1" hidden="1">#REF!</definedName>
    <definedName name="BExQIAV02RGEQG6AF0CWXU3MS9BZ" hidden="1">#REF!</definedName>
    <definedName name="BExQIBB4I3Z6AUU0HYV1DHRS13M4" localSheetId="0" hidden="1">#REF!</definedName>
    <definedName name="BExQIBB4I3Z6AUU0HYV1DHRS13M4" localSheetId="1" hidden="1">#REF!</definedName>
    <definedName name="BExQIBB4I3Z6AUU0HYV1DHRS13M4" hidden="1">#REF!</definedName>
    <definedName name="BExQIBWPAXU7HJZLKGJZY3EB7MIS" localSheetId="0" hidden="1">#REF!</definedName>
    <definedName name="BExQIBWPAXU7HJZLKGJZY3EB7MIS" localSheetId="1" hidden="1">#REF!</definedName>
    <definedName name="BExQIBWPAXU7HJZLKGJZY3EB7MIS" hidden="1">#REF!</definedName>
    <definedName name="BExQIHLP9AT969BKBF22IGW76GLI" localSheetId="0" hidden="1">#REF!</definedName>
    <definedName name="BExQIHLP9AT969BKBF22IGW76GLI" localSheetId="1" hidden="1">#REF!</definedName>
    <definedName name="BExQIHLP9AT969BKBF22IGW76GLI" hidden="1">#REF!</definedName>
    <definedName name="BExQIS8O6R36CI01XRY9ISM99TW9" localSheetId="0" hidden="1">#REF!</definedName>
    <definedName name="BExQIS8O6R36CI01XRY9ISM99TW9" localSheetId="1" hidden="1">#REF!</definedName>
    <definedName name="BExQIS8O6R36CI01XRY9ISM99TW9" hidden="1">#REF!</definedName>
    <definedName name="BExQIVJB9MJ25NDUHTCVMSODJY2C" localSheetId="0" hidden="1">#REF!</definedName>
    <definedName name="BExQIVJB9MJ25NDUHTCVMSODJY2C" localSheetId="1" hidden="1">#REF!</definedName>
    <definedName name="BExQIVJB9MJ25NDUHTCVMSODJY2C" hidden="1">#REF!</definedName>
    <definedName name="BExQIWAEMVTWAU39DWIXT17K2A9Z" localSheetId="0" hidden="1">#REF!</definedName>
    <definedName name="BExQIWAEMVTWAU39DWIXT17K2A9Z" localSheetId="1" hidden="1">#REF!</definedName>
    <definedName name="BExQIWAEMVTWAU39DWIXT17K2A9Z" hidden="1">#REF!</definedName>
    <definedName name="BExQJ72T8UR0U461ZLEGOOEPCDIG" localSheetId="0" hidden="1">#REF!</definedName>
    <definedName name="BExQJ72T8UR0U461ZLEGOOEPCDIG" localSheetId="1" hidden="1">#REF!</definedName>
    <definedName name="BExQJ72T8UR0U461ZLEGOOEPCDIG" hidden="1">#REF!</definedName>
    <definedName name="BExQJAZ2QDORCR0K8PR9VHQZ4Y3P" localSheetId="0" hidden="1">#REF!</definedName>
    <definedName name="BExQJAZ2QDORCR0K8PR9VHQZ4Y3P" localSheetId="1" hidden="1">#REF!</definedName>
    <definedName name="BExQJAZ2QDORCR0K8PR9VHQZ4Y3P" hidden="1">#REF!</definedName>
    <definedName name="BExQJBF7LAX128WR7VTMJC88ZLPG" localSheetId="0" hidden="1">#REF!</definedName>
    <definedName name="BExQJBF7LAX128WR7VTMJC88ZLPG" localSheetId="1" hidden="1">#REF!</definedName>
    <definedName name="BExQJBF7LAX128WR7VTMJC88ZLPG" hidden="1">#REF!</definedName>
    <definedName name="BExQJEVCKX6KZHNCLYXY7D0MX5KN" localSheetId="0" hidden="1">#REF!</definedName>
    <definedName name="BExQJEVCKX6KZHNCLYXY7D0MX5KN" localSheetId="1" hidden="1">#REF!</definedName>
    <definedName name="BExQJEVCKX6KZHNCLYXY7D0MX5KN" hidden="1">#REF!</definedName>
    <definedName name="BExQJJYSDX8B0J1QGF2HL071KKA3" localSheetId="0" hidden="1">#REF!</definedName>
    <definedName name="BExQJJYSDX8B0J1QGF2HL071KKA3" localSheetId="1" hidden="1">#REF!</definedName>
    <definedName name="BExQJJYSDX8B0J1QGF2HL071KKA3" hidden="1">#REF!</definedName>
    <definedName name="BExQK1HV6SQQ7CP8H8IUKI9TYXTD" localSheetId="0" hidden="1">#REF!</definedName>
    <definedName name="BExQK1HV6SQQ7CP8H8IUKI9TYXTD" localSheetId="1" hidden="1">#REF!</definedName>
    <definedName name="BExQK1HV6SQQ7CP8H8IUKI9TYXTD" hidden="1">#REF!</definedName>
    <definedName name="BExQK3LE5CSBW1E4H4KHW548FL2R" localSheetId="0" hidden="1">#REF!</definedName>
    <definedName name="BExQK3LE5CSBW1E4H4KHW548FL2R" localSheetId="1" hidden="1">#REF!</definedName>
    <definedName name="BExQK3LE5CSBW1E4H4KHW548FL2R" hidden="1">#REF!</definedName>
    <definedName name="BExQKG6LD6PLNDGNGO9DJXY865BR" localSheetId="0" hidden="1">#REF!</definedName>
    <definedName name="BExQKG6LD6PLNDGNGO9DJXY865BR" localSheetId="1" hidden="1">#REF!</definedName>
    <definedName name="BExQKG6LD6PLNDGNGO9DJXY865BR" hidden="1">#REF!</definedName>
    <definedName name="BExQKUKG8I4CGS9QYSD0H7NHP4JN" localSheetId="0" hidden="1">#REF!</definedName>
    <definedName name="BExQKUKG8I4CGS9QYSD0H7NHP4JN" localSheetId="1" hidden="1">#REF!</definedName>
    <definedName name="BExQKUKG8I4CGS9QYSD0H7NHP4JN" hidden="1">#REF!</definedName>
    <definedName name="BExQL2NSE8OYZFXQH8A23RMVMFW7" localSheetId="0" hidden="1">#REF!</definedName>
    <definedName name="BExQL2NSE8OYZFXQH8A23RMVMFW7" localSheetId="1" hidden="1">#REF!</definedName>
    <definedName name="BExQL2NSE8OYZFXQH8A23RMVMFW7" hidden="1">#REF!</definedName>
    <definedName name="BExQL4GJ3LZJL6JDEHT7UDXW90TV" localSheetId="0" hidden="1">#REF!</definedName>
    <definedName name="BExQL4GJ3LZJL6JDEHT7UDXW90TV" localSheetId="1" hidden="1">#REF!</definedName>
    <definedName name="BExQL4GJ3LZJL6JDEHT7UDXW90TV" hidden="1">#REF!</definedName>
    <definedName name="BExQLE1TOW3A287TQB0AVWENT8O1" localSheetId="0" hidden="1">#REF!</definedName>
    <definedName name="BExQLE1TOW3A287TQB0AVWENT8O1" localSheetId="1" hidden="1">#REF!</definedName>
    <definedName name="BExQLE1TOW3A287TQB0AVWENT8O1" hidden="1">#REF!</definedName>
    <definedName name="BExRYOYB4A3E5F6MTROY69LR0PMG" localSheetId="0" hidden="1">#REF!</definedName>
    <definedName name="BExRYOYB4A3E5F6MTROY69LR0PMG" localSheetId="1" hidden="1">#REF!</definedName>
    <definedName name="BExRYOYB4A3E5F6MTROY69LR0PMG" hidden="1">#REF!</definedName>
    <definedName name="BExRYZLA9EW71H4SXQR525S72LLP" localSheetId="0" hidden="1">#REF!</definedName>
    <definedName name="BExRYZLA9EW71H4SXQR525S72LLP" localSheetId="1" hidden="1">#REF!</definedName>
    <definedName name="BExRYZLA9EW71H4SXQR525S72LLP" hidden="1">#REF!</definedName>
    <definedName name="BExRZ66M8G9FQ0VFP077QSZBSOA5" localSheetId="0" hidden="1">#REF!</definedName>
    <definedName name="BExRZ66M8G9FQ0VFP077QSZBSOA5" localSheetId="1" hidden="1">#REF!</definedName>
    <definedName name="BExRZ66M8G9FQ0VFP077QSZBSOA5" hidden="1">#REF!</definedName>
    <definedName name="BExRZ8FMQQL46I8AQWU17LRNZD5T" localSheetId="0" hidden="1">#REF!</definedName>
    <definedName name="BExRZ8FMQQL46I8AQWU17LRNZD5T" localSheetId="1" hidden="1">#REF!</definedName>
    <definedName name="BExRZ8FMQQL46I8AQWU17LRNZD5T" hidden="1">#REF!</definedName>
    <definedName name="BExRZIRRIXRUMZ5GOO95S7460BMP" localSheetId="0" hidden="1">#REF!</definedName>
    <definedName name="BExRZIRRIXRUMZ5GOO95S7460BMP" localSheetId="1" hidden="1">#REF!</definedName>
    <definedName name="BExRZIRRIXRUMZ5GOO95S7460BMP" hidden="1">#REF!</definedName>
    <definedName name="BExRZJTNBKKPK7SB4LA31O3OH6PO" localSheetId="0" hidden="1">#REF!</definedName>
    <definedName name="BExRZJTNBKKPK7SB4LA31O3OH6PO" localSheetId="1" hidden="1">#REF!</definedName>
    <definedName name="BExRZJTNBKKPK7SB4LA31O3OH6PO" hidden="1">#REF!</definedName>
    <definedName name="BExRZK9RAHMM0ZLTNSK7A4LDC42D" localSheetId="0" hidden="1">#REF!</definedName>
    <definedName name="BExRZK9RAHMM0ZLTNSK7A4LDC42D" localSheetId="1" hidden="1">#REF!</definedName>
    <definedName name="BExRZK9RAHMM0ZLTNSK7A4LDC42D" hidden="1">#REF!</definedName>
    <definedName name="BExRZNF461H0WDF36L3U0UQSJGZB" localSheetId="0" hidden="1">#REF!</definedName>
    <definedName name="BExRZNF461H0WDF36L3U0UQSJGZB" localSheetId="1" hidden="1">#REF!</definedName>
    <definedName name="BExRZNF461H0WDF36L3U0UQSJGZB" hidden="1">#REF!</definedName>
    <definedName name="BExRZOGSR69INI6GAEPHDWSNK5Q4" localSheetId="0" hidden="1">#REF!</definedName>
    <definedName name="BExRZOGSR69INI6GAEPHDWSNK5Q4" localSheetId="1" hidden="1">#REF!</definedName>
    <definedName name="BExRZOGSR69INI6GAEPHDWSNK5Q4" hidden="1">#REF!</definedName>
    <definedName name="BExS0ASQBKRTPDWFK0KUDFOS9LE5" localSheetId="0" hidden="1">#REF!</definedName>
    <definedName name="BExS0ASQBKRTPDWFK0KUDFOS9LE5" localSheetId="1" hidden="1">#REF!</definedName>
    <definedName name="BExS0ASQBKRTPDWFK0KUDFOS9LE5" hidden="1">#REF!</definedName>
    <definedName name="BExS0GHQUF6YT0RU3TKDEO8CSJYB" localSheetId="0" hidden="1">#REF!</definedName>
    <definedName name="BExS0GHQUF6YT0RU3TKDEO8CSJYB" localSheetId="1" hidden="1">#REF!</definedName>
    <definedName name="BExS0GHQUF6YT0RU3TKDEO8CSJYB" hidden="1">#REF!</definedName>
    <definedName name="BExS0K8IHC45I78DMZBOJ1P13KQA" localSheetId="0" hidden="1">#REF!</definedName>
    <definedName name="BExS0K8IHC45I78DMZBOJ1P13KQA" localSheetId="1" hidden="1">#REF!</definedName>
    <definedName name="BExS0K8IHC45I78DMZBOJ1P13KQA" hidden="1">#REF!</definedName>
    <definedName name="BExS0L4WP69XXUFHED98XIEPB593" localSheetId="0" hidden="1">#REF!</definedName>
    <definedName name="BExS0L4WP69XXUFHED98XIEPB593" localSheetId="1" hidden="1">#REF!</definedName>
    <definedName name="BExS0L4WP69XXUFHED98XIEPB593" hidden="1">#REF!</definedName>
    <definedName name="BExS0Z2O2N4AJXFEPN87NU9ZGAHG" localSheetId="0" hidden="1">#REF!</definedName>
    <definedName name="BExS0Z2O2N4AJXFEPN87NU9ZGAHG" localSheetId="1" hidden="1">#REF!</definedName>
    <definedName name="BExS0Z2O2N4AJXFEPN87NU9ZGAHG" hidden="1">#REF!</definedName>
    <definedName name="BExS15IJV0WW662NXQUVT3FGP4ST" localSheetId="0" hidden="1">#REF!</definedName>
    <definedName name="BExS15IJV0WW662NXQUVT3FGP4ST" localSheetId="1" hidden="1">#REF!</definedName>
    <definedName name="BExS15IJV0WW662NXQUVT3FGP4ST" hidden="1">#REF!</definedName>
    <definedName name="BExS18T8TBNEPF4AU1VJ268XLF3L" localSheetId="0" hidden="1">#REF!</definedName>
    <definedName name="BExS18T8TBNEPF4AU1VJ268XLF3L" localSheetId="1" hidden="1">#REF!</definedName>
    <definedName name="BExS18T8TBNEPF4AU1VJ268XLF3L" hidden="1">#REF!</definedName>
    <definedName name="BExS194110MR25BYJI3CJ2EGZ8XT" localSheetId="0" hidden="1">#REF!</definedName>
    <definedName name="BExS194110MR25BYJI3CJ2EGZ8XT" localSheetId="1" hidden="1">#REF!</definedName>
    <definedName name="BExS194110MR25BYJI3CJ2EGZ8XT" hidden="1">#REF!</definedName>
    <definedName name="BExS1BNVGNSGD4EP90QL8WXYWZ66" localSheetId="0" hidden="1">#REF!</definedName>
    <definedName name="BExS1BNVGNSGD4EP90QL8WXYWZ66" localSheetId="1" hidden="1">#REF!</definedName>
    <definedName name="BExS1BNVGNSGD4EP90QL8WXYWZ66" hidden="1">#REF!</definedName>
    <definedName name="BExS1UE39N6NCND7MAARSBWXS6HU" localSheetId="0" hidden="1">#REF!</definedName>
    <definedName name="BExS1UE39N6NCND7MAARSBWXS6HU" localSheetId="1" hidden="1">#REF!</definedName>
    <definedName name="BExS1UE39N6NCND7MAARSBWXS6HU" hidden="1">#REF!</definedName>
    <definedName name="BExS226HTWL5WVC76MP5A1IBI8WD" localSheetId="0" hidden="1">#REF!</definedName>
    <definedName name="BExS226HTWL5WVC76MP5A1IBI8WD" localSheetId="1" hidden="1">#REF!</definedName>
    <definedName name="BExS226HTWL5WVC76MP5A1IBI8WD" hidden="1">#REF!</definedName>
    <definedName name="BExS26OI2QNNAH2WMDD95Z400048" localSheetId="0" hidden="1">#REF!</definedName>
    <definedName name="BExS26OI2QNNAH2WMDD95Z400048" localSheetId="1" hidden="1">#REF!</definedName>
    <definedName name="BExS26OI2QNNAH2WMDD95Z400048" hidden="1">#REF!</definedName>
    <definedName name="BExS2D4EI622QRKZKVDPRE66M4XA" localSheetId="0" hidden="1">#REF!</definedName>
    <definedName name="BExS2D4EI622QRKZKVDPRE66M4XA" localSheetId="1" hidden="1">#REF!</definedName>
    <definedName name="BExS2D4EI622QRKZKVDPRE66M4XA" hidden="1">#REF!</definedName>
    <definedName name="BExS2DF6B4ZUF3VZLI4G6LJ3BF38" localSheetId="0" hidden="1">#REF!</definedName>
    <definedName name="BExS2DF6B4ZUF3VZLI4G6LJ3BF38" localSheetId="1" hidden="1">#REF!</definedName>
    <definedName name="BExS2DF6B4ZUF3VZLI4G6LJ3BF38" hidden="1">#REF!</definedName>
    <definedName name="BExS2GKEA6VM3PDWKD7XI0KRUHTW" localSheetId="0" hidden="1">#REF!</definedName>
    <definedName name="BExS2GKEA6VM3PDWKD7XI0KRUHTW" localSheetId="1" hidden="1">#REF!</definedName>
    <definedName name="BExS2GKEA6VM3PDWKD7XI0KRUHTW" hidden="1">#REF!</definedName>
    <definedName name="BExS2I2HVU314TXI2DYFRY8XV913" localSheetId="0" hidden="1">#REF!</definedName>
    <definedName name="BExS2I2HVU314TXI2DYFRY8XV913" localSheetId="1" hidden="1">#REF!</definedName>
    <definedName name="BExS2I2HVU314TXI2DYFRY8XV913" hidden="1">#REF!</definedName>
    <definedName name="BExS2QB5FS5LYTFYO4BROTWG3OV5" localSheetId="0" hidden="1">#REF!</definedName>
    <definedName name="BExS2QB5FS5LYTFYO4BROTWG3OV5" localSheetId="1" hidden="1">#REF!</definedName>
    <definedName name="BExS2QB5FS5LYTFYO4BROTWG3OV5" hidden="1">#REF!</definedName>
    <definedName name="BExS2TLU1HONYV6S3ZD9T12D7CIG" localSheetId="0" hidden="1">#REF!</definedName>
    <definedName name="BExS2TLU1HONYV6S3ZD9T12D7CIG" localSheetId="1" hidden="1">#REF!</definedName>
    <definedName name="BExS2TLU1HONYV6S3ZD9T12D7CIG" hidden="1">#REF!</definedName>
    <definedName name="BExS2WLQUVBRZJWQTWUU4CYDY4IN" localSheetId="0" hidden="1">#REF!</definedName>
    <definedName name="BExS2WLQUVBRZJWQTWUU4CYDY4IN" localSheetId="1" hidden="1">#REF!</definedName>
    <definedName name="BExS2WLQUVBRZJWQTWUU4CYDY4IN" hidden="1">#REF!</definedName>
    <definedName name="BExS2YJQV4NUX6135T90Z1Y5R26Q" localSheetId="0" hidden="1">#REF!</definedName>
    <definedName name="BExS2YJQV4NUX6135T90Z1Y5R26Q" localSheetId="1" hidden="1">#REF!</definedName>
    <definedName name="BExS2YJQV4NUX6135T90Z1Y5R26Q" hidden="1">#REF!</definedName>
    <definedName name="BExS318UV9I2FXPQQWUKKX00QLPJ" localSheetId="0" hidden="1">#REF!</definedName>
    <definedName name="BExS318UV9I2FXPQQWUKKX00QLPJ" localSheetId="1" hidden="1">#REF!</definedName>
    <definedName name="BExS318UV9I2FXPQQWUKKX00QLPJ" hidden="1">#REF!</definedName>
    <definedName name="BExS3LBS0SMTHALVM4NRI1BAV1NP" localSheetId="0" hidden="1">#REF!</definedName>
    <definedName name="BExS3LBS0SMTHALVM4NRI1BAV1NP" localSheetId="1" hidden="1">#REF!</definedName>
    <definedName name="BExS3LBS0SMTHALVM4NRI1BAV1NP" hidden="1">#REF!</definedName>
    <definedName name="BExS3MTQ75VBXDGEBURP6YT8RROE" localSheetId="0" hidden="1">#REF!</definedName>
    <definedName name="BExS3MTQ75VBXDGEBURP6YT8RROE" localSheetId="1" hidden="1">#REF!</definedName>
    <definedName name="BExS3MTQ75VBXDGEBURP6YT8RROE" hidden="1">#REF!</definedName>
    <definedName name="BExS3OMGYO0DFN5186UFKEXZ2RX3" localSheetId="0" hidden="1">#REF!</definedName>
    <definedName name="BExS3OMGYO0DFN5186UFKEXZ2RX3" localSheetId="1" hidden="1">#REF!</definedName>
    <definedName name="BExS3OMGYO0DFN5186UFKEXZ2RX3" hidden="1">#REF!</definedName>
    <definedName name="BExS3SDERJ27OER67TIGOVZU13A2" localSheetId="0" hidden="1">#REF!</definedName>
    <definedName name="BExS3SDERJ27OER67TIGOVZU13A2" localSheetId="1" hidden="1">#REF!</definedName>
    <definedName name="BExS3SDERJ27OER67TIGOVZU13A2" hidden="1">#REF!</definedName>
    <definedName name="BExS3STIH9SFG0R6H30P191QZE98" localSheetId="0" hidden="1">#REF!</definedName>
    <definedName name="BExS3STIH9SFG0R6H30P191QZE98" localSheetId="1" hidden="1">#REF!</definedName>
    <definedName name="BExS3STIH9SFG0R6H30P191QZE98" hidden="1">#REF!</definedName>
    <definedName name="BExS46R5WDNU5KL04FKY5LHJUCB8" localSheetId="0" hidden="1">#REF!</definedName>
    <definedName name="BExS46R5WDNU5KL04FKY5LHJUCB8" localSheetId="1" hidden="1">#REF!</definedName>
    <definedName name="BExS46R5WDNU5KL04FKY5LHJUCB8" hidden="1">#REF!</definedName>
    <definedName name="BExS4ASWKM93XA275AXHYP8AG6SU" localSheetId="0" hidden="1">#REF!</definedName>
    <definedName name="BExS4ASWKM93XA275AXHYP8AG6SU" localSheetId="1" hidden="1">#REF!</definedName>
    <definedName name="BExS4ASWKM93XA275AXHYP8AG6SU" hidden="1">#REF!</definedName>
    <definedName name="BExS4IANBC4RO7HIK0MZZ2RPQU78" localSheetId="0" hidden="1">#REF!</definedName>
    <definedName name="BExS4IANBC4RO7HIK0MZZ2RPQU78" localSheetId="1" hidden="1">#REF!</definedName>
    <definedName name="BExS4IANBC4RO7HIK0MZZ2RPQU78" hidden="1">#REF!</definedName>
    <definedName name="BExS4JN3Y6SVBKILQK0R9HS45Y52" localSheetId="0" hidden="1">#REF!</definedName>
    <definedName name="BExS4JN3Y6SVBKILQK0R9HS45Y52" localSheetId="1" hidden="1">#REF!</definedName>
    <definedName name="BExS4JN3Y6SVBKILQK0R9HS45Y52" hidden="1">#REF!</definedName>
    <definedName name="BExS4P6S41O6Z6BED77U3GD9PNH1" localSheetId="0" hidden="1">#REF!</definedName>
    <definedName name="BExS4P6S41O6Z6BED77U3GD9PNH1" localSheetId="1" hidden="1">#REF!</definedName>
    <definedName name="BExS4P6S41O6Z6BED77U3GD9PNH1" hidden="1">#REF!</definedName>
    <definedName name="BExS4PXPURUHFBOKYFJD5J1J2RXC" localSheetId="0" hidden="1">#REF!</definedName>
    <definedName name="BExS4PXPURUHFBOKYFJD5J1J2RXC" localSheetId="1" hidden="1">#REF!</definedName>
    <definedName name="BExS4PXPURUHFBOKYFJD5J1J2RXC" hidden="1">#REF!</definedName>
    <definedName name="BExS4T32HD3YGJ91HTJ2IGVX6V4O" localSheetId="0" hidden="1">#REF!</definedName>
    <definedName name="BExS4T32HD3YGJ91HTJ2IGVX6V4O" localSheetId="1" hidden="1">#REF!</definedName>
    <definedName name="BExS4T32HD3YGJ91HTJ2IGVX6V4O" hidden="1">#REF!</definedName>
    <definedName name="BExS51H0N51UT0FZOPZRCF1GU063" localSheetId="0" hidden="1">#REF!</definedName>
    <definedName name="BExS51H0N51UT0FZOPZRCF1GU063" localSheetId="1" hidden="1">#REF!</definedName>
    <definedName name="BExS51H0N51UT0FZOPZRCF1GU063" hidden="1">#REF!</definedName>
    <definedName name="BExS54X72TJFC41FJK72MLRR2OO7" localSheetId="0" hidden="1">#REF!</definedName>
    <definedName name="BExS54X72TJFC41FJK72MLRR2OO7" localSheetId="1" hidden="1">#REF!</definedName>
    <definedName name="BExS54X72TJFC41FJK72MLRR2OO7" hidden="1">#REF!</definedName>
    <definedName name="BExS59F0PA1V2ZC7S5TN6IT41SXP" localSheetId="0" hidden="1">#REF!</definedName>
    <definedName name="BExS59F0PA1V2ZC7S5TN6IT41SXP" localSheetId="1" hidden="1">#REF!</definedName>
    <definedName name="BExS59F0PA1V2ZC7S5TN6IT41SXP" hidden="1">#REF!</definedName>
    <definedName name="BExS5L3TGB8JVW9ROYWTKYTUPW27" localSheetId="0" hidden="1">#REF!</definedName>
    <definedName name="BExS5L3TGB8JVW9ROYWTKYTUPW27" localSheetId="1" hidden="1">#REF!</definedName>
    <definedName name="BExS5L3TGB8JVW9ROYWTKYTUPW27" hidden="1">#REF!</definedName>
    <definedName name="BExS6GKQ96EHVLYWNJDWXZXUZW90" localSheetId="0" hidden="1">#REF!</definedName>
    <definedName name="BExS6GKQ96EHVLYWNJDWXZXUZW90" localSheetId="1" hidden="1">#REF!</definedName>
    <definedName name="BExS6GKQ96EHVLYWNJDWXZXUZW90" hidden="1">#REF!</definedName>
    <definedName name="BExS6ITKSZFRR01YD5B0F676SYN7" localSheetId="0" hidden="1">#REF!</definedName>
    <definedName name="BExS6ITKSZFRR01YD5B0F676SYN7" localSheetId="1" hidden="1">#REF!</definedName>
    <definedName name="BExS6ITKSZFRR01YD5B0F676SYN7" hidden="1">#REF!</definedName>
    <definedName name="BExS6N0LI574IAC89EFW6CLTCQ33" localSheetId="0" hidden="1">#REF!</definedName>
    <definedName name="BExS6N0LI574IAC89EFW6CLTCQ33" localSheetId="1" hidden="1">#REF!</definedName>
    <definedName name="BExS6N0LI574IAC89EFW6CLTCQ33" hidden="1">#REF!</definedName>
    <definedName name="BExS6N0NEF7XCTT5R600QZ71A44O" localSheetId="0" hidden="1">#REF!</definedName>
    <definedName name="BExS6N0NEF7XCTT5R600QZ71A44O" localSheetId="1" hidden="1">#REF!</definedName>
    <definedName name="BExS6N0NEF7XCTT5R600QZ71A44O" hidden="1">#REF!</definedName>
    <definedName name="BExS6WRDBF3ST86ZOBBUL3GTCR11" localSheetId="0" hidden="1">#REF!</definedName>
    <definedName name="BExS6WRDBF3ST86ZOBBUL3GTCR11" localSheetId="1" hidden="1">#REF!</definedName>
    <definedName name="BExS6WRDBF3ST86ZOBBUL3GTCR11" hidden="1">#REF!</definedName>
    <definedName name="BExS6XNRKR0C3MTA0LV5B60UB908" localSheetId="0" hidden="1">#REF!</definedName>
    <definedName name="BExS6XNRKR0C3MTA0LV5B60UB908" localSheetId="1" hidden="1">#REF!</definedName>
    <definedName name="BExS6XNRKR0C3MTA0LV5B60UB908" hidden="1">#REF!</definedName>
    <definedName name="BExS73NELZEK2MDOLXO2Q7H3EG71" localSheetId="0" hidden="1">#REF!</definedName>
    <definedName name="BExS73NELZEK2MDOLXO2Q7H3EG71" localSheetId="1" hidden="1">#REF!</definedName>
    <definedName name="BExS73NELZEK2MDOLXO2Q7H3EG71" hidden="1">#REF!</definedName>
    <definedName name="BExS7DJF6AXTWAJD7K4ZCD7L6BHV" localSheetId="0" hidden="1">#REF!</definedName>
    <definedName name="BExS7DJF6AXTWAJD7K4ZCD7L6BHV" localSheetId="1" hidden="1">#REF!</definedName>
    <definedName name="BExS7DJF6AXTWAJD7K4ZCD7L6BHV" hidden="1">#REF!</definedName>
    <definedName name="BExS7GOTHHOK287MX2RC853NWQAL" localSheetId="0" hidden="1">#REF!</definedName>
    <definedName name="BExS7GOTHHOK287MX2RC853NWQAL" localSheetId="1" hidden="1">#REF!</definedName>
    <definedName name="BExS7GOTHHOK287MX2RC853NWQAL" hidden="1">#REF!</definedName>
    <definedName name="BExS7TKQYLRZGM93UY3ZJZJBQNFJ" localSheetId="0" hidden="1">#REF!</definedName>
    <definedName name="BExS7TKQYLRZGM93UY3ZJZJBQNFJ" localSheetId="1" hidden="1">#REF!</definedName>
    <definedName name="BExS7TKQYLRZGM93UY3ZJZJBQNFJ" hidden="1">#REF!</definedName>
    <definedName name="BExS7Y2LNGVHSIBKC7C3R6X4LDR6" localSheetId="0" hidden="1">#REF!</definedName>
    <definedName name="BExS7Y2LNGVHSIBKC7C3R6X4LDR6" localSheetId="1" hidden="1">#REF!</definedName>
    <definedName name="BExS7Y2LNGVHSIBKC7C3R6X4LDR6" hidden="1">#REF!</definedName>
    <definedName name="BExS81TE0EY44Y3W2M4Z4MGNP5OM" localSheetId="0" hidden="1">#REF!</definedName>
    <definedName name="BExS81TE0EY44Y3W2M4Z4MGNP5OM" localSheetId="1" hidden="1">#REF!</definedName>
    <definedName name="BExS81TE0EY44Y3W2M4Z4MGNP5OM" hidden="1">#REF!</definedName>
    <definedName name="BExS81YPDZDVJJVS15HV2HDXAC3Y" localSheetId="0" hidden="1">#REF!</definedName>
    <definedName name="BExS81YPDZDVJJVS15HV2HDXAC3Y" localSheetId="1" hidden="1">#REF!</definedName>
    <definedName name="BExS81YPDZDVJJVS15HV2HDXAC3Y" hidden="1">#REF!</definedName>
    <definedName name="BExS82PRVNUTEKQZS56YT2DVF6C2" localSheetId="0" hidden="1">#REF!</definedName>
    <definedName name="BExS82PRVNUTEKQZS56YT2DVF6C2" localSheetId="1" hidden="1">#REF!</definedName>
    <definedName name="BExS82PRVNUTEKQZS56YT2DVF6C2" hidden="1">#REF!</definedName>
    <definedName name="BExS83BCNFAV6DRCB1VTUF96491J" localSheetId="0" hidden="1">#REF!</definedName>
    <definedName name="BExS83BCNFAV6DRCB1VTUF96491J" localSheetId="1" hidden="1">#REF!</definedName>
    <definedName name="BExS83BCNFAV6DRCB1VTUF96491J" hidden="1">#REF!</definedName>
    <definedName name="BExS86GKM9ISCSNZD15BQ5E5L6A5" localSheetId="0" hidden="1">#REF!</definedName>
    <definedName name="BExS86GKM9ISCSNZD15BQ5E5L6A5" localSheetId="1" hidden="1">#REF!</definedName>
    <definedName name="BExS86GKM9ISCSNZD15BQ5E5L6A5" hidden="1">#REF!</definedName>
    <definedName name="BExS89GGRJ55EK546SM31UGE2K8T" localSheetId="0" hidden="1">#REF!</definedName>
    <definedName name="BExS89GGRJ55EK546SM31UGE2K8T" localSheetId="1" hidden="1">#REF!</definedName>
    <definedName name="BExS89GGRJ55EK546SM31UGE2K8T" hidden="1">#REF!</definedName>
    <definedName name="BExS8BPG5A0GR5AO1U951NDGGR0L" localSheetId="0" hidden="1">#REF!</definedName>
    <definedName name="BExS8BPG5A0GR5AO1U951NDGGR0L" localSheetId="1" hidden="1">#REF!</definedName>
    <definedName name="BExS8BPG5A0GR5AO1U951NDGGR0L" hidden="1">#REF!</definedName>
    <definedName name="BExS8CGI0JXFUBD41VFLI0SZSV8F" localSheetId="0" hidden="1">#REF!</definedName>
    <definedName name="BExS8CGI0JXFUBD41VFLI0SZSV8F" localSheetId="1" hidden="1">#REF!</definedName>
    <definedName name="BExS8CGI0JXFUBD41VFLI0SZSV8F" hidden="1">#REF!</definedName>
    <definedName name="BExS8D22FXVQKOEJP01LT0CDI3PS" localSheetId="0" hidden="1">#REF!</definedName>
    <definedName name="BExS8D22FXVQKOEJP01LT0CDI3PS" localSheetId="1" hidden="1">#REF!</definedName>
    <definedName name="BExS8D22FXVQKOEJP01LT0CDI3PS" hidden="1">#REF!</definedName>
    <definedName name="BExS8EEJOZFBUWZDOM3O25AJRUVU" localSheetId="0" hidden="1">#REF!</definedName>
    <definedName name="BExS8EEJOZFBUWZDOM3O25AJRUVU" localSheetId="1" hidden="1">#REF!</definedName>
    <definedName name="BExS8EEJOZFBUWZDOM3O25AJRUVU" hidden="1">#REF!</definedName>
    <definedName name="BExS8GSUS17UY50TEM2AWF36BR9Z" localSheetId="0" hidden="1">#REF!</definedName>
    <definedName name="BExS8GSUS17UY50TEM2AWF36BR9Z" localSheetId="1" hidden="1">#REF!</definedName>
    <definedName name="BExS8GSUS17UY50TEM2AWF36BR9Z" hidden="1">#REF!</definedName>
    <definedName name="BExS8HJRBVG0XI6PWA9KTMJZMQXK" localSheetId="0" hidden="1">#REF!</definedName>
    <definedName name="BExS8HJRBVG0XI6PWA9KTMJZMQXK" localSheetId="1" hidden="1">#REF!</definedName>
    <definedName name="BExS8HJRBVG0XI6PWA9KTMJZMQXK" hidden="1">#REF!</definedName>
    <definedName name="BExS8NE9HUZJH13OXLREOV1BX0OZ" localSheetId="0" hidden="1">#REF!</definedName>
    <definedName name="BExS8NE9HUZJH13OXLREOV1BX0OZ" localSheetId="1" hidden="1">#REF!</definedName>
    <definedName name="BExS8NE9HUZJH13OXLREOV1BX0OZ" hidden="1">#REF!</definedName>
    <definedName name="BExS8R51C8RM2FS6V6IRTYO9GA4A" localSheetId="0" hidden="1">#REF!</definedName>
    <definedName name="BExS8R51C8RM2FS6V6IRTYO9GA4A" localSheetId="1" hidden="1">#REF!</definedName>
    <definedName name="BExS8R51C8RM2FS6V6IRTYO9GA4A" hidden="1">#REF!</definedName>
    <definedName name="BExS8WDX408F60MH1X9B9UZ2H4R7" localSheetId="0" hidden="1">#REF!</definedName>
    <definedName name="BExS8WDX408F60MH1X9B9UZ2H4R7" localSheetId="1" hidden="1">#REF!</definedName>
    <definedName name="BExS8WDX408F60MH1X9B9UZ2H4R7" hidden="1">#REF!</definedName>
    <definedName name="BExS8X4UTVOFE2YEVLO8LTKMSI3A" localSheetId="0" hidden="1">#REF!</definedName>
    <definedName name="BExS8X4UTVOFE2YEVLO8LTKMSI3A" localSheetId="1" hidden="1">#REF!</definedName>
    <definedName name="BExS8X4UTVOFE2YEVLO8LTKMSI3A" hidden="1">#REF!</definedName>
    <definedName name="BExS8Z2W2QEC3MH0BZIYLDFQNUIP" localSheetId="0" hidden="1">#REF!</definedName>
    <definedName name="BExS8Z2W2QEC3MH0BZIYLDFQNUIP" localSheetId="1" hidden="1">#REF!</definedName>
    <definedName name="BExS8Z2W2QEC3MH0BZIYLDFQNUIP" hidden="1">#REF!</definedName>
    <definedName name="BExS92DKGRFFCIA9C0IXDOLO57EP" localSheetId="0" hidden="1">#REF!</definedName>
    <definedName name="BExS92DKGRFFCIA9C0IXDOLO57EP" localSheetId="1" hidden="1">#REF!</definedName>
    <definedName name="BExS92DKGRFFCIA9C0IXDOLO57EP" hidden="1">#REF!</definedName>
    <definedName name="BExS98OB4321YCHLCQ022PXKTT2W" localSheetId="0" hidden="1">#REF!</definedName>
    <definedName name="BExS98OB4321YCHLCQ022PXKTT2W" localSheetId="1" hidden="1">#REF!</definedName>
    <definedName name="BExS98OB4321YCHLCQ022PXKTT2W" hidden="1">#REF!</definedName>
    <definedName name="BExS9C9N8GFISC6HUERJ0EI06GB2" localSheetId="0" hidden="1">#REF!</definedName>
    <definedName name="BExS9C9N8GFISC6HUERJ0EI06GB2" localSheetId="1" hidden="1">#REF!</definedName>
    <definedName name="BExS9C9N8GFISC6HUERJ0EI06GB2" hidden="1">#REF!</definedName>
    <definedName name="BExS9D6619QNINF06KHZHYUAH0S9" localSheetId="0" hidden="1">#REF!</definedName>
    <definedName name="BExS9D6619QNINF06KHZHYUAH0S9" localSheetId="1" hidden="1">#REF!</definedName>
    <definedName name="BExS9D6619QNINF06KHZHYUAH0S9" hidden="1">#REF!</definedName>
    <definedName name="BExS9DX13CACP3J8JDREK30JB1SQ" localSheetId="0" hidden="1">#REF!</definedName>
    <definedName name="BExS9DX13CACP3J8JDREK30JB1SQ" localSheetId="1" hidden="1">#REF!</definedName>
    <definedName name="BExS9DX13CACP3J8JDREK30JB1SQ" hidden="1">#REF!</definedName>
    <definedName name="BExS9FPRS2KRRCS33SE6WFNF5GYL" localSheetId="0" hidden="1">#REF!</definedName>
    <definedName name="BExS9FPRS2KRRCS33SE6WFNF5GYL" localSheetId="1" hidden="1">#REF!</definedName>
    <definedName name="BExS9FPRS2KRRCS33SE6WFNF5GYL" hidden="1">#REF!</definedName>
    <definedName name="BExS9M5VN3VE822UH6TLACVY24CJ" localSheetId="0" hidden="1">#REF!</definedName>
    <definedName name="BExS9M5VN3VE822UH6TLACVY24CJ" localSheetId="1" hidden="1">#REF!</definedName>
    <definedName name="BExS9M5VN3VE822UH6TLACVY24CJ" hidden="1">#REF!</definedName>
    <definedName name="BExS9WI0A6PSEB8N9GPXF2Z7MWHM" localSheetId="0" hidden="1">#REF!</definedName>
    <definedName name="BExS9WI0A6PSEB8N9GPXF2Z7MWHM" localSheetId="1" hidden="1">#REF!</definedName>
    <definedName name="BExS9WI0A6PSEB8N9GPXF2Z7MWHM" hidden="1">#REF!</definedName>
    <definedName name="BExS9XJPZ07ND34OHX60QD382FV6" localSheetId="0" hidden="1">#REF!</definedName>
    <definedName name="BExS9XJPZ07ND34OHX60QD382FV6" localSheetId="1" hidden="1">#REF!</definedName>
    <definedName name="BExS9XJPZ07ND34OHX60QD382FV6" hidden="1">#REF!</definedName>
    <definedName name="BExSA4AJLEEN4R7HU4FRSMYR17TR" localSheetId="0" hidden="1">#REF!</definedName>
    <definedName name="BExSA4AJLEEN4R7HU4FRSMYR17TR" localSheetId="1" hidden="1">#REF!</definedName>
    <definedName name="BExSA4AJLEEN4R7HU4FRSMYR17TR" hidden="1">#REF!</definedName>
    <definedName name="BExSA5HP306TN9XJS0TU619DLRR7" localSheetId="0" hidden="1">#REF!</definedName>
    <definedName name="BExSA5HP306TN9XJS0TU619DLRR7" localSheetId="1" hidden="1">#REF!</definedName>
    <definedName name="BExSA5HP306TN9XJS0TU619DLRR7" hidden="1">#REF!</definedName>
    <definedName name="BExSAAVWQOOIA6B3JHQVGP08HFEM" localSheetId="0" hidden="1">#REF!</definedName>
    <definedName name="BExSAAVWQOOIA6B3JHQVGP08HFEM" localSheetId="1" hidden="1">#REF!</definedName>
    <definedName name="BExSAAVWQOOIA6B3JHQVGP08HFEM" hidden="1">#REF!</definedName>
    <definedName name="BExSAFJ3IICU2M7QPVE4ARYMXZKX" localSheetId="0" hidden="1">#REF!</definedName>
    <definedName name="BExSAFJ3IICU2M7QPVE4ARYMXZKX" localSheetId="1" hidden="1">#REF!</definedName>
    <definedName name="BExSAFJ3IICU2M7QPVE4ARYMXZKX" hidden="1">#REF!</definedName>
    <definedName name="BExSAH6ID8OHX379UXVNGFO8J6KQ" localSheetId="0" hidden="1">#REF!</definedName>
    <definedName name="BExSAH6ID8OHX379UXVNGFO8J6KQ" localSheetId="1" hidden="1">#REF!</definedName>
    <definedName name="BExSAH6ID8OHX379UXVNGFO8J6KQ" hidden="1">#REF!</definedName>
    <definedName name="BExSAQBHIXGQRNIRGCJMBXUPCZQA" localSheetId="0" hidden="1">#REF!</definedName>
    <definedName name="BExSAQBHIXGQRNIRGCJMBXUPCZQA" localSheetId="1" hidden="1">#REF!</definedName>
    <definedName name="BExSAQBHIXGQRNIRGCJMBXUPCZQA" hidden="1">#REF!</definedName>
    <definedName name="BExSAUTCT4P7JP57NOR9MTX33QJZ" localSheetId="0" hidden="1">#REF!</definedName>
    <definedName name="BExSAUTCT4P7JP57NOR9MTX33QJZ" localSheetId="1" hidden="1">#REF!</definedName>
    <definedName name="BExSAUTCT4P7JP57NOR9MTX33QJZ" hidden="1">#REF!</definedName>
    <definedName name="BExSAY9CA9TFXQ9M9FBJRGJO9T9E" localSheetId="0" hidden="1">#REF!</definedName>
    <definedName name="BExSAY9CA9TFXQ9M9FBJRGJO9T9E" localSheetId="1" hidden="1">#REF!</definedName>
    <definedName name="BExSAY9CA9TFXQ9M9FBJRGJO9T9E" hidden="1">#REF!</definedName>
    <definedName name="BExSB4JYKQ3MINI7RAYK5M8BLJDC" localSheetId="0" hidden="1">#REF!</definedName>
    <definedName name="BExSB4JYKQ3MINI7RAYK5M8BLJDC" localSheetId="1" hidden="1">#REF!</definedName>
    <definedName name="BExSB4JYKQ3MINI7RAYK5M8BLJDC" hidden="1">#REF!</definedName>
    <definedName name="BExSBCY73CG3Q15P5BDLDT994XRL" localSheetId="0" hidden="1">#REF!</definedName>
    <definedName name="BExSBCY73CG3Q15P5BDLDT994XRL" localSheetId="1" hidden="1">#REF!</definedName>
    <definedName name="BExSBCY73CG3Q15P5BDLDT994XRL" hidden="1">#REF!</definedName>
    <definedName name="BExSBMOS41ZRLWYLOU29V6Y7YORR" localSheetId="0" hidden="1">#REF!</definedName>
    <definedName name="BExSBMOS41ZRLWYLOU29V6Y7YORR" localSheetId="1" hidden="1">#REF!</definedName>
    <definedName name="BExSBMOS41ZRLWYLOU29V6Y7YORR" hidden="1">#REF!</definedName>
    <definedName name="BExSBPZG22WAMZYIF7CZ686E8X80" localSheetId="0" hidden="1">#REF!</definedName>
    <definedName name="BExSBPZG22WAMZYIF7CZ686E8X80" localSheetId="1" hidden="1">#REF!</definedName>
    <definedName name="BExSBPZG22WAMZYIF7CZ686E8X80" hidden="1">#REF!</definedName>
    <definedName name="BExSBRBXXQMBU1TYDW1BXTEVEPRU" localSheetId="0" hidden="1">#REF!</definedName>
    <definedName name="BExSBRBXXQMBU1TYDW1BXTEVEPRU" localSheetId="1" hidden="1">#REF!</definedName>
    <definedName name="BExSBRBXXQMBU1TYDW1BXTEVEPRU" hidden="1">#REF!</definedName>
    <definedName name="BExSC54998WTZ21DSL0R8UN0Y9JH" localSheetId="0" hidden="1">#REF!</definedName>
    <definedName name="BExSC54998WTZ21DSL0R8UN0Y9JH" localSheetId="1" hidden="1">#REF!</definedName>
    <definedName name="BExSC54998WTZ21DSL0R8UN0Y9JH" hidden="1">#REF!</definedName>
    <definedName name="BExSC60N7WR9PJSNC9B7ORCX9NGY" localSheetId="0" hidden="1">#REF!</definedName>
    <definedName name="BExSC60N7WR9PJSNC9B7ORCX9NGY" localSheetId="1" hidden="1">#REF!</definedName>
    <definedName name="BExSC60N7WR9PJSNC9B7ORCX9NGY" hidden="1">#REF!</definedName>
    <definedName name="BExSCE99EZTILTTCE4NJJF96OYYM" localSheetId="0" hidden="1">#REF!</definedName>
    <definedName name="BExSCE99EZTILTTCE4NJJF96OYYM" localSheetId="1" hidden="1">#REF!</definedName>
    <definedName name="BExSCE99EZTILTTCE4NJJF96OYYM" hidden="1">#REF!</definedName>
    <definedName name="BExSCFWOMYELUEPWVJIRGIQZH5BV" localSheetId="0" hidden="1">#REF!</definedName>
    <definedName name="BExSCFWOMYELUEPWVJIRGIQZH5BV" localSheetId="1" hidden="1">#REF!</definedName>
    <definedName name="BExSCFWOMYELUEPWVJIRGIQZH5BV" hidden="1">#REF!</definedName>
    <definedName name="BExSCHUQZ2HFEWS54X67DIS8OSXZ" localSheetId="0" hidden="1">#REF!</definedName>
    <definedName name="BExSCHUQZ2HFEWS54X67DIS8OSXZ" localSheetId="1" hidden="1">#REF!</definedName>
    <definedName name="BExSCHUQZ2HFEWS54X67DIS8OSXZ" hidden="1">#REF!</definedName>
    <definedName name="BExSCOG41SKKG4GYU76WRWW1CTE6" localSheetId="0" hidden="1">#REF!</definedName>
    <definedName name="BExSCOG41SKKG4GYU76WRWW1CTE6" localSheetId="1" hidden="1">#REF!</definedName>
    <definedName name="BExSCOG41SKKG4GYU76WRWW1CTE6" hidden="1">#REF!</definedName>
    <definedName name="BExSCVC9P86YVFMRKKUVRV29MZXZ" localSheetId="0" hidden="1">#REF!</definedName>
    <definedName name="BExSCVC9P86YVFMRKKUVRV29MZXZ" localSheetId="1" hidden="1">#REF!</definedName>
    <definedName name="BExSCVC9P86YVFMRKKUVRV29MZXZ" hidden="1">#REF!</definedName>
    <definedName name="BExSD233CH4MU9ZMGNRF97ZV7KWU" localSheetId="0" hidden="1">#REF!</definedName>
    <definedName name="BExSD233CH4MU9ZMGNRF97ZV7KWU" localSheetId="1" hidden="1">#REF!</definedName>
    <definedName name="BExSD233CH4MU9ZMGNRF97ZV7KWU" hidden="1">#REF!</definedName>
    <definedName name="BExSD2U0F3BN6IN9N4R2DTTJG15H" localSheetId="0" hidden="1">#REF!</definedName>
    <definedName name="BExSD2U0F3BN6IN9N4R2DTTJG15H" localSheetId="1" hidden="1">#REF!</definedName>
    <definedName name="BExSD2U0F3BN6IN9N4R2DTTJG15H" hidden="1">#REF!</definedName>
    <definedName name="BExSD6A6NY15YSMFH51ST6XJY429" localSheetId="0" hidden="1">#REF!</definedName>
    <definedName name="BExSD6A6NY15YSMFH51ST6XJY429" localSheetId="1" hidden="1">#REF!</definedName>
    <definedName name="BExSD6A6NY15YSMFH51ST6XJY429" hidden="1">#REF!</definedName>
    <definedName name="BExSD9VH6PF6RQ135VOEE08YXPAW" localSheetId="0" hidden="1">#REF!</definedName>
    <definedName name="BExSD9VH6PF6RQ135VOEE08YXPAW" localSheetId="1" hidden="1">#REF!</definedName>
    <definedName name="BExSD9VH6PF6RQ135VOEE08YXPAW" hidden="1">#REF!</definedName>
    <definedName name="BExSDI9QWFD49GEZWZ3KOGM27XRB" localSheetId="0" hidden="1">#REF!</definedName>
    <definedName name="BExSDI9QWFD49GEZWZ3KOGM27XRB" localSheetId="1" hidden="1">#REF!</definedName>
    <definedName name="BExSDI9QWFD49GEZWZ3KOGM27XRB" hidden="1">#REF!</definedName>
    <definedName name="BExSDP5Y04WWMX2WWRITWOX8R5I9" localSheetId="0" hidden="1">#REF!</definedName>
    <definedName name="BExSDP5Y04WWMX2WWRITWOX8R5I9" localSheetId="1" hidden="1">#REF!</definedName>
    <definedName name="BExSDP5Y04WWMX2WWRITWOX8R5I9" hidden="1">#REF!</definedName>
    <definedName name="BExSDSGM203BJTNS9MKCBX453HMD" localSheetId="0" hidden="1">#REF!</definedName>
    <definedName name="BExSDSGM203BJTNS9MKCBX453HMD" localSheetId="1" hidden="1">#REF!</definedName>
    <definedName name="BExSDSGM203BJTNS9MKCBX453HMD" hidden="1">#REF!</definedName>
    <definedName name="BExSDT20XUFXTDM37M148AXAP7HN" localSheetId="0" hidden="1">#REF!</definedName>
    <definedName name="BExSDT20XUFXTDM37M148AXAP7HN" localSheetId="1" hidden="1">#REF!</definedName>
    <definedName name="BExSDT20XUFXTDM37M148AXAP7HN" hidden="1">#REF!</definedName>
    <definedName name="BExSDYLOWNTKCY92LFEDAV8LO7D3" localSheetId="0" hidden="1">#REF!</definedName>
    <definedName name="BExSDYLOWNTKCY92LFEDAV8LO7D3" localSheetId="1" hidden="1">#REF!</definedName>
    <definedName name="BExSDYLOWNTKCY92LFEDAV8LO7D3" hidden="1">#REF!</definedName>
    <definedName name="BExSE277VXZ807WBUB6A1UGQ1SF9" localSheetId="0" hidden="1">#REF!</definedName>
    <definedName name="BExSE277VXZ807WBUB6A1UGQ1SF9" localSheetId="1" hidden="1">#REF!</definedName>
    <definedName name="BExSE277VXZ807WBUB6A1UGQ1SF9" hidden="1">#REF!</definedName>
    <definedName name="BExSE3EDSP4UL6G0I3DZ5SBHMUBU" localSheetId="0" hidden="1">#REF!</definedName>
    <definedName name="BExSE3EDSP4UL6G0I3DZ5SBHMUBU" localSheetId="1" hidden="1">#REF!</definedName>
    <definedName name="BExSE3EDSP4UL6G0I3DZ5SBHMUBU" hidden="1">#REF!</definedName>
    <definedName name="BExSEEHK1VLWD7JBV9SVVVIKQZ3I" localSheetId="0" hidden="1">#REF!</definedName>
    <definedName name="BExSEEHK1VLWD7JBV9SVVVIKQZ3I" localSheetId="1" hidden="1">#REF!</definedName>
    <definedName name="BExSEEHK1VLWD7JBV9SVVVIKQZ3I" hidden="1">#REF!</definedName>
    <definedName name="BExSEITYG8XAMWJ1C8VKU1MB4TEO" localSheetId="0" hidden="1">#REF!</definedName>
    <definedName name="BExSEITYG8XAMWJ1C8VKU1MB4TEO" localSheetId="1" hidden="1">#REF!</definedName>
    <definedName name="BExSEITYG8XAMWJ1C8VKU1MB4TEO" hidden="1">#REF!</definedName>
    <definedName name="BExSEJKZLX37P3V33TRTFJ30BFRK" localSheetId="0" hidden="1">#REF!</definedName>
    <definedName name="BExSEJKZLX37P3V33TRTFJ30BFRK" localSheetId="1" hidden="1">#REF!</definedName>
    <definedName name="BExSEJKZLX37P3V33TRTFJ30BFRK" hidden="1">#REF!</definedName>
    <definedName name="BExSEKXG1AW54E28IG5EODEM0JJV" localSheetId="0" hidden="1">#REF!</definedName>
    <definedName name="BExSEKXG1AW54E28IG5EODEM0JJV" localSheetId="1" hidden="1">#REF!</definedName>
    <definedName name="BExSEKXG1AW54E28IG5EODEM0JJV" hidden="1">#REF!</definedName>
    <definedName name="BExSEO84KVM8R2IV5MFH0XI3IZSN" localSheetId="0" hidden="1">#REF!</definedName>
    <definedName name="BExSEO84KVM8R2IV5MFH0XI3IZSN" localSheetId="1" hidden="1">#REF!</definedName>
    <definedName name="BExSEO84KVM8R2IV5MFH0XI3IZSN" hidden="1">#REF!</definedName>
    <definedName name="BExSEP9UVOAI6TMXKNK587PQ3328" localSheetId="0" hidden="1">#REF!</definedName>
    <definedName name="BExSEP9UVOAI6TMXKNK587PQ3328" localSheetId="1" hidden="1">#REF!</definedName>
    <definedName name="BExSEP9UVOAI6TMXKNK587PQ3328" hidden="1">#REF!</definedName>
    <definedName name="BExSERIU9MUGR4NPZAUJCVXUZ74I" localSheetId="0" hidden="1">#REF!</definedName>
    <definedName name="BExSERIU9MUGR4NPZAUJCVXUZ74I" localSheetId="1" hidden="1">#REF!</definedName>
    <definedName name="BExSERIU9MUGR4NPZAUJCVXUZ74I" hidden="1">#REF!</definedName>
    <definedName name="BExSF07QFLZCO4P6K6QF05XG7PH1" localSheetId="0" hidden="1">#REF!</definedName>
    <definedName name="BExSF07QFLZCO4P6K6QF05XG7PH1" localSheetId="1" hidden="1">#REF!</definedName>
    <definedName name="BExSF07QFLZCO4P6K6QF05XG7PH1" hidden="1">#REF!</definedName>
    <definedName name="BExSFJ8ZAGQ63A4MVMZRQWLVRGQ5" localSheetId="0" hidden="1">#REF!</definedName>
    <definedName name="BExSFJ8ZAGQ63A4MVMZRQWLVRGQ5" localSheetId="1" hidden="1">#REF!</definedName>
    <definedName name="BExSFJ8ZAGQ63A4MVMZRQWLVRGQ5" hidden="1">#REF!</definedName>
    <definedName name="BExSFKQRST2S9KXWWLCXYLKSF4G1" localSheetId="0" hidden="1">#REF!</definedName>
    <definedName name="BExSFKQRST2S9KXWWLCXYLKSF4G1" localSheetId="1" hidden="1">#REF!</definedName>
    <definedName name="BExSFKQRST2S9KXWWLCXYLKSF4G1" hidden="1">#REF!</definedName>
    <definedName name="BExSFOHO6VZ5Y463KL3XYTZBVE3P" localSheetId="0" hidden="1">#REF!</definedName>
    <definedName name="BExSFOHO6VZ5Y463KL3XYTZBVE3P" localSheetId="1" hidden="1">#REF!</definedName>
    <definedName name="BExSFOHO6VZ5Y463KL3XYTZBVE3P" hidden="1">#REF!</definedName>
    <definedName name="BExSFY2ZJOYUEYBX21QZ7AMN2WK1" localSheetId="0" hidden="1">#REF!</definedName>
    <definedName name="BExSFY2ZJOYUEYBX21QZ7AMN2WK1" localSheetId="1" hidden="1">#REF!</definedName>
    <definedName name="BExSFY2ZJOYUEYBX21QZ7AMN2WK1" hidden="1">#REF!</definedName>
    <definedName name="BExSFYDRRTAZVPXRWUF5PDQ97WFF" localSheetId="0" hidden="1">#REF!</definedName>
    <definedName name="BExSFYDRRTAZVPXRWUF5PDQ97WFF" localSheetId="1" hidden="1">#REF!</definedName>
    <definedName name="BExSFYDRRTAZVPXRWUF5PDQ97WFF" hidden="1">#REF!</definedName>
    <definedName name="BExSFZVPFTXA3F0IJ2NGH1GXX9R7" localSheetId="0" hidden="1">#REF!</definedName>
    <definedName name="BExSFZVPFTXA3F0IJ2NGH1GXX9R7" localSheetId="1" hidden="1">#REF!</definedName>
    <definedName name="BExSFZVPFTXA3F0IJ2NGH1GXX9R7" hidden="1">#REF!</definedName>
    <definedName name="BExSG2Q34XRC1K28H4XG6PQM3FTW" localSheetId="0" hidden="1">#REF!</definedName>
    <definedName name="BExSG2Q34XRC1K28H4XG6PQM3FTW" localSheetId="1" hidden="1">#REF!</definedName>
    <definedName name="BExSG2Q34XRC1K28H4XG6PQM3FTW" hidden="1">#REF!</definedName>
    <definedName name="BExSG90Q4ZUU2IPGDYOM169NJV9S" localSheetId="0" hidden="1">#REF!</definedName>
    <definedName name="BExSG90Q4ZUU2IPGDYOM169NJV9S" localSheetId="1" hidden="1">#REF!</definedName>
    <definedName name="BExSG90Q4ZUU2IPGDYOM169NJV9S" hidden="1">#REF!</definedName>
    <definedName name="BExSG9X3DU845PNXYJGGLBQY2UHG" localSheetId="0" hidden="1">#REF!</definedName>
    <definedName name="BExSG9X3DU845PNXYJGGLBQY2UHG" localSheetId="1" hidden="1">#REF!</definedName>
    <definedName name="BExSG9X3DU845PNXYJGGLBQY2UHG" hidden="1">#REF!</definedName>
    <definedName name="BExSGE45J27MDUUNXW7Z8Q33UAON" localSheetId="0" hidden="1">#REF!</definedName>
    <definedName name="BExSGE45J27MDUUNXW7Z8Q33UAON" localSheetId="1" hidden="1">#REF!</definedName>
    <definedName name="BExSGE45J27MDUUNXW7Z8Q33UAON" hidden="1">#REF!</definedName>
    <definedName name="BExSGE9LY91Q0URHB4YAMX0UAMYI" localSheetId="0" hidden="1">#REF!</definedName>
    <definedName name="BExSGE9LY91Q0URHB4YAMX0UAMYI" localSheetId="1" hidden="1">#REF!</definedName>
    <definedName name="BExSGE9LY91Q0URHB4YAMX0UAMYI" hidden="1">#REF!</definedName>
    <definedName name="BExSGLB2URTLBCKBB4Y885W925F2" localSheetId="0" hidden="1">#REF!</definedName>
    <definedName name="BExSGLB2URTLBCKBB4Y885W925F2" localSheetId="1" hidden="1">#REF!</definedName>
    <definedName name="BExSGLB2URTLBCKBB4Y885W925F2" hidden="1">#REF!</definedName>
    <definedName name="BExSGNEL2G0PC04ATVS20W5179EK" localSheetId="0" hidden="1">#REF!</definedName>
    <definedName name="BExSGNEL2G0PC04ATVS20W5179EK" localSheetId="1" hidden="1">#REF!</definedName>
    <definedName name="BExSGNEL2G0PC04ATVS20W5179EK" hidden="1">#REF!</definedName>
    <definedName name="BExSGOAYG73SFWOPAQV80P710GID" localSheetId="0" hidden="1">#REF!</definedName>
    <definedName name="BExSGOAYG73SFWOPAQV80P710GID" localSheetId="1" hidden="1">#REF!</definedName>
    <definedName name="BExSGOAYG73SFWOPAQV80P710GID" hidden="1">#REF!</definedName>
    <definedName name="BExSGOWJHRW7FWKLO2EHUOOGHNAF" localSheetId="0" hidden="1">#REF!</definedName>
    <definedName name="BExSGOWJHRW7FWKLO2EHUOOGHNAF" localSheetId="1" hidden="1">#REF!</definedName>
    <definedName name="BExSGOWJHRW7FWKLO2EHUOOGHNAF" hidden="1">#REF!</definedName>
    <definedName name="BExSGOWJTAP41ZV5Q23H7MI9C76W" localSheetId="0" hidden="1">#REF!</definedName>
    <definedName name="BExSGOWJTAP41ZV5Q23H7MI9C76W" localSheetId="1" hidden="1">#REF!</definedName>
    <definedName name="BExSGOWJTAP41ZV5Q23H7MI9C76W" hidden="1">#REF!</definedName>
    <definedName name="BExSGR5JQVX2HQ0PKCGZNSSUM1RV" localSheetId="0" hidden="1">#REF!</definedName>
    <definedName name="BExSGR5JQVX2HQ0PKCGZNSSUM1RV" localSheetId="1" hidden="1">#REF!</definedName>
    <definedName name="BExSGR5JQVX2HQ0PKCGZNSSUM1RV" hidden="1">#REF!</definedName>
    <definedName name="BExSGT3MKX7YVLVP6YLL6KVO8UGV" localSheetId="0" hidden="1">#REF!</definedName>
    <definedName name="BExSGT3MKX7YVLVP6YLL6KVO8UGV" localSheetId="1" hidden="1">#REF!</definedName>
    <definedName name="BExSGT3MKX7YVLVP6YLL6KVO8UGV" hidden="1">#REF!</definedName>
    <definedName name="BExSGVHX69GJZHD99DKE4RZ042B1" localSheetId="0" hidden="1">#REF!</definedName>
    <definedName name="BExSGVHX69GJZHD99DKE4RZ042B1" localSheetId="1" hidden="1">#REF!</definedName>
    <definedName name="BExSGVHX69GJZHD99DKE4RZ042B1" hidden="1">#REF!</definedName>
    <definedName name="BExSGZJO4J4ZO04E2N2ECVYS9DEZ" localSheetId="0" hidden="1">#REF!</definedName>
    <definedName name="BExSGZJO4J4ZO04E2N2ECVYS9DEZ" localSheetId="1" hidden="1">#REF!</definedName>
    <definedName name="BExSGZJO4J4ZO04E2N2ECVYS9DEZ" hidden="1">#REF!</definedName>
    <definedName name="BExSHAHFHS7MMNJR8JPVABRGBVIT" localSheetId="0" hidden="1">#REF!</definedName>
    <definedName name="BExSHAHFHS7MMNJR8JPVABRGBVIT" localSheetId="1" hidden="1">#REF!</definedName>
    <definedName name="BExSHAHFHS7MMNJR8JPVABRGBVIT" hidden="1">#REF!</definedName>
    <definedName name="BExSHGH88QZWW4RNAX4YKAZ5JEBL" localSheetId="0" hidden="1">#REF!</definedName>
    <definedName name="BExSHGH88QZWW4RNAX4YKAZ5JEBL" localSheetId="1" hidden="1">#REF!</definedName>
    <definedName name="BExSHGH88QZWW4RNAX4YKAZ5JEBL" hidden="1">#REF!</definedName>
    <definedName name="BExSHOKK1OO3CX9Z28C58E5J1D9W" localSheetId="0" hidden="1">#REF!</definedName>
    <definedName name="BExSHOKK1OO3CX9Z28C58E5J1D9W" localSheetId="1" hidden="1">#REF!</definedName>
    <definedName name="BExSHOKK1OO3CX9Z28C58E5J1D9W" hidden="1">#REF!</definedName>
    <definedName name="BExSHQD8KYLTQGDXIRKCHQQ7MKIH" localSheetId="0" hidden="1">#REF!</definedName>
    <definedName name="BExSHQD8KYLTQGDXIRKCHQQ7MKIH" localSheetId="1" hidden="1">#REF!</definedName>
    <definedName name="BExSHQD8KYLTQGDXIRKCHQQ7MKIH" hidden="1">#REF!</definedName>
    <definedName name="BExSHVGPIAHXI97UBLI9G4I4M29F" localSheetId="0" hidden="1">#REF!</definedName>
    <definedName name="BExSHVGPIAHXI97UBLI9G4I4M29F" localSheetId="1" hidden="1">#REF!</definedName>
    <definedName name="BExSHVGPIAHXI97UBLI9G4I4M29F" hidden="1">#REF!</definedName>
    <definedName name="BExSI0K2YL3HTCQAD8A7TR4QCUR6" localSheetId="0" hidden="1">#REF!</definedName>
    <definedName name="BExSI0K2YL3HTCQAD8A7TR4QCUR6" localSheetId="1" hidden="1">#REF!</definedName>
    <definedName name="BExSI0K2YL3HTCQAD8A7TR4QCUR6" hidden="1">#REF!</definedName>
    <definedName name="BExSIFUDNRWXWIWNGCCFOOD8WIAZ" localSheetId="0" hidden="1">#REF!</definedName>
    <definedName name="BExSIFUDNRWXWIWNGCCFOOD8WIAZ" localSheetId="1" hidden="1">#REF!</definedName>
    <definedName name="BExSIFUDNRWXWIWNGCCFOOD8WIAZ" hidden="1">#REF!</definedName>
    <definedName name="BExTTZNS2PBCR93C9IUW49UZ4I6T" localSheetId="0" hidden="1">#REF!</definedName>
    <definedName name="BExTTZNS2PBCR93C9IUW49UZ4I6T" localSheetId="1" hidden="1">#REF!</definedName>
    <definedName name="BExTTZNS2PBCR93C9IUW49UZ4I6T" hidden="1">#REF!</definedName>
    <definedName name="BExTU2YFQ25JQ6MEMRHHN66VLTPJ" localSheetId="0" hidden="1">#REF!</definedName>
    <definedName name="BExTU2YFQ25JQ6MEMRHHN66VLTPJ" localSheetId="1" hidden="1">#REF!</definedName>
    <definedName name="BExTU2YFQ25JQ6MEMRHHN66VLTPJ" hidden="1">#REF!</definedName>
    <definedName name="BExTU75IOII1V5O0C9X2VAYYVJUG" localSheetId="0" hidden="1">#REF!</definedName>
    <definedName name="BExTU75IOII1V5O0C9X2VAYYVJUG" localSheetId="1" hidden="1">#REF!</definedName>
    <definedName name="BExTU75IOII1V5O0C9X2VAYYVJUG" hidden="1">#REF!</definedName>
    <definedName name="BExTUA5F7V4LUIIAM17J3A8XF3JE" localSheetId="0" hidden="1">#REF!</definedName>
    <definedName name="BExTUA5F7V4LUIIAM17J3A8XF3JE" localSheetId="1" hidden="1">#REF!</definedName>
    <definedName name="BExTUA5F7V4LUIIAM17J3A8XF3JE" hidden="1">#REF!</definedName>
    <definedName name="BExTUBY3AA9B91YRRWFOT21LUL8Q" localSheetId="0" hidden="1">#REF!</definedName>
    <definedName name="BExTUBY3AA9B91YRRWFOT21LUL8Q" localSheetId="1" hidden="1">#REF!</definedName>
    <definedName name="BExTUBY3AA9B91YRRWFOT21LUL8Q" hidden="1">#REF!</definedName>
    <definedName name="BExTUJ53ANGZ3H1KDK4CR4Q0OD6P" localSheetId="0" hidden="1">#REF!</definedName>
    <definedName name="BExTUJ53ANGZ3H1KDK4CR4Q0OD6P" localSheetId="1" hidden="1">#REF!</definedName>
    <definedName name="BExTUJ53ANGZ3H1KDK4CR4Q0OD6P" hidden="1">#REF!</definedName>
    <definedName name="BExTUKXSZBM7C57G6NGLWGU4WOHY" localSheetId="0" hidden="1">#REF!</definedName>
    <definedName name="BExTUKXSZBM7C57G6NGLWGU4WOHY" localSheetId="1" hidden="1">#REF!</definedName>
    <definedName name="BExTUKXSZBM7C57G6NGLWGU4WOHY" hidden="1">#REF!</definedName>
    <definedName name="BExTUNC5INBE8Y5OA5GQUTXX6QJW" localSheetId="0" hidden="1">#REF!</definedName>
    <definedName name="BExTUNC5INBE8Y5OA5GQUTXX6QJW" localSheetId="1" hidden="1">#REF!</definedName>
    <definedName name="BExTUNC5INBE8Y5OA5GQUTXX6QJW" hidden="1">#REF!</definedName>
    <definedName name="BExTUSQCFFYZCDNHWHADBC2E1ZP1" localSheetId="0" hidden="1">#REF!</definedName>
    <definedName name="BExTUSQCFFYZCDNHWHADBC2E1ZP1" localSheetId="1" hidden="1">#REF!</definedName>
    <definedName name="BExTUSQCFFYZCDNHWHADBC2E1ZP1" hidden="1">#REF!</definedName>
    <definedName name="BExTUV4NQDZVAENZPSZGF7A3DDFN" localSheetId="0" hidden="1">#REF!</definedName>
    <definedName name="BExTUV4NQDZVAENZPSZGF7A3DDFN" localSheetId="1" hidden="1">#REF!</definedName>
    <definedName name="BExTUV4NQDZVAENZPSZGF7A3DDFN" hidden="1">#REF!</definedName>
    <definedName name="BExTUVFGOJEYS28JURA5KHQFDU5J" localSheetId="0" hidden="1">#REF!</definedName>
    <definedName name="BExTUVFGOJEYS28JURA5KHQFDU5J" localSheetId="1" hidden="1">#REF!</definedName>
    <definedName name="BExTUVFGOJEYS28JURA5KHQFDU5J" hidden="1">#REF!</definedName>
    <definedName name="BExTUW10U40QCYGHM5NJ3YR1O5SP" localSheetId="0" hidden="1">#REF!</definedName>
    <definedName name="BExTUW10U40QCYGHM5NJ3YR1O5SP" localSheetId="1" hidden="1">#REF!</definedName>
    <definedName name="BExTUW10U40QCYGHM5NJ3YR1O5SP" hidden="1">#REF!</definedName>
    <definedName name="BExTUWXFQHINU66YG82BI20ATMB5" localSheetId="0" hidden="1">#REF!</definedName>
    <definedName name="BExTUWXFQHINU66YG82BI20ATMB5" localSheetId="1" hidden="1">#REF!</definedName>
    <definedName name="BExTUWXFQHINU66YG82BI20ATMB5" hidden="1">#REF!</definedName>
    <definedName name="BExTUY9WNSJ91GV8CP0SKJTEIV82" localSheetId="0" hidden="1">[27]ZZCOOM_M03_Q005!#REF!</definedName>
    <definedName name="BExTUY9WNSJ91GV8CP0SKJTEIV82" localSheetId="1" hidden="1">[27]ZZCOOM_M03_Q005!#REF!</definedName>
    <definedName name="BExTUY9WNSJ91GV8CP0SKJTEIV82" hidden="1">[27]ZZCOOM_M03_Q005!#REF!</definedName>
    <definedName name="BExTV67VIM8PV6KO253M4DUBJQLC" localSheetId="0" hidden="1">#REF!</definedName>
    <definedName name="BExTV67VIM8PV6KO253M4DUBJQLC" localSheetId="1" hidden="1">#REF!</definedName>
    <definedName name="BExTV67VIM8PV6KO253M4DUBJQLC" hidden="1">#REF!</definedName>
    <definedName name="BExTVELZCF2YA5L6F23BYZZR6WHF" localSheetId="0" hidden="1">#REF!</definedName>
    <definedName name="BExTVELZCF2YA5L6F23BYZZR6WHF" localSheetId="1" hidden="1">#REF!</definedName>
    <definedName name="BExTVELZCF2YA5L6F23BYZZR6WHF" hidden="1">#REF!</definedName>
    <definedName name="BExTVGPIQZ99YFXUC8OONUX5BD42" localSheetId="0" hidden="1">#REF!</definedName>
    <definedName name="BExTVGPIQZ99YFXUC8OONUX5BD42" localSheetId="1" hidden="1">#REF!</definedName>
    <definedName name="BExTVGPIQZ99YFXUC8OONUX5BD42" hidden="1">#REF!</definedName>
    <definedName name="BExTVQG4F5RF0LZXG06AZ6EU1GQ3" localSheetId="0" hidden="1">#REF!</definedName>
    <definedName name="BExTVQG4F5RF0LZXG06AZ6EU1GQ3" localSheetId="1" hidden="1">#REF!</definedName>
    <definedName name="BExTVQG4F5RF0LZXG06AZ6EU1GQ3" hidden="1">#REF!</definedName>
    <definedName name="BExTVZQLP9VFLEYQ9280W13X7E8K" localSheetId="0" hidden="1">#REF!</definedName>
    <definedName name="BExTVZQLP9VFLEYQ9280W13X7E8K" localSheetId="1" hidden="1">#REF!</definedName>
    <definedName name="BExTVZQLP9VFLEYQ9280W13X7E8K" hidden="1">#REF!</definedName>
    <definedName name="BExTWB4LA1PODQOH4LDTHQKBN16K" localSheetId="0" hidden="1">#REF!</definedName>
    <definedName name="BExTWB4LA1PODQOH4LDTHQKBN16K" localSheetId="1" hidden="1">#REF!</definedName>
    <definedName name="BExTWB4LA1PODQOH4LDTHQKBN16K" hidden="1">#REF!</definedName>
    <definedName name="BExTWI0Q8AWXUA3ZN7I5V3QK2KM1" localSheetId="0" hidden="1">#REF!</definedName>
    <definedName name="BExTWI0Q8AWXUA3ZN7I5V3QK2KM1" localSheetId="1" hidden="1">#REF!</definedName>
    <definedName name="BExTWI0Q8AWXUA3ZN7I5V3QK2KM1" hidden="1">#REF!</definedName>
    <definedName name="BExTWJTIA3WUW1PUWXAOP9O8NKLZ" localSheetId="0" hidden="1">#REF!</definedName>
    <definedName name="BExTWJTIA3WUW1PUWXAOP9O8NKLZ" localSheetId="1" hidden="1">#REF!</definedName>
    <definedName name="BExTWJTIA3WUW1PUWXAOP9O8NKLZ" hidden="1">#REF!</definedName>
    <definedName name="BExTWW95OX07FNA01WF5MSSSFQLX" localSheetId="0" hidden="1">#REF!</definedName>
    <definedName name="BExTWW95OX07FNA01WF5MSSSFQLX" localSheetId="1" hidden="1">#REF!</definedName>
    <definedName name="BExTWW95OX07FNA01WF5MSSSFQLX" hidden="1">#REF!</definedName>
    <definedName name="BExTX005F4GLW03J0PLPRPMI1SEG" localSheetId="0" hidden="1">#REF!</definedName>
    <definedName name="BExTX005F4GLW03J0PLPRPMI1SEG" localSheetId="1" hidden="1">#REF!</definedName>
    <definedName name="BExTX005F4GLW03J0PLPRPMI1SEG" hidden="1">#REF!</definedName>
    <definedName name="BExTX476KI0RNB71XI5TYMANSGBG" localSheetId="0" hidden="1">#REF!</definedName>
    <definedName name="BExTX476KI0RNB71XI5TYMANSGBG" localSheetId="1" hidden="1">#REF!</definedName>
    <definedName name="BExTX476KI0RNB71XI5TYMANSGBG" hidden="1">#REF!</definedName>
    <definedName name="BExTXBJFKNSCUO7IOL6CSKERP06D" localSheetId="0" hidden="1">#REF!</definedName>
    <definedName name="BExTXBJFKNSCUO7IOL6CSKERP06D" localSheetId="1" hidden="1">#REF!</definedName>
    <definedName name="BExTXBJFKNSCUO7IOL6CSKERP06D" hidden="1">#REF!</definedName>
    <definedName name="BExTXDMZDQ9U1FD9T7F79J29SYYN" localSheetId="0" hidden="1">#REF!</definedName>
    <definedName name="BExTXDMZDQ9U1FD9T7F79J29SYYN" localSheetId="1" hidden="1">#REF!</definedName>
    <definedName name="BExTXDMZDQ9U1FD9T7F79J29SYYN" hidden="1">#REF!</definedName>
    <definedName name="BExTXJ6HBAIXMMWKZTJNFDYVZCAY" localSheetId="0" hidden="1">#REF!</definedName>
    <definedName name="BExTXJ6HBAIXMMWKZTJNFDYVZCAY" localSheetId="1" hidden="1">#REF!</definedName>
    <definedName name="BExTXJ6HBAIXMMWKZTJNFDYVZCAY" hidden="1">#REF!</definedName>
    <definedName name="BExTXT812NQT8GAEGH738U29BI0D" localSheetId="0" hidden="1">#REF!</definedName>
    <definedName name="BExTXT812NQT8GAEGH738U29BI0D" localSheetId="1" hidden="1">#REF!</definedName>
    <definedName name="BExTXT812NQT8GAEGH738U29BI0D" hidden="1">#REF!</definedName>
    <definedName name="BExTXWIP2TFPTQ76NHFOB72NICRZ" localSheetId="0" hidden="1">#REF!</definedName>
    <definedName name="BExTXWIP2TFPTQ76NHFOB72NICRZ" localSheetId="1" hidden="1">#REF!</definedName>
    <definedName name="BExTXWIP2TFPTQ76NHFOB72NICRZ" hidden="1">#REF!</definedName>
    <definedName name="BExTY5T62H651VC86QM4X7E28JVA" localSheetId="0" hidden="1">#REF!</definedName>
    <definedName name="BExTY5T62H651VC86QM4X7E28JVA" localSheetId="1" hidden="1">#REF!</definedName>
    <definedName name="BExTY5T62H651VC86QM4X7E28JVA" hidden="1">#REF!</definedName>
    <definedName name="BExTYB7EHGVTJ4RSYOXWSG87U5WI" localSheetId="0" hidden="1">#REF!</definedName>
    <definedName name="BExTYB7EHGVTJ4RSYOXWSG87U5WI" localSheetId="1" hidden="1">#REF!</definedName>
    <definedName name="BExTYB7EHGVTJ4RSYOXWSG87U5WI" hidden="1">#REF!</definedName>
    <definedName name="BExTYC93RS0KNKFOD35WG37LS9LY" localSheetId="0" hidden="1">#REF!</definedName>
    <definedName name="BExTYC93RS0KNKFOD35WG37LS9LY" localSheetId="1" hidden="1">#REF!</definedName>
    <definedName name="BExTYC93RS0KNKFOD35WG37LS9LY" hidden="1">#REF!</definedName>
    <definedName name="BExTYKCEFJ83LZM95M1V7CSFQVEA" localSheetId="0" hidden="1">#REF!</definedName>
    <definedName name="BExTYKCEFJ83LZM95M1V7CSFQVEA" localSheetId="1" hidden="1">#REF!</definedName>
    <definedName name="BExTYKCEFJ83LZM95M1V7CSFQVEA" hidden="1">#REF!</definedName>
    <definedName name="BExTYPLA9N640MFRJJQPKXT7P88M" localSheetId="0" hidden="1">#REF!</definedName>
    <definedName name="BExTYPLA9N640MFRJJQPKXT7P88M" localSheetId="1" hidden="1">#REF!</definedName>
    <definedName name="BExTYPLA9N640MFRJJQPKXT7P88M" hidden="1">#REF!</definedName>
    <definedName name="BExTYW1794M1TLJ2QQQCEEUZN18F" localSheetId="0" hidden="1">#REF!</definedName>
    <definedName name="BExTYW1794M1TLJ2QQQCEEUZN18F" localSheetId="1" hidden="1">#REF!</definedName>
    <definedName name="BExTYW1794M1TLJ2QQQCEEUZN18F" hidden="1">#REF!</definedName>
    <definedName name="BExTZ7F71SNTOX4LLZCK5R9VUMIJ" localSheetId="0" hidden="1">#REF!</definedName>
    <definedName name="BExTZ7F71SNTOX4LLZCK5R9VUMIJ" localSheetId="1" hidden="1">#REF!</definedName>
    <definedName name="BExTZ7F71SNTOX4LLZCK5R9VUMIJ" hidden="1">#REF!</definedName>
    <definedName name="BExTZ80SWE36T1QSIIPJU7NJ65JL" localSheetId="0" hidden="1">#REF!</definedName>
    <definedName name="BExTZ80SWE36T1QSIIPJU7NJ65JL" localSheetId="1" hidden="1">#REF!</definedName>
    <definedName name="BExTZ80SWE36T1QSIIPJU7NJ65JL" hidden="1">#REF!</definedName>
    <definedName name="BExTZ869RSO739T4Q78JLOVO7G0C" localSheetId="0" hidden="1">#REF!</definedName>
    <definedName name="BExTZ869RSO739T4Q78JLOVO7G0C" localSheetId="1" hidden="1">#REF!</definedName>
    <definedName name="BExTZ869RSO739T4Q78JLOVO7G0C" hidden="1">#REF!</definedName>
    <definedName name="BExTZ8X5G9S3PA4FPSNK7T69W7QT" localSheetId="0" hidden="1">#REF!</definedName>
    <definedName name="BExTZ8X5G9S3PA4FPSNK7T69W7QT" localSheetId="1" hidden="1">#REF!</definedName>
    <definedName name="BExTZ8X5G9S3PA4FPSNK7T69W7QT" hidden="1">#REF!</definedName>
    <definedName name="BExTZ97Y0RMR8V5BI9F2H4MFB77O" localSheetId="0" hidden="1">#REF!</definedName>
    <definedName name="BExTZ97Y0RMR8V5BI9F2H4MFB77O" localSheetId="1" hidden="1">#REF!</definedName>
    <definedName name="BExTZ97Y0RMR8V5BI9F2H4MFB77O" hidden="1">#REF!</definedName>
    <definedName name="BExTZK5PMCAXJL4DUIGL6H9Y8U4C" localSheetId="0" hidden="1">#REF!</definedName>
    <definedName name="BExTZK5PMCAXJL4DUIGL6H9Y8U4C" localSheetId="1" hidden="1">#REF!</definedName>
    <definedName name="BExTZK5PMCAXJL4DUIGL6H9Y8U4C" hidden="1">#REF!</definedName>
    <definedName name="BExTZKB6L5SXV5UN71YVTCBEIGWY" localSheetId="0" hidden="1">#REF!</definedName>
    <definedName name="BExTZKB6L5SXV5UN71YVTCBEIGWY" localSheetId="1" hidden="1">#REF!</definedName>
    <definedName name="BExTZKB6L5SXV5UN71YVTCBEIGWY" hidden="1">#REF!</definedName>
    <definedName name="BExTZLICVKK4NBJFEGL270GJ2VQO" localSheetId="0" hidden="1">#REF!</definedName>
    <definedName name="BExTZLICVKK4NBJFEGL270GJ2VQO" localSheetId="1" hidden="1">#REF!</definedName>
    <definedName name="BExTZLICVKK4NBJFEGL270GJ2VQO" hidden="1">#REF!</definedName>
    <definedName name="BExTZO2596CBZKPI7YNA1QQNPAIJ" localSheetId="0" hidden="1">#REF!</definedName>
    <definedName name="BExTZO2596CBZKPI7YNA1QQNPAIJ" localSheetId="1" hidden="1">#REF!</definedName>
    <definedName name="BExTZO2596CBZKPI7YNA1QQNPAIJ" hidden="1">#REF!</definedName>
    <definedName name="BExTZY8TDV4U7FQL7O10G6VKWKPJ" localSheetId="0" hidden="1">#REF!</definedName>
    <definedName name="BExTZY8TDV4U7FQL7O10G6VKWKPJ" localSheetId="1" hidden="1">#REF!</definedName>
    <definedName name="BExTZY8TDV4U7FQL7O10G6VKWKPJ" hidden="1">#REF!</definedName>
    <definedName name="BExU02QNT4LT7H9JPUC4FXTLVGZT" localSheetId="0" hidden="1">#REF!</definedName>
    <definedName name="BExU02QNT4LT7H9JPUC4FXTLVGZT" localSheetId="1" hidden="1">#REF!</definedName>
    <definedName name="BExU02QNT4LT7H9JPUC4FXTLVGZT" hidden="1">#REF!</definedName>
    <definedName name="BExU0BFJJQO1HJZKI14QGOQ6JROO" localSheetId="0" hidden="1">#REF!</definedName>
    <definedName name="BExU0BFJJQO1HJZKI14QGOQ6JROO" localSheetId="1" hidden="1">#REF!</definedName>
    <definedName name="BExU0BFJJQO1HJZKI14QGOQ6JROO" hidden="1">#REF!</definedName>
    <definedName name="BExU0FH5WTGW8MRFUFMDDSMJ6YQ5" localSheetId="0" hidden="1">#REF!</definedName>
    <definedName name="BExU0FH5WTGW8MRFUFMDDSMJ6YQ5" localSheetId="1" hidden="1">#REF!</definedName>
    <definedName name="BExU0FH5WTGW8MRFUFMDDSMJ6YQ5" hidden="1">#REF!</definedName>
    <definedName name="BExU0GDOIL9U33QGU9ZU3YX3V1I4" localSheetId="0" hidden="1">#REF!</definedName>
    <definedName name="BExU0GDOIL9U33QGU9ZU3YX3V1I4" localSheetId="1" hidden="1">#REF!</definedName>
    <definedName name="BExU0GDOIL9U33QGU9ZU3YX3V1I4" hidden="1">#REF!</definedName>
    <definedName name="BExU0HKTO8WJDQDWRTUK5TETM3HS" localSheetId="0" hidden="1">#REF!</definedName>
    <definedName name="BExU0HKTO8WJDQDWRTUK5TETM3HS" localSheetId="1" hidden="1">#REF!</definedName>
    <definedName name="BExU0HKTO8WJDQDWRTUK5TETM3HS" hidden="1">#REF!</definedName>
    <definedName name="BExU0MTJQPE041ZN7H8UKGV6MZT7" localSheetId="0" hidden="1">#REF!</definedName>
    <definedName name="BExU0MTJQPE041ZN7H8UKGV6MZT7" localSheetId="1" hidden="1">#REF!</definedName>
    <definedName name="BExU0MTJQPE041ZN7H8UKGV6MZT7" hidden="1">#REF!</definedName>
    <definedName name="BExU0ZUUFYHLUK4M4E8GLGIBBNT0" localSheetId="0" hidden="1">#REF!</definedName>
    <definedName name="BExU0ZUUFYHLUK4M4E8GLGIBBNT0" localSheetId="1" hidden="1">#REF!</definedName>
    <definedName name="BExU0ZUUFYHLUK4M4E8GLGIBBNT0" hidden="1">#REF!</definedName>
    <definedName name="BExU147D6RPG6ZVTSXRKFSVRHSBG" localSheetId="0" hidden="1">#REF!</definedName>
    <definedName name="BExU147D6RPG6ZVTSXRKFSVRHSBG" localSheetId="1" hidden="1">#REF!</definedName>
    <definedName name="BExU147D6RPG6ZVTSXRKFSVRHSBG" hidden="1">#REF!</definedName>
    <definedName name="BExU16R10W1SOAPNG4CDJ01T7JRE" localSheetId="0" hidden="1">#REF!</definedName>
    <definedName name="BExU16R10W1SOAPNG4CDJ01T7JRE" localSheetId="1" hidden="1">#REF!</definedName>
    <definedName name="BExU16R10W1SOAPNG4CDJ01T7JRE" hidden="1">#REF!</definedName>
    <definedName name="BExU17CKOR3GNIHDNVLH9L1IOJS9" localSheetId="0" hidden="1">#REF!</definedName>
    <definedName name="BExU17CKOR3GNIHDNVLH9L1IOJS9" localSheetId="1" hidden="1">#REF!</definedName>
    <definedName name="BExU17CKOR3GNIHDNVLH9L1IOJS9" hidden="1">#REF!</definedName>
    <definedName name="BExU1DXYI5DAD9DSFIEAUOB5XFZ9" localSheetId="0" hidden="1">#REF!</definedName>
    <definedName name="BExU1DXYI5DAD9DSFIEAUOB5XFZ9" localSheetId="1" hidden="1">#REF!</definedName>
    <definedName name="BExU1DXYI5DAD9DSFIEAUOB5XFZ9" hidden="1">#REF!</definedName>
    <definedName name="BExU1GXUTLRPJN4MRINLAPHSZQFG" localSheetId="0" hidden="1">#REF!</definedName>
    <definedName name="BExU1GXUTLRPJN4MRINLAPHSZQFG" localSheetId="1" hidden="1">#REF!</definedName>
    <definedName name="BExU1GXUTLRPJN4MRINLAPHSZQFG" hidden="1">#REF!</definedName>
    <definedName name="BExU1IL9AOHFO85BZB6S60DK3N8H" localSheetId="0" hidden="1">#REF!</definedName>
    <definedName name="BExU1IL9AOHFO85BZB6S60DK3N8H" localSheetId="1" hidden="1">#REF!</definedName>
    <definedName name="BExU1IL9AOHFO85BZB6S60DK3N8H" hidden="1">#REF!</definedName>
    <definedName name="BExU1LAEKWJ0U6NP9G2AC9CTBYH6" localSheetId="0" hidden="1">#REF!</definedName>
    <definedName name="BExU1LAEKWJ0U6NP9G2AC9CTBYH6" localSheetId="1" hidden="1">#REF!</definedName>
    <definedName name="BExU1LAEKWJ0U6NP9G2AC9CTBYH6" hidden="1">#REF!</definedName>
    <definedName name="BExU1NOPS09CLFZL1O31RAF9BQNQ" localSheetId="0" hidden="1">#REF!</definedName>
    <definedName name="BExU1NOPS09CLFZL1O31RAF9BQNQ" localSheetId="1" hidden="1">#REF!</definedName>
    <definedName name="BExU1NOPS09CLFZL1O31RAF9BQNQ" hidden="1">#REF!</definedName>
    <definedName name="BExU1PH9MOEX1JZVZ3D5M9DXB191" localSheetId="0" hidden="1">#REF!</definedName>
    <definedName name="BExU1PH9MOEX1JZVZ3D5M9DXB191" localSheetId="1" hidden="1">#REF!</definedName>
    <definedName name="BExU1PH9MOEX1JZVZ3D5M9DXB191" hidden="1">#REF!</definedName>
    <definedName name="BExU1QZEEKJA35IMEOLOJ3ODX0ZA" localSheetId="0" hidden="1">#REF!</definedName>
    <definedName name="BExU1QZEEKJA35IMEOLOJ3ODX0ZA" localSheetId="1" hidden="1">#REF!</definedName>
    <definedName name="BExU1QZEEKJA35IMEOLOJ3ODX0ZA" hidden="1">#REF!</definedName>
    <definedName name="BExU1VRURIWWVJ95O40WA23LMTJD" localSheetId="0" hidden="1">#REF!</definedName>
    <definedName name="BExU1VRURIWWVJ95O40WA23LMTJD" localSheetId="1" hidden="1">#REF!</definedName>
    <definedName name="BExU1VRURIWWVJ95O40WA23LMTJD" hidden="1">#REF!</definedName>
    <definedName name="BExU2A0FXVBDX9LO3VWEXB4TLFT0" localSheetId="0" hidden="1">#REF!</definedName>
    <definedName name="BExU2A0FXVBDX9LO3VWEXB4TLFT0" localSheetId="1" hidden="1">#REF!</definedName>
    <definedName name="BExU2A0FXVBDX9LO3VWEXB4TLFT0" hidden="1">#REF!</definedName>
    <definedName name="BExU2LEH667H33V81XVEZUP2O0UQ" localSheetId="0" hidden="1">#REF!</definedName>
    <definedName name="BExU2LEH667H33V81XVEZUP2O0UQ" localSheetId="1" hidden="1">#REF!</definedName>
    <definedName name="BExU2LEH667H33V81XVEZUP2O0UQ" hidden="1">#REF!</definedName>
    <definedName name="BExU2M5CK6XK55UIHDVYRXJJJRI4" localSheetId="0" hidden="1">#REF!</definedName>
    <definedName name="BExU2M5CK6XK55UIHDVYRXJJJRI4" localSheetId="1" hidden="1">#REF!</definedName>
    <definedName name="BExU2M5CK6XK55UIHDVYRXJJJRI4" hidden="1">#REF!</definedName>
    <definedName name="BExU2TXVT25ZTOFQAF6CM53Z1RLF" localSheetId="0" hidden="1">#REF!</definedName>
    <definedName name="BExU2TXVT25ZTOFQAF6CM53Z1RLF" localSheetId="1" hidden="1">#REF!</definedName>
    <definedName name="BExU2TXVT25ZTOFQAF6CM53Z1RLF" hidden="1">#REF!</definedName>
    <definedName name="BExU2XZLYIU19G7358W5T9E87AFR" localSheetId="0" hidden="1">#REF!</definedName>
    <definedName name="BExU2XZLYIU19G7358W5T9E87AFR" localSheetId="1" hidden="1">#REF!</definedName>
    <definedName name="BExU2XZLYIU19G7358W5T9E87AFR" hidden="1">#REF!</definedName>
    <definedName name="BExU2ZXMKRBQEX0CT3ZPZ3UFZP1G" localSheetId="0" hidden="1">#REF!</definedName>
    <definedName name="BExU2ZXMKRBQEX0CT3ZPZ3UFZP1G" localSheetId="1" hidden="1">#REF!</definedName>
    <definedName name="BExU2ZXMKRBQEX0CT3ZPZ3UFZP1G" hidden="1">#REF!</definedName>
    <definedName name="BExU35XHF1K1XEQUSZ292S5T61YA" localSheetId="0" hidden="1">#REF!</definedName>
    <definedName name="BExU35XHF1K1XEQUSZ292S5T61YA" localSheetId="1" hidden="1">#REF!</definedName>
    <definedName name="BExU35XHF1K1XEQUSZ292S5T61YA" hidden="1">#REF!</definedName>
    <definedName name="BExU38S1U5IC1T5A3P2TZU5OV0LN" localSheetId="0" hidden="1">#REF!</definedName>
    <definedName name="BExU38S1U5IC1T5A3P2TZU5OV0LN" localSheetId="1" hidden="1">#REF!</definedName>
    <definedName name="BExU38S1U5IC1T5A3P2TZU5OV0LN" hidden="1">#REF!</definedName>
    <definedName name="BExU3B66MCKJFSKT3HL8B5EJGVX0" localSheetId="0" hidden="1">#REF!</definedName>
    <definedName name="BExU3B66MCKJFSKT3HL8B5EJGVX0" localSheetId="1" hidden="1">#REF!</definedName>
    <definedName name="BExU3B66MCKJFSKT3HL8B5EJGVX0" hidden="1">#REF!</definedName>
    <definedName name="BExU3FDFDB2NVPYUR5V7OA3HF474" localSheetId="0" hidden="1">#REF!</definedName>
    <definedName name="BExU3FDFDB2NVPYUR5V7OA3HF474" localSheetId="1" hidden="1">#REF!</definedName>
    <definedName name="BExU3FDFDB2NVPYUR5V7OA3HF474" hidden="1">#REF!</definedName>
    <definedName name="BExU3R7J076KUCCEUGKAYMANTUT5" localSheetId="0" hidden="1">#REF!</definedName>
    <definedName name="BExU3R7J076KUCCEUGKAYMANTUT5" localSheetId="1" hidden="1">#REF!</definedName>
    <definedName name="BExU3R7J076KUCCEUGKAYMANTUT5" hidden="1">#REF!</definedName>
    <definedName name="BExU3UNI9NR1RNZR07NSLSZMDOQQ" localSheetId="0" hidden="1">#REF!</definedName>
    <definedName name="BExU3UNI9NR1RNZR07NSLSZMDOQQ" localSheetId="1" hidden="1">#REF!</definedName>
    <definedName name="BExU3UNI9NR1RNZR07NSLSZMDOQQ" hidden="1">#REF!</definedName>
    <definedName name="BExU401R18N6XKZKL7CNFOZQCM14" localSheetId="0" hidden="1">#REF!</definedName>
    <definedName name="BExU401R18N6XKZKL7CNFOZQCM14" localSheetId="1" hidden="1">#REF!</definedName>
    <definedName name="BExU401R18N6XKZKL7CNFOZQCM14" hidden="1">#REF!</definedName>
    <definedName name="BExU42QVGY7TK39W1BIN6CDRG2OE" localSheetId="0" hidden="1">#REF!</definedName>
    <definedName name="BExU42QVGY7TK39W1BIN6CDRG2OE" localSheetId="1" hidden="1">#REF!</definedName>
    <definedName name="BExU42QVGY7TK39W1BIN6CDRG2OE" hidden="1">#REF!</definedName>
    <definedName name="BExU431LXP7LIUNGJB9OSXEANFGX" localSheetId="0" hidden="1">#REF!</definedName>
    <definedName name="BExU431LXP7LIUNGJB9OSXEANFGX" localSheetId="1" hidden="1">#REF!</definedName>
    <definedName name="BExU431LXP7LIUNGJB9OSXEANFGX" hidden="1">#REF!</definedName>
    <definedName name="BExU47OZMS6TCWMEHHF0UCSFLLPI" localSheetId="0" hidden="1">#REF!</definedName>
    <definedName name="BExU47OZMS6TCWMEHHF0UCSFLLPI" localSheetId="1" hidden="1">#REF!</definedName>
    <definedName name="BExU47OZMS6TCWMEHHF0UCSFLLPI" hidden="1">#REF!</definedName>
    <definedName name="BExU4D36E8TXN0M8KSNGEAFYP4DQ" localSheetId="0" hidden="1">#REF!</definedName>
    <definedName name="BExU4D36E8TXN0M8KSNGEAFYP4DQ" localSheetId="1" hidden="1">#REF!</definedName>
    <definedName name="BExU4D36E8TXN0M8KSNGEAFYP4DQ" hidden="1">#REF!</definedName>
    <definedName name="BExU4G31RRVLJ3AC6E1FNEFMXM3O" localSheetId="0" hidden="1">#REF!</definedName>
    <definedName name="BExU4G31RRVLJ3AC6E1FNEFMXM3O" localSheetId="1" hidden="1">#REF!</definedName>
    <definedName name="BExU4G31RRVLJ3AC6E1FNEFMXM3O" hidden="1">#REF!</definedName>
    <definedName name="BExU4GDVLPUEWBA4MRYRTQAUNO7B" localSheetId="0" hidden="1">#REF!</definedName>
    <definedName name="BExU4GDVLPUEWBA4MRYRTQAUNO7B" localSheetId="1" hidden="1">#REF!</definedName>
    <definedName name="BExU4GDVLPUEWBA4MRYRTQAUNO7B" hidden="1">#REF!</definedName>
    <definedName name="BExU4H4RAMAX0XVAWT5WFYQNPAL3" localSheetId="0" hidden="1">#REF!</definedName>
    <definedName name="BExU4H4RAMAX0XVAWT5WFYQNPAL3" localSheetId="1" hidden="1">#REF!</definedName>
    <definedName name="BExU4H4RAMAX0XVAWT5WFYQNPAL3" hidden="1">#REF!</definedName>
    <definedName name="BExU4I148DA7PRCCISLWQ6ABXFK6" localSheetId="0" hidden="1">#REF!</definedName>
    <definedName name="BExU4I148DA7PRCCISLWQ6ABXFK6" localSheetId="1" hidden="1">#REF!</definedName>
    <definedName name="BExU4I148DA7PRCCISLWQ6ABXFK6" hidden="1">#REF!</definedName>
    <definedName name="BExU4L101H2KQHVKCKQ4PBAWZV6K" localSheetId="0" hidden="1">#REF!</definedName>
    <definedName name="BExU4L101H2KQHVKCKQ4PBAWZV6K" localSheetId="1" hidden="1">#REF!</definedName>
    <definedName name="BExU4L101H2KQHVKCKQ4PBAWZV6K" hidden="1">#REF!</definedName>
    <definedName name="BExU4LML14Q7KDTYIKJWXF68W7X1" localSheetId="0" hidden="1">#REF!</definedName>
    <definedName name="BExU4LML14Q7KDTYIKJWXF68W7X1" localSheetId="1" hidden="1">#REF!</definedName>
    <definedName name="BExU4LML14Q7KDTYIKJWXF68W7X1" hidden="1">#REF!</definedName>
    <definedName name="BExU4NA00RRRBGRT6TOB0MXZRCRZ" localSheetId="0" hidden="1">#REF!</definedName>
    <definedName name="BExU4NA00RRRBGRT6TOB0MXZRCRZ" localSheetId="1" hidden="1">#REF!</definedName>
    <definedName name="BExU4NA00RRRBGRT6TOB0MXZRCRZ" hidden="1">#REF!</definedName>
    <definedName name="BExU529I6YHVOG83TJHWSILIQU1S" localSheetId="0" hidden="1">#REF!</definedName>
    <definedName name="BExU529I6YHVOG83TJHWSILIQU1S" localSheetId="1" hidden="1">#REF!</definedName>
    <definedName name="BExU529I6YHVOG83TJHWSILIQU1S" hidden="1">#REF!</definedName>
    <definedName name="BExU57YCIKPRD8QWL6EU0YR3NG3J" localSheetId="0" hidden="1">#REF!</definedName>
    <definedName name="BExU57YCIKPRD8QWL6EU0YR3NG3J" localSheetId="1" hidden="1">#REF!</definedName>
    <definedName name="BExU57YCIKPRD8QWL6EU0YR3NG3J" hidden="1">#REF!</definedName>
    <definedName name="BExU5DSTBWXLN6E59B757KRWRI6E" localSheetId="0" hidden="1">#REF!</definedName>
    <definedName name="BExU5DSTBWXLN6E59B757KRWRI6E" localSheetId="1" hidden="1">#REF!</definedName>
    <definedName name="BExU5DSTBWXLN6E59B757KRWRI6E" hidden="1">#REF!</definedName>
    <definedName name="BExU5JSMO03X9M4WIRPP8JPSMQKJ" localSheetId="0" hidden="1">#REF!</definedName>
    <definedName name="BExU5JSMO03X9M4WIRPP8JPSMQKJ" localSheetId="1" hidden="1">#REF!</definedName>
    <definedName name="BExU5JSMO03X9M4WIRPP8JPSMQKJ" hidden="1">#REF!</definedName>
    <definedName name="BExU5TDWM8NNDHYPQ7OQODTQ368A" localSheetId="0" hidden="1">#REF!</definedName>
    <definedName name="BExU5TDWM8NNDHYPQ7OQODTQ368A" localSheetId="1" hidden="1">#REF!</definedName>
    <definedName name="BExU5TDWM8NNDHYPQ7OQODTQ368A" hidden="1">#REF!</definedName>
    <definedName name="BExU5X4OX1V1XHS6WSSORVQPP6Z3" localSheetId="0" hidden="1">#REF!</definedName>
    <definedName name="BExU5X4OX1V1XHS6WSSORVQPP6Z3" localSheetId="1" hidden="1">#REF!</definedName>
    <definedName name="BExU5X4OX1V1XHS6WSSORVQPP6Z3" hidden="1">#REF!</definedName>
    <definedName name="BExU5XVPARTFMRYHNUTBKDIL4UJN" localSheetId="0" hidden="1">#REF!</definedName>
    <definedName name="BExU5XVPARTFMRYHNUTBKDIL4UJN" localSheetId="1" hidden="1">#REF!</definedName>
    <definedName name="BExU5XVPARTFMRYHNUTBKDIL4UJN" hidden="1">#REF!</definedName>
    <definedName name="BExU66KMFBAP8JCVG9VM1RD1TNFF" localSheetId="0" hidden="1">#REF!</definedName>
    <definedName name="BExU66KMFBAP8JCVG9VM1RD1TNFF" localSheetId="1" hidden="1">#REF!</definedName>
    <definedName name="BExU66KMFBAP8JCVG9VM1RD1TNFF" hidden="1">#REF!</definedName>
    <definedName name="BExU68IOM3CB3TACNAE9565TW7SH" localSheetId="0" hidden="1">#REF!</definedName>
    <definedName name="BExU68IOM3CB3TACNAE9565TW7SH" localSheetId="1" hidden="1">#REF!</definedName>
    <definedName name="BExU68IOM3CB3TACNAE9565TW7SH" hidden="1">#REF!</definedName>
    <definedName name="BExU6AM82KN21E82HMWVP3LWP9IL" localSheetId="0" hidden="1">#REF!</definedName>
    <definedName name="BExU6AM82KN21E82HMWVP3LWP9IL" localSheetId="1" hidden="1">#REF!</definedName>
    <definedName name="BExU6AM82KN21E82HMWVP3LWP9IL" hidden="1">#REF!</definedName>
    <definedName name="BExU6FEU1MRHU98R9YOJC5OKUJ6L" localSheetId="0" hidden="1">#REF!</definedName>
    <definedName name="BExU6FEU1MRHU98R9YOJC5OKUJ6L" localSheetId="1" hidden="1">#REF!</definedName>
    <definedName name="BExU6FEU1MRHU98R9YOJC5OKUJ6L" hidden="1">#REF!</definedName>
    <definedName name="BExU6KIAJ663Y8W8QMU4HCF183DF" localSheetId="0" hidden="1">#REF!</definedName>
    <definedName name="BExU6KIAJ663Y8W8QMU4HCF183DF" localSheetId="1" hidden="1">#REF!</definedName>
    <definedName name="BExU6KIAJ663Y8W8QMU4HCF183DF" hidden="1">#REF!</definedName>
    <definedName name="BExU6KT19B4PG6SHXFBGBPLM66KT" localSheetId="0" hidden="1">#REF!</definedName>
    <definedName name="BExU6KT19B4PG6SHXFBGBPLM66KT" localSheetId="1" hidden="1">#REF!</definedName>
    <definedName name="BExU6KT19B4PG6SHXFBGBPLM66KT" hidden="1">#REF!</definedName>
    <definedName name="BExU6PAVKIOAIMQ9XQIHHF1SUAGO" localSheetId="0" hidden="1">#REF!</definedName>
    <definedName name="BExU6PAVKIOAIMQ9XQIHHF1SUAGO" localSheetId="1" hidden="1">#REF!</definedName>
    <definedName name="BExU6PAVKIOAIMQ9XQIHHF1SUAGO" hidden="1">#REF!</definedName>
    <definedName name="BExU6SLKTWV0YINVLTI6BCG9ANZM" localSheetId="0" hidden="1">#REF!</definedName>
    <definedName name="BExU6SLKTWV0YINVLTI6BCG9ANZM" localSheetId="1" hidden="1">#REF!</definedName>
    <definedName name="BExU6SLKTWV0YINVLTI6BCG9ANZM" hidden="1">#REF!</definedName>
    <definedName name="BExU6WXXC7SSQDMHSLUN5C2V4IYX" localSheetId="0" hidden="1">#REF!</definedName>
    <definedName name="BExU6WXXC7SSQDMHSLUN5C2V4IYX" localSheetId="1" hidden="1">#REF!</definedName>
    <definedName name="BExU6WXXC7SSQDMHSLUN5C2V4IYX" hidden="1">#REF!</definedName>
    <definedName name="BExU73387E74XE8A9UKZLZNJYY65" localSheetId="0" hidden="1">#REF!</definedName>
    <definedName name="BExU73387E74XE8A9UKZLZNJYY65" localSheetId="1" hidden="1">#REF!</definedName>
    <definedName name="BExU73387E74XE8A9UKZLZNJYY65" hidden="1">#REF!</definedName>
    <definedName name="BExU76ZHCJM8I7VSICCMSTC33O6U" localSheetId="0" hidden="1">#REF!</definedName>
    <definedName name="BExU76ZHCJM8I7VSICCMSTC33O6U" localSheetId="1" hidden="1">#REF!</definedName>
    <definedName name="BExU76ZHCJM8I7VSICCMSTC33O6U" hidden="1">#REF!</definedName>
    <definedName name="BExU7BBTUF8BQ42DSGM94X5TG5GF" localSheetId="0" hidden="1">#REF!</definedName>
    <definedName name="BExU7BBTUF8BQ42DSGM94X5TG5GF" localSheetId="1" hidden="1">#REF!</definedName>
    <definedName name="BExU7BBTUF8BQ42DSGM94X5TG5GF" hidden="1">#REF!</definedName>
    <definedName name="BExU7HH4EAHFQHT4AXKGWAWZP3I0" localSheetId="0" hidden="1">#REF!</definedName>
    <definedName name="BExU7HH4EAHFQHT4AXKGWAWZP3I0" localSheetId="1" hidden="1">#REF!</definedName>
    <definedName name="BExU7HH4EAHFQHT4AXKGWAWZP3I0" hidden="1">#REF!</definedName>
    <definedName name="BExU7L7WPQSA0ELXZ0I86V33QCCJ" localSheetId="0" hidden="1">#REF!</definedName>
    <definedName name="BExU7L7WPQSA0ELXZ0I86V33QCCJ" localSheetId="1" hidden="1">#REF!</definedName>
    <definedName name="BExU7L7WPQSA0ELXZ0I86V33QCCJ" hidden="1">#REF!</definedName>
    <definedName name="BExU7MF1ZVPDHOSMCAXOSYICHZ4I" localSheetId="0" hidden="1">#REF!</definedName>
    <definedName name="BExU7MF1ZVPDHOSMCAXOSYICHZ4I" localSheetId="1" hidden="1">#REF!</definedName>
    <definedName name="BExU7MF1ZVPDHOSMCAXOSYICHZ4I" hidden="1">#REF!</definedName>
    <definedName name="BExU7O2BJ6D5YCKEL6FD2EFCWYRX" localSheetId="0" hidden="1">#REF!</definedName>
    <definedName name="BExU7O2BJ6D5YCKEL6FD2EFCWYRX" localSheetId="1" hidden="1">#REF!</definedName>
    <definedName name="BExU7O2BJ6D5YCKEL6FD2EFCWYRX" hidden="1">#REF!</definedName>
    <definedName name="BExU7Q0JS9YIUKUPNSSAIDK2KJAV" localSheetId="0" hidden="1">#REF!</definedName>
    <definedName name="BExU7Q0JS9YIUKUPNSSAIDK2KJAV" localSheetId="1" hidden="1">#REF!</definedName>
    <definedName name="BExU7Q0JS9YIUKUPNSSAIDK2KJAV" hidden="1">#REF!</definedName>
    <definedName name="BExU80I6AE5OU7P7F5V7HWIZBJ4P" localSheetId="0" hidden="1">#REF!</definedName>
    <definedName name="BExU80I6AE5OU7P7F5V7HWIZBJ4P" localSheetId="1" hidden="1">#REF!</definedName>
    <definedName name="BExU80I6AE5OU7P7F5V7HWIZBJ4P" hidden="1">#REF!</definedName>
    <definedName name="BExU86NB26MCPYIISZ36HADONGT2" localSheetId="0" hidden="1">#REF!</definedName>
    <definedName name="BExU86NB26MCPYIISZ36HADONGT2" localSheetId="1" hidden="1">#REF!</definedName>
    <definedName name="BExU86NB26MCPYIISZ36HADONGT2" hidden="1">#REF!</definedName>
    <definedName name="BExU885EZZNSZV3GP298UJ8LB7OL" localSheetId="0" hidden="1">#REF!</definedName>
    <definedName name="BExU885EZZNSZV3GP298UJ8LB7OL" localSheetId="1" hidden="1">#REF!</definedName>
    <definedName name="BExU885EZZNSZV3GP298UJ8LB7OL" hidden="1">#REF!</definedName>
    <definedName name="BExU8FSAUP9TUZ1NO9WXK80QPHWV" localSheetId="0" hidden="1">#REF!</definedName>
    <definedName name="BExU8FSAUP9TUZ1NO9WXK80QPHWV" localSheetId="1" hidden="1">#REF!</definedName>
    <definedName name="BExU8FSAUP9TUZ1NO9WXK80QPHWV" hidden="1">#REF!</definedName>
    <definedName name="BExU8KFLAN778MBN93NYZB0FV30G" localSheetId="0" hidden="1">#REF!</definedName>
    <definedName name="BExU8KFLAN778MBN93NYZB0FV30G" localSheetId="1" hidden="1">#REF!</definedName>
    <definedName name="BExU8KFLAN778MBN93NYZB0FV30G" hidden="1">#REF!</definedName>
    <definedName name="BExU8PZC6845UUDFG9M8FTC3P3DK" localSheetId="0" hidden="1">#REF!</definedName>
    <definedName name="BExU8PZC6845UUDFG9M8FTC3P3DK" localSheetId="1" hidden="1">#REF!</definedName>
    <definedName name="BExU8PZC6845UUDFG9M8FTC3P3DK" hidden="1">#REF!</definedName>
    <definedName name="BExU8UX9JX3XLB47YZ8GFXE0V7R2" localSheetId="0" hidden="1">#REF!</definedName>
    <definedName name="BExU8UX9JX3XLB47YZ8GFXE0V7R2" localSheetId="1" hidden="1">#REF!</definedName>
    <definedName name="BExU8UX9JX3XLB47YZ8GFXE0V7R2" hidden="1">#REF!</definedName>
    <definedName name="BExU8WVGMRSFNWCNHODQ9JQCMZB0" localSheetId="0" hidden="1">#REF!</definedName>
    <definedName name="BExU8WVGMRSFNWCNHODQ9JQCMZB0" localSheetId="1" hidden="1">#REF!</definedName>
    <definedName name="BExU8WVGMRSFNWCNHODQ9JQCMZB0" hidden="1">#REF!</definedName>
    <definedName name="BExU96M1J7P9DZQ3S9H0C12KGYTW" localSheetId="0" hidden="1">#REF!</definedName>
    <definedName name="BExU96M1J7P9DZQ3S9H0C12KGYTW" localSheetId="1" hidden="1">#REF!</definedName>
    <definedName name="BExU96M1J7P9DZQ3S9H0C12KGYTW" hidden="1">#REF!</definedName>
    <definedName name="BExU9F05OR1GZ3057R6UL3WPEIYI" localSheetId="0" hidden="1">#REF!</definedName>
    <definedName name="BExU9F05OR1GZ3057R6UL3WPEIYI" localSheetId="1" hidden="1">#REF!</definedName>
    <definedName name="BExU9F05OR1GZ3057R6UL3WPEIYI" hidden="1">#REF!</definedName>
    <definedName name="BExU9GCSO5YILIKG6VAHN13DL75K" localSheetId="0" hidden="1">#REF!</definedName>
    <definedName name="BExU9GCSO5YILIKG6VAHN13DL75K" localSheetId="1" hidden="1">#REF!</definedName>
    <definedName name="BExU9GCSO5YILIKG6VAHN13DL75K" hidden="1">#REF!</definedName>
    <definedName name="BExU9KJOZLO15N11MJVN782NFGJ0" localSheetId="0" hidden="1">#REF!</definedName>
    <definedName name="BExU9KJOZLO15N11MJVN782NFGJ0" localSheetId="1" hidden="1">#REF!</definedName>
    <definedName name="BExU9KJOZLO15N11MJVN782NFGJ0" hidden="1">#REF!</definedName>
    <definedName name="BExU9LG29XU2K1GNKRO4438JYQZE" localSheetId="0" hidden="1">#REF!</definedName>
    <definedName name="BExU9LG29XU2K1GNKRO4438JYQZE" localSheetId="1" hidden="1">#REF!</definedName>
    <definedName name="BExU9LG29XU2K1GNKRO4438JYQZE" hidden="1">#REF!</definedName>
    <definedName name="BExU9RW36I5Z6JIXUIUB3PJH86LT" localSheetId="0" hidden="1">#REF!</definedName>
    <definedName name="BExU9RW36I5Z6JIXUIUB3PJH86LT" localSheetId="1" hidden="1">#REF!</definedName>
    <definedName name="BExU9RW36I5Z6JIXUIUB3PJH86LT" hidden="1">#REF!</definedName>
    <definedName name="BExU9WU19DJ2VAGISPFEGDWWOO4V" localSheetId="0" hidden="1">#REF!</definedName>
    <definedName name="BExU9WU19DJ2VAGISPFEGDWWOO4V" localSheetId="1" hidden="1">#REF!</definedName>
    <definedName name="BExU9WU19DJ2VAGISPFEGDWWOO4V" hidden="1">#REF!</definedName>
    <definedName name="BExUA28AO7OWDG3H23Q0CL4B7BHW" localSheetId="0" hidden="1">#REF!</definedName>
    <definedName name="BExUA28AO7OWDG3H23Q0CL4B7BHW" localSheetId="1" hidden="1">#REF!</definedName>
    <definedName name="BExUA28AO7OWDG3H23Q0CL4B7BHW" hidden="1">#REF!</definedName>
    <definedName name="BExUA34N2C083NSTAHQGZZ3BCYGK" localSheetId="0" hidden="1">#REF!</definedName>
    <definedName name="BExUA34N2C083NSTAHQGZZ3BCYGK" localSheetId="1" hidden="1">#REF!</definedName>
    <definedName name="BExUA34N2C083NSTAHQGZZ3BCYGK" hidden="1">#REF!</definedName>
    <definedName name="BExUA5O923FFNEBY8BPO1TU3QGBM" localSheetId="0" hidden="1">#REF!</definedName>
    <definedName name="BExUA5O923FFNEBY8BPO1TU3QGBM" localSheetId="1" hidden="1">#REF!</definedName>
    <definedName name="BExUA5O923FFNEBY8BPO1TU3QGBM" hidden="1">#REF!</definedName>
    <definedName name="BExUA6Q4K25VH452AQ3ZIRBCMS61" localSheetId="0" hidden="1">#REF!</definedName>
    <definedName name="BExUA6Q4K25VH452AQ3ZIRBCMS61" localSheetId="1" hidden="1">#REF!</definedName>
    <definedName name="BExUA6Q4K25VH452AQ3ZIRBCMS61" hidden="1">#REF!</definedName>
    <definedName name="BExUAFV4JMBSM2SKBQL9NHL0NIBS" localSheetId="0" hidden="1">#REF!</definedName>
    <definedName name="BExUAFV4JMBSM2SKBQL9NHL0NIBS" localSheetId="1" hidden="1">#REF!</definedName>
    <definedName name="BExUAFV4JMBSM2SKBQL9NHL0NIBS" hidden="1">#REF!</definedName>
    <definedName name="BExUAMWQODKBXMRH1QCMJLJBF8M7" localSheetId="0" hidden="1">#REF!</definedName>
    <definedName name="BExUAMWQODKBXMRH1QCMJLJBF8M7" localSheetId="1" hidden="1">#REF!</definedName>
    <definedName name="BExUAMWQODKBXMRH1QCMJLJBF8M7" hidden="1">#REF!</definedName>
    <definedName name="BExUAPR6Y32097JKJCTGC4C6EGE9" localSheetId="0" hidden="1">#REF!</definedName>
    <definedName name="BExUAPR6Y32097JKJCTGC4C6EGE9" localSheetId="1" hidden="1">#REF!</definedName>
    <definedName name="BExUAPR6Y32097JKJCTGC4C6EGE9" hidden="1">#REF!</definedName>
    <definedName name="BExUARUP0MX710TNZSAA01HUEAVC" localSheetId="0" hidden="1">#REF!</definedName>
    <definedName name="BExUARUP0MX710TNZSAA01HUEAVC" localSheetId="1" hidden="1">#REF!</definedName>
    <definedName name="BExUARUP0MX710TNZSAA01HUEAVC" hidden="1">#REF!</definedName>
    <definedName name="BExUAX8WS5OPVLCDXRGKTU2QMTFO" localSheetId="0" hidden="1">#REF!</definedName>
    <definedName name="BExUAX8WS5OPVLCDXRGKTU2QMTFO" localSheetId="1" hidden="1">#REF!</definedName>
    <definedName name="BExUAX8WS5OPVLCDXRGKTU2QMTFO" hidden="1">#REF!</definedName>
    <definedName name="BExUB1FYAZ433NX9GD7WGACX5IZD" localSheetId="0" hidden="1">#REF!</definedName>
    <definedName name="BExUB1FYAZ433NX9GD7WGACX5IZD" localSheetId="1" hidden="1">#REF!</definedName>
    <definedName name="BExUB1FYAZ433NX9GD7WGACX5IZD" hidden="1">#REF!</definedName>
    <definedName name="BExUB8HLEXSBVPZ5AXNQEK96F1N4" localSheetId="0" hidden="1">#REF!</definedName>
    <definedName name="BExUB8HLEXSBVPZ5AXNQEK96F1N4" localSheetId="1" hidden="1">#REF!</definedName>
    <definedName name="BExUB8HLEXSBVPZ5AXNQEK96F1N4" hidden="1">#REF!</definedName>
    <definedName name="BExUBCDVZIEA7YT0LPSMHL5ZSERQ" localSheetId="0" hidden="1">#REF!</definedName>
    <definedName name="BExUBCDVZIEA7YT0LPSMHL5ZSERQ" localSheetId="1" hidden="1">#REF!</definedName>
    <definedName name="BExUBCDVZIEA7YT0LPSMHL5ZSERQ" hidden="1">#REF!</definedName>
    <definedName name="BExUBDA8WU087BUIMXC1U1CKA2RA" localSheetId="0" hidden="1">#REF!</definedName>
    <definedName name="BExUBDA8WU087BUIMXC1U1CKA2RA" localSheetId="1" hidden="1">#REF!</definedName>
    <definedName name="BExUBDA8WU087BUIMXC1U1CKA2RA" hidden="1">#REF!</definedName>
    <definedName name="BExUBKXBUCN760QYU7Q8GESBWOQH" localSheetId="0" hidden="1">#REF!</definedName>
    <definedName name="BExUBKXBUCN760QYU7Q8GESBWOQH" localSheetId="1" hidden="1">#REF!</definedName>
    <definedName name="BExUBKXBUCN760QYU7Q8GESBWOQH" hidden="1">#REF!</definedName>
    <definedName name="BExUBL83ED0P076RN9RJ8P1MZ299" localSheetId="0" hidden="1">#REF!</definedName>
    <definedName name="BExUBL83ED0P076RN9RJ8P1MZ299" localSheetId="1" hidden="1">#REF!</definedName>
    <definedName name="BExUBL83ED0P076RN9RJ8P1MZ299" hidden="1">#REF!</definedName>
    <definedName name="BExUC1EPS2CZ5CKFA0AQRIVRSHS8" localSheetId="0" hidden="1">#REF!</definedName>
    <definedName name="BExUC1EPS2CZ5CKFA0AQRIVRSHS8" localSheetId="1" hidden="1">#REF!</definedName>
    <definedName name="BExUC1EPS2CZ5CKFA0AQRIVRSHS8" hidden="1">#REF!</definedName>
    <definedName name="BExUC623BDYEODBN0N4DO6PJQ7NU" localSheetId="0" hidden="1">#REF!</definedName>
    <definedName name="BExUC623BDYEODBN0N4DO6PJQ7NU" localSheetId="1" hidden="1">#REF!</definedName>
    <definedName name="BExUC623BDYEODBN0N4DO6PJQ7NU" hidden="1">#REF!</definedName>
    <definedName name="BExUC8WH8TCKBB5313JGYYQ1WFLT" localSheetId="0" hidden="1">#REF!</definedName>
    <definedName name="BExUC8WH8TCKBB5313JGYYQ1WFLT" localSheetId="1" hidden="1">#REF!</definedName>
    <definedName name="BExUC8WH8TCKBB5313JGYYQ1WFLT" hidden="1">#REF!</definedName>
    <definedName name="BExUCAP7GOSYPHMQKK6719YLSDIQ" localSheetId="0" hidden="1">#REF!</definedName>
    <definedName name="BExUCAP7GOSYPHMQKK6719YLSDIQ" localSheetId="1" hidden="1">#REF!</definedName>
    <definedName name="BExUCAP7GOSYPHMQKK6719YLSDIQ" hidden="1">#REF!</definedName>
    <definedName name="BExUCFCDK6SPH86I6STXX8X3WMC4" localSheetId="0" hidden="1">#REF!</definedName>
    <definedName name="BExUCFCDK6SPH86I6STXX8X3WMC4" localSheetId="1" hidden="1">#REF!</definedName>
    <definedName name="BExUCFCDK6SPH86I6STXX8X3WMC4" hidden="1">#REF!</definedName>
    <definedName name="BExUCKL98JB87L3I6T6IFSWJNYAB" localSheetId="0" hidden="1">#REF!</definedName>
    <definedName name="BExUCKL98JB87L3I6T6IFSWJNYAB" localSheetId="1" hidden="1">#REF!</definedName>
    <definedName name="BExUCKL98JB87L3I6T6IFSWJNYAB" hidden="1">#REF!</definedName>
    <definedName name="BExUCLC6AQ5KR6LXSAXV4QQ8ASVG" localSheetId="0" hidden="1">#REF!</definedName>
    <definedName name="BExUCLC6AQ5KR6LXSAXV4QQ8ASVG" localSheetId="1" hidden="1">#REF!</definedName>
    <definedName name="BExUCLC6AQ5KR6LXSAXV4QQ8ASVG" hidden="1">#REF!</definedName>
    <definedName name="BExUD4IOJ12X3PJG5WXNNGDRCKAP" localSheetId="0" hidden="1">#REF!</definedName>
    <definedName name="BExUD4IOJ12X3PJG5WXNNGDRCKAP" localSheetId="1" hidden="1">#REF!</definedName>
    <definedName name="BExUD4IOJ12X3PJG5WXNNGDRCKAP" hidden="1">#REF!</definedName>
    <definedName name="BExUD9WX9BWK72UWVSLYZJLAY5VY" localSheetId="0" hidden="1">#REF!</definedName>
    <definedName name="BExUD9WX9BWK72UWVSLYZJLAY5VY" localSheetId="1" hidden="1">#REF!</definedName>
    <definedName name="BExUD9WX9BWK72UWVSLYZJLAY5VY" hidden="1">#REF!</definedName>
    <definedName name="BExUDEV0CYVO7Y5IQQBEJ6FUY9S6" localSheetId="0" hidden="1">#REF!</definedName>
    <definedName name="BExUDEV0CYVO7Y5IQQBEJ6FUY9S6" localSheetId="1" hidden="1">#REF!</definedName>
    <definedName name="BExUDEV0CYVO7Y5IQQBEJ6FUY9S6" hidden="1">#REF!</definedName>
    <definedName name="BExUDWOXQGIZW0EAIIYLQUPXF8YV" localSheetId="0" hidden="1">#REF!</definedName>
    <definedName name="BExUDWOXQGIZW0EAIIYLQUPXF8YV" localSheetId="1" hidden="1">#REF!</definedName>
    <definedName name="BExUDWOXQGIZW0EAIIYLQUPXF8YV" hidden="1">#REF!</definedName>
    <definedName name="BExUDXAIC17W1FUU8Z10XUAVB7CS" localSheetId="0" hidden="1">#REF!</definedName>
    <definedName name="BExUDXAIC17W1FUU8Z10XUAVB7CS" localSheetId="1" hidden="1">#REF!</definedName>
    <definedName name="BExUDXAIC17W1FUU8Z10XUAVB7CS" hidden="1">#REF!</definedName>
    <definedName name="BExUE5OMY7OAJQ9WR8C8HG311ORP" localSheetId="0" hidden="1">#REF!</definedName>
    <definedName name="BExUE5OMY7OAJQ9WR8C8HG311ORP" localSheetId="1" hidden="1">#REF!</definedName>
    <definedName name="BExUE5OMY7OAJQ9WR8C8HG311ORP" hidden="1">#REF!</definedName>
    <definedName name="BExUEFKOQWXXGRNLAOJV2BJ66UB8" localSheetId="0" hidden="1">#REF!</definedName>
    <definedName name="BExUEFKOQWXXGRNLAOJV2BJ66UB8" localSheetId="1" hidden="1">#REF!</definedName>
    <definedName name="BExUEFKOQWXXGRNLAOJV2BJ66UB8" hidden="1">#REF!</definedName>
    <definedName name="BExUEJGX3OQQP5KFRJSRCZ70EI9V" localSheetId="0" hidden="1">#REF!</definedName>
    <definedName name="BExUEJGX3OQQP5KFRJSRCZ70EI9V" localSheetId="1" hidden="1">#REF!</definedName>
    <definedName name="BExUEJGX3OQQP5KFRJSRCZ70EI9V" hidden="1">#REF!</definedName>
    <definedName name="BExUEKDB2RWXF3WMTZ6JSBCHNSDT" localSheetId="0" hidden="1">#REF!</definedName>
    <definedName name="BExUEKDB2RWXF3WMTZ6JSBCHNSDT" localSheetId="1" hidden="1">#REF!</definedName>
    <definedName name="BExUEKDB2RWXF3WMTZ6JSBCHNSDT" hidden="1">#REF!</definedName>
    <definedName name="BExUEYR71COFS2X8PDNU21IPMQEU" localSheetId="0" hidden="1">#REF!</definedName>
    <definedName name="BExUEYR71COFS2X8PDNU21IPMQEU" localSheetId="1" hidden="1">#REF!</definedName>
    <definedName name="BExUEYR71COFS2X8PDNU21IPMQEU" hidden="1">#REF!</definedName>
    <definedName name="BExVPRLJ9I6RX45EDVFSQGCPJSOK" localSheetId="0" hidden="1">#REF!</definedName>
    <definedName name="BExVPRLJ9I6RX45EDVFSQGCPJSOK" localSheetId="1" hidden="1">#REF!</definedName>
    <definedName name="BExVPRLJ9I6RX45EDVFSQGCPJSOK" hidden="1">#REF!</definedName>
    <definedName name="BExVRFU8RWFT8A80ZVAW185SG2G6" localSheetId="0" hidden="1">#REF!</definedName>
    <definedName name="BExVRFU8RWFT8A80ZVAW185SG2G6" localSheetId="1" hidden="1">#REF!</definedName>
    <definedName name="BExVRFU8RWFT8A80ZVAW185SG2G6" hidden="1">#REF!</definedName>
    <definedName name="BExVSJ3NHETBAIZTZQSM8LAVT76V" localSheetId="0" hidden="1">#REF!</definedName>
    <definedName name="BExVSJ3NHETBAIZTZQSM8LAVT76V" localSheetId="1" hidden="1">#REF!</definedName>
    <definedName name="BExVSJ3NHETBAIZTZQSM8LAVT76V" hidden="1">#REF!</definedName>
    <definedName name="BExVSL787C8E4HFQZ2NVLT35I2XV" localSheetId="0" hidden="1">#REF!</definedName>
    <definedName name="BExVSL787C8E4HFQZ2NVLT35I2XV" localSheetId="1" hidden="1">#REF!</definedName>
    <definedName name="BExVSL787C8E4HFQZ2NVLT35I2XV" hidden="1">#REF!</definedName>
    <definedName name="BExVSTFTVV14SFGHQUOJL5SQ5TX9" localSheetId="0" hidden="1">#REF!</definedName>
    <definedName name="BExVSTFTVV14SFGHQUOJL5SQ5TX9" localSheetId="1" hidden="1">#REF!</definedName>
    <definedName name="BExVSTFTVV14SFGHQUOJL5SQ5TX9" hidden="1">#REF!</definedName>
    <definedName name="BExVT017S14M5X928ARKQ2GNUFE0" localSheetId="0" hidden="1">#REF!</definedName>
    <definedName name="BExVT017S14M5X928ARKQ2GNUFE0" localSheetId="1" hidden="1">#REF!</definedName>
    <definedName name="BExVT017S14M5X928ARKQ2GNUFE0" hidden="1">#REF!</definedName>
    <definedName name="BExVT3MPE8LQ5JFN3HQIFKSQ80U4" localSheetId="0" hidden="1">#REF!</definedName>
    <definedName name="BExVT3MPE8LQ5JFN3HQIFKSQ80U4" localSheetId="1" hidden="1">#REF!</definedName>
    <definedName name="BExVT3MPE8LQ5JFN3HQIFKSQ80U4" hidden="1">#REF!</definedName>
    <definedName name="BExVT7TRK3NZHPME2TFBXOF1WBR9" localSheetId="0" hidden="1">#REF!</definedName>
    <definedName name="BExVT7TRK3NZHPME2TFBXOF1WBR9" localSheetId="1" hidden="1">#REF!</definedName>
    <definedName name="BExVT7TRK3NZHPME2TFBXOF1WBR9" hidden="1">#REF!</definedName>
    <definedName name="BExVT9H0R0T7WGQAAC0HABMG54YM" localSheetId="0" hidden="1">#REF!</definedName>
    <definedName name="BExVT9H0R0T7WGQAAC0HABMG54YM" localSheetId="1" hidden="1">#REF!</definedName>
    <definedName name="BExVT9H0R0T7WGQAAC0HABMG54YM" hidden="1">#REF!</definedName>
    <definedName name="BExVTAO57POUXSZQJQ6MABMZQA13" localSheetId="0" hidden="1">#REF!</definedName>
    <definedName name="BExVTAO57POUXSZQJQ6MABMZQA13" localSheetId="1" hidden="1">#REF!</definedName>
    <definedName name="BExVTAO57POUXSZQJQ6MABMZQA13" hidden="1">#REF!</definedName>
    <definedName name="BExVTCMDDEDGLUIMUU6BSFHEWTOP" localSheetId="0" hidden="1">#REF!</definedName>
    <definedName name="BExVTCMDDEDGLUIMUU6BSFHEWTOP" localSheetId="1" hidden="1">#REF!</definedName>
    <definedName name="BExVTCMDDEDGLUIMUU6BSFHEWTOP" hidden="1">#REF!</definedName>
    <definedName name="BExVTCMDQMLKRA2NQR72XU6Y54IK" localSheetId="0" hidden="1">#REF!</definedName>
    <definedName name="BExVTCMDQMLKRA2NQR72XU6Y54IK" localSheetId="1" hidden="1">#REF!</definedName>
    <definedName name="BExVTCMDQMLKRA2NQR72XU6Y54IK" hidden="1">#REF!</definedName>
    <definedName name="BExVTCRV8FQ5U9OYWWL44N6KFNHU" localSheetId="0" hidden="1">#REF!</definedName>
    <definedName name="BExVTCRV8FQ5U9OYWWL44N6KFNHU" localSheetId="1" hidden="1">#REF!</definedName>
    <definedName name="BExVTCRV8FQ5U9OYWWL44N6KFNHU" hidden="1">#REF!</definedName>
    <definedName name="BExVTNESHPVG0A0KZ7BRX26MS0PF" localSheetId="0" hidden="1">#REF!</definedName>
    <definedName name="BExVTNESHPVG0A0KZ7BRX26MS0PF" localSheetId="1" hidden="1">#REF!</definedName>
    <definedName name="BExVTNESHPVG0A0KZ7BRX26MS0PF" hidden="1">#REF!</definedName>
    <definedName name="BExVTTJVTNRSBHBTUZ78WG2JM5MK" localSheetId="0" hidden="1">#REF!</definedName>
    <definedName name="BExVTTJVTNRSBHBTUZ78WG2JM5MK" localSheetId="1" hidden="1">#REF!</definedName>
    <definedName name="BExVTTJVTNRSBHBTUZ78WG2JM5MK" hidden="1">#REF!</definedName>
    <definedName name="BExVTXLMYR87BC04D1ERALPUFVPG" localSheetId="0" hidden="1">#REF!</definedName>
    <definedName name="BExVTXLMYR87BC04D1ERALPUFVPG" localSheetId="1" hidden="1">#REF!</definedName>
    <definedName name="BExVTXLMYR87BC04D1ERALPUFVPG" hidden="1">#REF!</definedName>
    <definedName name="BExVUL9V3H8ZF6Y72LQBBN639YAA" localSheetId="0" hidden="1">#REF!</definedName>
    <definedName name="BExVUL9V3H8ZF6Y72LQBBN639YAA" localSheetId="1" hidden="1">#REF!</definedName>
    <definedName name="BExVUL9V3H8ZF6Y72LQBBN639YAA" hidden="1">#REF!</definedName>
    <definedName name="BExVUZT95UAU8XG5X9XSE25CHQGA" localSheetId="0" hidden="1">#REF!</definedName>
    <definedName name="BExVUZT95UAU8XG5X9XSE25CHQGA" localSheetId="1" hidden="1">#REF!</definedName>
    <definedName name="BExVUZT95UAU8XG5X9XSE25CHQGA" hidden="1">#REF!</definedName>
    <definedName name="BExVV5T14N2HZIK7HQ4P2KG09U0J" localSheetId="0" hidden="1">#REF!</definedName>
    <definedName name="BExVV5T14N2HZIK7HQ4P2KG09U0J" localSheetId="1" hidden="1">#REF!</definedName>
    <definedName name="BExVV5T14N2HZIK7HQ4P2KG09U0J" hidden="1">#REF!</definedName>
    <definedName name="BExVV7R410VYLADLX9LNG63ID6H1" localSheetId="0" hidden="1">#REF!</definedName>
    <definedName name="BExVV7R410VYLADLX9LNG63ID6H1" localSheetId="1" hidden="1">#REF!</definedName>
    <definedName name="BExVV7R410VYLADLX9LNG63ID6H1" hidden="1">#REF!</definedName>
    <definedName name="BExVVAAVDXGWAVI6J2W0BCU58MBM" localSheetId="0" hidden="1">#REF!</definedName>
    <definedName name="BExVVAAVDXGWAVI6J2W0BCU58MBM" localSheetId="1" hidden="1">#REF!</definedName>
    <definedName name="BExVVAAVDXGWAVI6J2W0BCU58MBM" hidden="1">#REF!</definedName>
    <definedName name="BExVVCEED4JEKF59OV0G3T4XFMFO" localSheetId="0" hidden="1">#REF!</definedName>
    <definedName name="BExVVCEED4JEKF59OV0G3T4XFMFO" localSheetId="1" hidden="1">#REF!</definedName>
    <definedName name="BExVVCEED4JEKF59OV0G3T4XFMFO" hidden="1">#REF!</definedName>
    <definedName name="BExVVPFO2J7FMSRPD36909HN4BZJ" localSheetId="0" hidden="1">#REF!</definedName>
    <definedName name="BExVVPFO2J7FMSRPD36909HN4BZJ" localSheetId="1" hidden="1">#REF!</definedName>
    <definedName name="BExVVPFO2J7FMSRPD36909HN4BZJ" hidden="1">#REF!</definedName>
    <definedName name="BExVVQ19AQ3VCARJOC38SF7OYE9Y" localSheetId="0" hidden="1">#REF!</definedName>
    <definedName name="BExVVQ19AQ3VCARJOC38SF7OYE9Y" localSheetId="1" hidden="1">#REF!</definedName>
    <definedName name="BExVVQ19AQ3VCARJOC38SF7OYE9Y" hidden="1">#REF!</definedName>
    <definedName name="BExVVQ19TAECID45CS4HXT1RD3AQ" localSheetId="0" hidden="1">#REF!</definedName>
    <definedName name="BExVVQ19TAECID45CS4HXT1RD3AQ" localSheetId="1" hidden="1">#REF!</definedName>
    <definedName name="BExVVQ19TAECID45CS4HXT1RD3AQ" hidden="1">#REF!</definedName>
    <definedName name="BExVVYKOYB7OX8Y0B4UIUF79PVDO" localSheetId="0" hidden="1">#REF!</definedName>
    <definedName name="BExVVYKOYB7OX8Y0B4UIUF79PVDO" localSheetId="1" hidden="1">#REF!</definedName>
    <definedName name="BExVVYKOYB7OX8Y0B4UIUF79PVDO" hidden="1">#REF!</definedName>
    <definedName name="BExVW3YV5XGIVJ97UUPDJGJ2P15B" localSheetId="0" hidden="1">#REF!</definedName>
    <definedName name="BExVW3YV5XGIVJ97UUPDJGJ2P15B" localSheetId="1" hidden="1">#REF!</definedName>
    <definedName name="BExVW3YV5XGIVJ97UUPDJGJ2P15B" hidden="1">#REF!</definedName>
    <definedName name="BExVW5X571GEYR5SCU1Z2DHKWM79" localSheetId="0" hidden="1">#REF!</definedName>
    <definedName name="BExVW5X571GEYR5SCU1Z2DHKWM79" localSheetId="1" hidden="1">#REF!</definedName>
    <definedName name="BExVW5X571GEYR5SCU1Z2DHKWM79" hidden="1">#REF!</definedName>
    <definedName name="BExVW6YTKA098AF57M4PHNQ54XMH" localSheetId="0" hidden="1">#REF!</definedName>
    <definedName name="BExVW6YTKA098AF57M4PHNQ54XMH" localSheetId="1" hidden="1">#REF!</definedName>
    <definedName name="BExVW6YTKA098AF57M4PHNQ54XMH" hidden="1">#REF!</definedName>
    <definedName name="BExVWHRDIJBRFANMKJFY05BHP7RS" localSheetId="0" hidden="1">#REF!</definedName>
    <definedName name="BExVWHRDIJBRFANMKJFY05BHP7RS" localSheetId="1" hidden="1">#REF!</definedName>
    <definedName name="BExVWHRDIJBRFANMKJFY05BHP7RS" hidden="1">#REF!</definedName>
    <definedName name="BExVWINKCH0V0NUWH363SMXAZE62" localSheetId="0" hidden="1">#REF!</definedName>
    <definedName name="BExVWINKCH0V0NUWH363SMXAZE62" localSheetId="1" hidden="1">#REF!</definedName>
    <definedName name="BExVWINKCH0V0NUWH363SMXAZE62" hidden="1">#REF!</definedName>
    <definedName name="BExVWYU8EK669NP172GEIGCTVPPA" localSheetId="0" hidden="1">#REF!</definedName>
    <definedName name="BExVWYU8EK669NP172GEIGCTVPPA" localSheetId="1" hidden="1">#REF!</definedName>
    <definedName name="BExVWYU8EK669NP172GEIGCTVPPA" hidden="1">#REF!</definedName>
    <definedName name="BExVX3XN2DRJKL8EDBIG58RYQ36R" localSheetId="0" hidden="1">#REF!</definedName>
    <definedName name="BExVX3XN2DRJKL8EDBIG58RYQ36R" localSheetId="1" hidden="1">#REF!</definedName>
    <definedName name="BExVX3XN2DRJKL8EDBIG58RYQ36R" hidden="1">#REF!</definedName>
    <definedName name="BExVXBA38Z5WNQUH39HHZ2SAMC1T" localSheetId="0" hidden="1">#REF!</definedName>
    <definedName name="BExVXBA38Z5WNQUH39HHZ2SAMC1T" localSheetId="1" hidden="1">#REF!</definedName>
    <definedName name="BExVXBA38Z5WNQUH39HHZ2SAMC1T" hidden="1">#REF!</definedName>
    <definedName name="BExVXDZ63PUART77BBR5SI63TPC6" localSheetId="0" hidden="1">#REF!</definedName>
    <definedName name="BExVXDZ63PUART77BBR5SI63TPC6" localSheetId="1" hidden="1">#REF!</definedName>
    <definedName name="BExVXDZ63PUART77BBR5SI63TPC6" hidden="1">#REF!</definedName>
    <definedName name="BExVXHKI6LFYMGWISMPACMO247HL" localSheetId="0" hidden="1">#REF!</definedName>
    <definedName name="BExVXHKI6LFYMGWISMPACMO247HL" localSheetId="1" hidden="1">#REF!</definedName>
    <definedName name="BExVXHKI6LFYMGWISMPACMO247HL" hidden="1">#REF!</definedName>
    <definedName name="BExVXK9SK580O7MYHVNJ3V911ALP" localSheetId="0" hidden="1">#REF!</definedName>
    <definedName name="BExVXK9SK580O7MYHVNJ3V911ALP" localSheetId="1" hidden="1">#REF!</definedName>
    <definedName name="BExVXK9SK580O7MYHVNJ3V911ALP" hidden="1">#REF!</definedName>
    <definedName name="BExVXLX2BZ5EF2X6R41BTKRJR1NM" localSheetId="0" hidden="1">#REF!</definedName>
    <definedName name="BExVXLX2BZ5EF2X6R41BTKRJR1NM" localSheetId="1" hidden="1">#REF!</definedName>
    <definedName name="BExVXLX2BZ5EF2X6R41BTKRJR1NM" hidden="1">#REF!</definedName>
    <definedName name="BExVXYT01U5IPYA7E44FWS6KCEFC" localSheetId="0" hidden="1">#REF!</definedName>
    <definedName name="BExVXYT01U5IPYA7E44FWS6KCEFC" localSheetId="1" hidden="1">#REF!</definedName>
    <definedName name="BExVXYT01U5IPYA7E44FWS6KCEFC" hidden="1">#REF!</definedName>
    <definedName name="BExVY11V7U1SAY4QKYE0PBSPD7LW" localSheetId="0" hidden="1">#REF!</definedName>
    <definedName name="BExVY11V7U1SAY4QKYE0PBSPD7LW" localSheetId="1" hidden="1">#REF!</definedName>
    <definedName name="BExVY11V7U1SAY4QKYE0PBSPD7LW" hidden="1">#REF!</definedName>
    <definedName name="BExVY1SV37DL5YU59HS4IG3VBCP4" localSheetId="0" hidden="1">#REF!</definedName>
    <definedName name="BExVY1SV37DL5YU59HS4IG3VBCP4" localSheetId="1" hidden="1">#REF!</definedName>
    <definedName name="BExVY1SV37DL5YU59HS4IG3VBCP4" hidden="1">#REF!</definedName>
    <definedName name="BExVY3WFGJKSQA08UF9NCMST928Y" localSheetId="0" hidden="1">#REF!</definedName>
    <definedName name="BExVY3WFGJKSQA08UF9NCMST928Y" localSheetId="1" hidden="1">#REF!</definedName>
    <definedName name="BExVY3WFGJKSQA08UF9NCMST928Y" hidden="1">#REF!</definedName>
    <definedName name="BExVY954UOEVQEIC5OFO4NEWVKAQ" localSheetId="0" hidden="1">#REF!</definedName>
    <definedName name="BExVY954UOEVQEIC5OFO4NEWVKAQ" localSheetId="1" hidden="1">#REF!</definedName>
    <definedName name="BExVY954UOEVQEIC5OFO4NEWVKAQ" hidden="1">#REF!</definedName>
    <definedName name="BExVYHDYIV5397LC02V4FEP8VD6W" localSheetId="0" hidden="1">#REF!</definedName>
    <definedName name="BExVYHDYIV5397LC02V4FEP8VD6W" localSheetId="1" hidden="1">#REF!</definedName>
    <definedName name="BExVYHDYIV5397LC02V4FEP8VD6W" hidden="1">#REF!</definedName>
    <definedName name="BExVYO4NFDGC4ZOGHANQWX5CH4BT" localSheetId="0" hidden="1">#REF!</definedName>
    <definedName name="BExVYO4NFDGC4ZOGHANQWX5CH4BT" localSheetId="1" hidden="1">#REF!</definedName>
    <definedName name="BExVYO4NFDGC4ZOGHANQWX5CH4BT" hidden="1">#REF!</definedName>
    <definedName name="BExVYOVIZDA18YIQ0A30Q052PCAK" localSheetId="0" hidden="1">#REF!</definedName>
    <definedName name="BExVYOVIZDA18YIQ0A30Q052PCAK" localSheetId="1" hidden="1">#REF!</definedName>
    <definedName name="BExVYOVIZDA18YIQ0A30Q052PCAK" hidden="1">#REF!</definedName>
    <definedName name="BExVYPS2R6B75R1EFIUJ6G5TE4Q4" localSheetId="0" hidden="1">#REF!</definedName>
    <definedName name="BExVYPS2R6B75R1EFIUJ6G5TE4Q4" localSheetId="1" hidden="1">#REF!</definedName>
    <definedName name="BExVYPS2R6B75R1EFIUJ6G5TE4Q4" hidden="1">#REF!</definedName>
    <definedName name="BExVYQIXPEM6J4JVP78BRHIC05PV" localSheetId="0" hidden="1">#REF!</definedName>
    <definedName name="BExVYQIXPEM6J4JVP78BRHIC05PV" localSheetId="1" hidden="1">#REF!</definedName>
    <definedName name="BExVYQIXPEM6J4JVP78BRHIC05PV" hidden="1">#REF!</definedName>
    <definedName name="BExVYVGWN7SONLVDH9WJ2F1JS264" localSheetId="0" hidden="1">#REF!</definedName>
    <definedName name="BExVYVGWN7SONLVDH9WJ2F1JS264" localSheetId="1" hidden="1">#REF!</definedName>
    <definedName name="BExVYVGWN7SONLVDH9WJ2F1JS264" hidden="1">#REF!</definedName>
    <definedName name="BExVZ40HNAZRM8JHYYNQ7F6A4GU0" localSheetId="0" hidden="1">#REF!</definedName>
    <definedName name="BExVZ40HNAZRM8JHYYNQ7F6A4GU0" localSheetId="1" hidden="1">#REF!</definedName>
    <definedName name="BExVZ40HNAZRM8JHYYNQ7F6A4GU0" hidden="1">#REF!</definedName>
    <definedName name="BExVZ7WRO17PYILJEJGPQCO5IL66" localSheetId="0" hidden="1">#REF!</definedName>
    <definedName name="BExVZ7WRO17PYILJEJGPQCO5IL66" localSheetId="1" hidden="1">#REF!</definedName>
    <definedName name="BExVZ7WRO17PYILJEJGPQCO5IL66" hidden="1">#REF!</definedName>
    <definedName name="BExVZ9EO732IK6MNMG17Y1EFTJQC" localSheetId="0" hidden="1">#REF!</definedName>
    <definedName name="BExVZ9EO732IK6MNMG17Y1EFTJQC" localSheetId="1" hidden="1">#REF!</definedName>
    <definedName name="BExVZ9EO732IK6MNMG17Y1EFTJQC" hidden="1">#REF!</definedName>
    <definedName name="BExVZB1Y5J4UL2LKK0363EU7GIJ1" localSheetId="0" hidden="1">#REF!</definedName>
    <definedName name="BExVZB1Y5J4UL2LKK0363EU7GIJ1" localSheetId="1" hidden="1">#REF!</definedName>
    <definedName name="BExVZB1Y5J4UL2LKK0363EU7GIJ1" hidden="1">#REF!</definedName>
    <definedName name="BExVZGQXYK2ICC9JSNFPRHBD5KNU" localSheetId="0" hidden="1">#REF!</definedName>
    <definedName name="BExVZGQXYK2ICC9JSNFPRHBD5KNU" localSheetId="1" hidden="1">#REF!</definedName>
    <definedName name="BExVZGQXYK2ICC9JSNFPRHBD5KNU" hidden="1">#REF!</definedName>
    <definedName name="BExVZJQVO5LQ0BJH5JEN5NOBIAF6" localSheetId="0" hidden="1">#REF!</definedName>
    <definedName name="BExVZJQVO5LQ0BJH5JEN5NOBIAF6" localSheetId="1" hidden="1">#REF!</definedName>
    <definedName name="BExVZJQVO5LQ0BJH5JEN5NOBIAF6" hidden="1">#REF!</definedName>
    <definedName name="BExVZNXWS91RD7NXV5NE2R3C8WW7" localSheetId="0" hidden="1">#REF!</definedName>
    <definedName name="BExVZNXWS91RD7NXV5NE2R3C8WW7" localSheetId="1" hidden="1">#REF!</definedName>
    <definedName name="BExVZNXWS91RD7NXV5NE2R3C8WW7" hidden="1">#REF!</definedName>
    <definedName name="BExW008AGT1ZRN5DFG4YOH5F7G47" localSheetId="0" hidden="1">#REF!</definedName>
    <definedName name="BExW008AGT1ZRN5DFG4YOH5F7G47" localSheetId="1" hidden="1">#REF!</definedName>
    <definedName name="BExW008AGT1ZRN5DFG4YOH5F7G47" hidden="1">#REF!</definedName>
    <definedName name="BExW0386REQRCQCVT9BCX80UPTRY" localSheetId="0" hidden="1">#REF!</definedName>
    <definedName name="BExW0386REQRCQCVT9BCX80UPTRY" localSheetId="1" hidden="1">#REF!</definedName>
    <definedName name="BExW0386REQRCQCVT9BCX80UPTRY" hidden="1">#REF!</definedName>
    <definedName name="BExW0FYP4WXY71CYUG40SUBG9UWU" localSheetId="0" hidden="1">#REF!</definedName>
    <definedName name="BExW0FYP4WXY71CYUG40SUBG9UWU" localSheetId="1" hidden="1">#REF!</definedName>
    <definedName name="BExW0FYP4WXY71CYUG40SUBG9UWU" hidden="1">#REF!</definedName>
    <definedName name="BExW0MPJNQOJ7D6U780WU5XBL97X" localSheetId="0" hidden="1">#REF!</definedName>
    <definedName name="BExW0MPJNQOJ7D6U780WU5XBL97X" localSheetId="1" hidden="1">#REF!</definedName>
    <definedName name="BExW0MPJNQOJ7D6U780WU5XBL97X" hidden="1">#REF!</definedName>
    <definedName name="BExW0RI61B4VV0ARXTFVBAWRA1C5" localSheetId="0" hidden="1">#REF!</definedName>
    <definedName name="BExW0RI61B4VV0ARXTFVBAWRA1C5" localSheetId="1" hidden="1">#REF!</definedName>
    <definedName name="BExW0RI61B4VV0ARXTFVBAWRA1C5" hidden="1">#REF!</definedName>
    <definedName name="BExW0Y8T85LBE0WS6FPX6ILTX9ON" localSheetId="0" hidden="1">#REF!</definedName>
    <definedName name="BExW0Y8T85LBE0WS6FPX6ILTX9ON" localSheetId="1" hidden="1">#REF!</definedName>
    <definedName name="BExW0Y8T85LBE0WS6FPX6ILTX9ON" hidden="1">#REF!</definedName>
    <definedName name="BExW1BVUYQTKMOR56MW7RVRX4L1L" localSheetId="0" hidden="1">#REF!</definedName>
    <definedName name="BExW1BVUYQTKMOR56MW7RVRX4L1L" localSheetId="1" hidden="1">#REF!</definedName>
    <definedName name="BExW1BVUYQTKMOR56MW7RVRX4L1L" hidden="1">#REF!</definedName>
    <definedName name="BExW1F1220628FOMTW5UAATHRJHK" localSheetId="0" hidden="1">#REF!</definedName>
    <definedName name="BExW1F1220628FOMTW5UAATHRJHK" localSheetId="1" hidden="1">#REF!</definedName>
    <definedName name="BExW1F1220628FOMTW5UAATHRJHK" hidden="1">#REF!</definedName>
    <definedName name="BExW1PTHB0NZUF0GTD2J1UUL693E" localSheetId="0" hidden="1">#REF!</definedName>
    <definedName name="BExW1PTHB0NZUF0GTD2J1UUL693E" localSheetId="1" hidden="1">#REF!</definedName>
    <definedName name="BExW1PTHB0NZUF0GTD2J1UUL693E" hidden="1">#REF!</definedName>
    <definedName name="BExW1TKA0Z9OP2DTG50GZR5EG8C7" localSheetId="0" hidden="1">#REF!</definedName>
    <definedName name="BExW1TKA0Z9OP2DTG50GZR5EG8C7" localSheetId="1" hidden="1">#REF!</definedName>
    <definedName name="BExW1TKA0Z9OP2DTG50GZR5EG8C7" hidden="1">#REF!</definedName>
    <definedName name="BExW1U0JLKQ094DW5MMOI8UHO09V" localSheetId="0" hidden="1">#REF!</definedName>
    <definedName name="BExW1U0JLKQ094DW5MMOI8UHO09V" localSheetId="1" hidden="1">#REF!</definedName>
    <definedName name="BExW1U0JLKQ094DW5MMOI8UHO09V" hidden="1">#REF!</definedName>
    <definedName name="BExW1VNZHNB5P9V6232N0DQCE0WE" localSheetId="0" hidden="1">#REF!</definedName>
    <definedName name="BExW1VNZHNB5P9V6232N0DQCE0WE" localSheetId="1" hidden="1">#REF!</definedName>
    <definedName name="BExW1VNZHNB5P9V6232N0DQCE0WE" hidden="1">#REF!</definedName>
    <definedName name="BExW1WK6J1TDP29S3QDPTYZJBLIW" localSheetId="0" hidden="1">#REF!</definedName>
    <definedName name="BExW1WK6J1TDP29S3QDPTYZJBLIW" localSheetId="1" hidden="1">#REF!</definedName>
    <definedName name="BExW1WK6J1TDP29S3QDPTYZJBLIW" hidden="1">#REF!</definedName>
    <definedName name="BExW283NP9D366XFPXLGSCI5UB0L" localSheetId="0" hidden="1">#REF!</definedName>
    <definedName name="BExW283NP9D366XFPXLGSCI5UB0L" localSheetId="1" hidden="1">#REF!</definedName>
    <definedName name="BExW283NP9D366XFPXLGSCI5UB0L" hidden="1">#REF!</definedName>
    <definedName name="BExW2H3C8WJSBW5FGTFKVDVJC4CL" localSheetId="0" hidden="1">#REF!</definedName>
    <definedName name="BExW2H3C8WJSBW5FGTFKVDVJC4CL" localSheetId="1" hidden="1">#REF!</definedName>
    <definedName name="BExW2H3C8WJSBW5FGTFKVDVJC4CL" hidden="1">#REF!</definedName>
    <definedName name="BExW2MSCKPGF5K3I7TL4KF5ISUOL" localSheetId="0" hidden="1">#REF!</definedName>
    <definedName name="BExW2MSCKPGF5K3I7TL4KF5ISUOL" localSheetId="1" hidden="1">#REF!</definedName>
    <definedName name="BExW2MSCKPGF5K3I7TL4KF5ISUOL" hidden="1">#REF!</definedName>
    <definedName name="BExW2SMO90FU9W8DVVES6Q4E6BZR" localSheetId="0" hidden="1">#REF!</definedName>
    <definedName name="BExW2SMO90FU9W8DVVES6Q4E6BZR" localSheetId="1" hidden="1">#REF!</definedName>
    <definedName name="BExW2SMO90FU9W8DVVES6Q4E6BZR" hidden="1">#REF!</definedName>
    <definedName name="BExW36V9N91OHCUMGWJQL3I5P4JK" localSheetId="0" hidden="1">#REF!</definedName>
    <definedName name="BExW36V9N91OHCUMGWJQL3I5P4JK" localSheetId="1" hidden="1">#REF!</definedName>
    <definedName name="BExW36V9N91OHCUMGWJQL3I5P4JK" hidden="1">#REF!</definedName>
    <definedName name="BExW39V04HTFFQE7DAW9MAJT0NNF" localSheetId="0" hidden="1">#REF!</definedName>
    <definedName name="BExW39V04HTFFQE7DAW9MAJT0NNF" localSheetId="1" hidden="1">#REF!</definedName>
    <definedName name="BExW39V04HTFFQE7DAW9MAJT0NNF" hidden="1">#REF!</definedName>
    <definedName name="BExW3ECU6QPMV99AITCPHAG0CGYK" localSheetId="0" hidden="1">#REF!</definedName>
    <definedName name="BExW3ECU6QPMV99AITCPHAG0CGYK" localSheetId="1" hidden="1">#REF!</definedName>
    <definedName name="BExW3ECU6QPMV99AITCPHAG0CGYK" hidden="1">#REF!</definedName>
    <definedName name="BExW3EIBA1J9Q9NA9VCGZGRS8WV7" localSheetId="0" hidden="1">#REF!</definedName>
    <definedName name="BExW3EIBA1J9Q9NA9VCGZGRS8WV7" localSheetId="1" hidden="1">#REF!</definedName>
    <definedName name="BExW3EIBA1J9Q9NA9VCGZGRS8WV7" hidden="1">#REF!</definedName>
    <definedName name="BExW3FEO8FI8N6AGQKYEG4SQVJWB" localSheetId="0" hidden="1">#REF!</definedName>
    <definedName name="BExW3FEO8FI8N6AGQKYEG4SQVJWB" localSheetId="1" hidden="1">#REF!</definedName>
    <definedName name="BExW3FEO8FI8N6AGQKYEG4SQVJWB" hidden="1">#REF!</definedName>
    <definedName name="BExW3GB28STOMJUSZEIA7YKYNS4Y" localSheetId="0" hidden="1">#REF!</definedName>
    <definedName name="BExW3GB28STOMJUSZEIA7YKYNS4Y" localSheetId="1" hidden="1">#REF!</definedName>
    <definedName name="BExW3GB28STOMJUSZEIA7YKYNS4Y" hidden="1">#REF!</definedName>
    <definedName name="BExW3T1K638HT5E0Y8MMK108P5JT" localSheetId="0" hidden="1">#REF!</definedName>
    <definedName name="BExW3T1K638HT5E0Y8MMK108P5JT" localSheetId="1" hidden="1">#REF!</definedName>
    <definedName name="BExW3T1K638HT5E0Y8MMK108P5JT" hidden="1">#REF!</definedName>
    <definedName name="BExW3U3D6FTAFTK3Q7DSA9FY454Q" localSheetId="0" hidden="1">#REF!</definedName>
    <definedName name="BExW3U3D6FTAFTK3Q7DSA9FY454Q" localSheetId="1" hidden="1">#REF!</definedName>
    <definedName name="BExW3U3D6FTAFTK3Q7DSA9FY454Q" hidden="1">#REF!</definedName>
    <definedName name="BExW4217ZHL9VO39POSTJOD090WU" localSheetId="0" hidden="1">#REF!</definedName>
    <definedName name="BExW4217ZHL9VO39POSTJOD090WU" localSheetId="1" hidden="1">#REF!</definedName>
    <definedName name="BExW4217ZHL9VO39POSTJOD090WU" hidden="1">#REF!</definedName>
    <definedName name="BExW4GPW71EBF8XPS2QGVQHBCDX3" localSheetId="0" hidden="1">#REF!</definedName>
    <definedName name="BExW4GPW71EBF8XPS2QGVQHBCDX3" localSheetId="1" hidden="1">#REF!</definedName>
    <definedName name="BExW4GPW71EBF8XPS2QGVQHBCDX3" hidden="1">#REF!</definedName>
    <definedName name="BExW4JKC5837JBPCOJV337ZVYYY3" localSheetId="0" hidden="1">#REF!</definedName>
    <definedName name="BExW4JKC5837JBPCOJV337ZVYYY3" localSheetId="1" hidden="1">#REF!</definedName>
    <definedName name="BExW4JKC5837JBPCOJV337ZVYYY3" hidden="1">#REF!</definedName>
    <definedName name="BExW4O2DBZGV8KGBO9EB4BAXIH4Y" localSheetId="0" hidden="1">#REF!</definedName>
    <definedName name="BExW4O2DBZGV8KGBO9EB4BAXIH4Y" localSheetId="1" hidden="1">#REF!</definedName>
    <definedName name="BExW4O2DBZGV8KGBO9EB4BAXIH4Y" hidden="1">#REF!</definedName>
    <definedName name="BExW4QR9FV9MP5K610THBSM51RYO" localSheetId="0" hidden="1">#REF!</definedName>
    <definedName name="BExW4QR9FV9MP5K610THBSM51RYO" localSheetId="1" hidden="1">#REF!</definedName>
    <definedName name="BExW4QR9FV9MP5K610THBSM51RYO" hidden="1">#REF!</definedName>
    <definedName name="BExW4Z029R9E19ZENN3WEA3VDAD1" localSheetId="0" hidden="1">#REF!</definedName>
    <definedName name="BExW4Z029R9E19ZENN3WEA3VDAD1" localSheetId="1" hidden="1">#REF!</definedName>
    <definedName name="BExW4Z029R9E19ZENN3WEA3VDAD1" hidden="1">#REF!</definedName>
    <definedName name="BExW53SPLW3K0Y0ZVTM4NYF1B2YH" localSheetId="0" hidden="1">#REF!</definedName>
    <definedName name="BExW53SPLW3K0Y0ZVTM4NYF1B2YH" localSheetId="1" hidden="1">#REF!</definedName>
    <definedName name="BExW53SPLW3K0Y0ZVTM4NYF1B2YH" hidden="1">#REF!</definedName>
    <definedName name="BExW591F7X34FVKJ2OUT09PFUW1B" localSheetId="0" hidden="1">#REF!</definedName>
    <definedName name="BExW591F7X34FVKJ2OUT09PFUW1B" localSheetId="1" hidden="1">#REF!</definedName>
    <definedName name="BExW591F7X34FVKJ2OUT09PFUW1B" hidden="1">#REF!</definedName>
    <definedName name="BExW5AZNT6IAZGNF2C879ODHY1B8" localSheetId="0" hidden="1">#REF!</definedName>
    <definedName name="BExW5AZNT6IAZGNF2C879ODHY1B8" localSheetId="1" hidden="1">#REF!</definedName>
    <definedName name="BExW5AZNT6IAZGNF2C879ODHY1B8" hidden="1">#REF!</definedName>
    <definedName name="BExW5F6OUXHEWQU5VYE7W7P8DD78" localSheetId="0" hidden="1">#REF!</definedName>
    <definedName name="BExW5F6OUXHEWQU5VYE7W7P8DD78" localSheetId="1" hidden="1">#REF!</definedName>
    <definedName name="BExW5F6OUXHEWQU5VYE7W7P8DD78" hidden="1">#REF!</definedName>
    <definedName name="BExW5WPU27WD4NWZOT0ZEJIDLX5J" localSheetId="0" hidden="1">#REF!</definedName>
    <definedName name="BExW5WPU27WD4NWZOT0ZEJIDLX5J" localSheetId="1" hidden="1">#REF!</definedName>
    <definedName name="BExW5WPU27WD4NWZOT0ZEJIDLX5J" hidden="1">#REF!</definedName>
    <definedName name="BExW5YD97EMSUYC4KDEFH1FB4FY3" localSheetId="0" hidden="1">#REF!</definedName>
    <definedName name="BExW5YD97EMSUYC4KDEFH1FB4FY3" localSheetId="1" hidden="1">#REF!</definedName>
    <definedName name="BExW5YD97EMSUYC4KDEFH1FB4FY3" hidden="1">#REF!</definedName>
    <definedName name="BExW5Z469DSRWTA6T0KVLA7SMIPL" localSheetId="0" hidden="1">#REF!</definedName>
    <definedName name="BExW5Z469DSRWTA6T0KVLA7SMIPL" localSheetId="1" hidden="1">#REF!</definedName>
    <definedName name="BExW5Z469DSRWTA6T0KVLA7SMIPL" hidden="1">#REF!</definedName>
    <definedName name="BExW62ETJAPBX5X53FTGUCHZXI2K" localSheetId="0" hidden="1">#REF!</definedName>
    <definedName name="BExW62ETJAPBX5X53FTGUCHZXI2K" localSheetId="1" hidden="1">#REF!</definedName>
    <definedName name="BExW62ETJAPBX5X53FTGUCHZXI2K" hidden="1">#REF!</definedName>
    <definedName name="BExW660AV1TUV2XNUPD65RZR3QOO" localSheetId="0" hidden="1">#REF!</definedName>
    <definedName name="BExW660AV1TUV2XNUPD65RZR3QOO" localSheetId="1" hidden="1">#REF!</definedName>
    <definedName name="BExW660AV1TUV2XNUPD65RZR3QOO" hidden="1">#REF!</definedName>
    <definedName name="BExW66LVVZK656PQY1257QMHP2AY" localSheetId="0" hidden="1">#REF!</definedName>
    <definedName name="BExW66LVVZK656PQY1257QMHP2AY" localSheetId="1" hidden="1">#REF!</definedName>
    <definedName name="BExW66LVVZK656PQY1257QMHP2AY" hidden="1">#REF!</definedName>
    <definedName name="BExW6EJPHAP1TWT380AZLXNHR22P" localSheetId="0" hidden="1">#REF!</definedName>
    <definedName name="BExW6EJPHAP1TWT380AZLXNHR22P" localSheetId="1" hidden="1">#REF!</definedName>
    <definedName name="BExW6EJPHAP1TWT380AZLXNHR22P" hidden="1">#REF!</definedName>
    <definedName name="BExW6G1PJ38H10DVLL8WPQ736OEB" localSheetId="0" hidden="1">#REF!</definedName>
    <definedName name="BExW6G1PJ38H10DVLL8WPQ736OEB" localSheetId="1" hidden="1">#REF!</definedName>
    <definedName name="BExW6G1PJ38H10DVLL8WPQ736OEB" hidden="1">#REF!</definedName>
    <definedName name="BExW794A74Z5F2K8LVQLD6VSKXUE" localSheetId="0" hidden="1">#REF!</definedName>
    <definedName name="BExW794A74Z5F2K8LVQLD6VSKXUE" localSheetId="1" hidden="1">#REF!</definedName>
    <definedName name="BExW794A74Z5F2K8LVQLD6VSKXUE" hidden="1">#REF!</definedName>
    <definedName name="BExW7Q1TQ8E6G4WYYNSOMV43S95R" localSheetId="0" hidden="1">#REF!</definedName>
    <definedName name="BExW7Q1TQ8E6G4WYYNSOMV43S95R" localSheetId="1" hidden="1">#REF!</definedName>
    <definedName name="BExW7Q1TQ8E6G4WYYNSOMV43S95R" hidden="1">#REF!</definedName>
    <definedName name="BExW7XZTFZV0N9YM9S4PM74A5X2O" localSheetId="0" hidden="1">#REF!</definedName>
    <definedName name="BExW7XZTFZV0N9YM9S4PM74A5X2O" localSheetId="1" hidden="1">#REF!</definedName>
    <definedName name="BExW7XZTFZV0N9YM9S4PM74A5X2O" hidden="1">#REF!</definedName>
    <definedName name="BExW8K0SSIPSKBVP06IJ71600HJZ" localSheetId="0" hidden="1">#REF!</definedName>
    <definedName name="BExW8K0SSIPSKBVP06IJ71600HJZ" localSheetId="1" hidden="1">#REF!</definedName>
    <definedName name="BExW8K0SSIPSKBVP06IJ71600HJZ" hidden="1">#REF!</definedName>
    <definedName name="BExW8T0GVY3ZYO4ACSBLHS8SH895" localSheetId="0" hidden="1">#REF!</definedName>
    <definedName name="BExW8T0GVY3ZYO4ACSBLHS8SH895" localSheetId="1" hidden="1">#REF!</definedName>
    <definedName name="BExW8T0GVY3ZYO4ACSBLHS8SH895" hidden="1">#REF!</definedName>
    <definedName name="BExW8YEP73JMMU9HZ08PM4WHJQZ4" localSheetId="0" hidden="1">#REF!</definedName>
    <definedName name="BExW8YEP73JMMU9HZ08PM4WHJQZ4" localSheetId="1" hidden="1">#REF!</definedName>
    <definedName name="BExW8YEP73JMMU9HZ08PM4WHJQZ4" hidden="1">#REF!</definedName>
    <definedName name="BExW937AT53OZQRHNWQZ5BVH24IE" localSheetId="0" hidden="1">#REF!</definedName>
    <definedName name="BExW937AT53OZQRHNWQZ5BVH24IE" localSheetId="1" hidden="1">#REF!</definedName>
    <definedName name="BExW937AT53OZQRHNWQZ5BVH24IE" hidden="1">#REF!</definedName>
    <definedName name="BExW95LN5N0LYFFVP7GJEGDVDLF0" localSheetId="0" hidden="1">#REF!</definedName>
    <definedName name="BExW95LN5N0LYFFVP7GJEGDVDLF0" localSheetId="1" hidden="1">#REF!</definedName>
    <definedName name="BExW95LN5N0LYFFVP7GJEGDVDLF0" hidden="1">#REF!</definedName>
    <definedName name="BExW967733Q8RAJOHR2GJ3HO8JIW" localSheetId="0" hidden="1">#REF!</definedName>
    <definedName name="BExW967733Q8RAJOHR2GJ3HO8JIW" localSheetId="1" hidden="1">#REF!</definedName>
    <definedName name="BExW967733Q8RAJOHR2GJ3HO8JIW" hidden="1">#REF!</definedName>
    <definedName name="BExW9POK1KIOI0ALS5MZIKTDIYMA" localSheetId="0" hidden="1">#REF!</definedName>
    <definedName name="BExW9POK1KIOI0ALS5MZIKTDIYMA" localSheetId="1" hidden="1">#REF!</definedName>
    <definedName name="BExW9POK1KIOI0ALS5MZIKTDIYMA" hidden="1">#REF!</definedName>
    <definedName name="BExXLDE6PN4ESWT3LXJNQCY94NE4" localSheetId="0" hidden="1">#REF!</definedName>
    <definedName name="BExXLDE6PN4ESWT3LXJNQCY94NE4" localSheetId="1" hidden="1">#REF!</definedName>
    <definedName name="BExXLDE6PN4ESWT3LXJNQCY94NE4" hidden="1">#REF!</definedName>
    <definedName name="BExXLQVPK2H3IF0NDDA5CT612EUK" localSheetId="0" hidden="1">#REF!</definedName>
    <definedName name="BExXLQVPK2H3IF0NDDA5CT612EUK" localSheetId="1" hidden="1">#REF!</definedName>
    <definedName name="BExXLQVPK2H3IF0NDDA5CT612EUK" hidden="1">#REF!</definedName>
    <definedName name="BExXLR6IO70TYTACKQH9M5PGV24J" localSheetId="0" hidden="1">#REF!</definedName>
    <definedName name="BExXLR6IO70TYTACKQH9M5PGV24J" localSheetId="1" hidden="1">#REF!</definedName>
    <definedName name="BExXLR6IO70TYTACKQH9M5PGV24J" hidden="1">#REF!</definedName>
    <definedName name="BExXM065WOLYRYHGHOJE0OOFXA4M" localSheetId="0" hidden="1">#REF!</definedName>
    <definedName name="BExXM065WOLYRYHGHOJE0OOFXA4M" localSheetId="1" hidden="1">#REF!</definedName>
    <definedName name="BExXM065WOLYRYHGHOJE0OOFXA4M" hidden="1">#REF!</definedName>
    <definedName name="BExXM3GUNXVDM82KUR17NNUMQCNI" localSheetId="0" hidden="1">#REF!</definedName>
    <definedName name="BExXM3GUNXVDM82KUR17NNUMQCNI" localSheetId="1" hidden="1">#REF!</definedName>
    <definedName name="BExXM3GUNXVDM82KUR17NNUMQCNI" hidden="1">#REF!</definedName>
    <definedName name="BExXMA28M8SH7MKIGETSDA72WUIZ" localSheetId="0" hidden="1">#REF!</definedName>
    <definedName name="BExXMA28M8SH7MKIGETSDA72WUIZ" localSheetId="1" hidden="1">#REF!</definedName>
    <definedName name="BExXMA28M8SH7MKIGETSDA72WUIZ" hidden="1">#REF!</definedName>
    <definedName name="BExXMOLHIAHDLFSA31PUB36SC3I9" localSheetId="0" hidden="1">#REF!</definedName>
    <definedName name="BExXMOLHIAHDLFSA31PUB36SC3I9" localSheetId="1" hidden="1">#REF!</definedName>
    <definedName name="BExXMOLHIAHDLFSA31PUB36SC3I9" hidden="1">#REF!</definedName>
    <definedName name="BExXMT8T5Z3M2JBQN65X2LKH0YQI" localSheetId="0" hidden="1">#REF!</definedName>
    <definedName name="BExXMT8T5Z3M2JBQN65X2LKH0YQI" localSheetId="1" hidden="1">#REF!</definedName>
    <definedName name="BExXMT8T5Z3M2JBQN65X2LKH0YQI" hidden="1">#REF!</definedName>
    <definedName name="BExXN1XNO7H60M9X1E7EVWFJDM5N" localSheetId="0" hidden="1">#REF!</definedName>
    <definedName name="BExXN1XNO7H60M9X1E7EVWFJDM5N" localSheetId="1" hidden="1">#REF!</definedName>
    <definedName name="BExXN1XNO7H60M9X1E7EVWFJDM5N" hidden="1">#REF!</definedName>
    <definedName name="BExXN1XOOOY51EZQ6II0LWEU2OYT" localSheetId="0" hidden="1">#REF!</definedName>
    <definedName name="BExXN1XOOOY51EZQ6II0LWEU2OYT" localSheetId="1" hidden="1">#REF!</definedName>
    <definedName name="BExXN1XOOOY51EZQ6II0LWEU2OYT" hidden="1">#REF!</definedName>
    <definedName name="BExXN22ZOTIW49GPLWFYKVM90FNZ" localSheetId="0" hidden="1">#REF!</definedName>
    <definedName name="BExXN22ZOTIW49GPLWFYKVM90FNZ" localSheetId="1" hidden="1">#REF!</definedName>
    <definedName name="BExXN22ZOTIW49GPLWFYKVM90FNZ" hidden="1">#REF!</definedName>
    <definedName name="BExXN6QAP8UJQVN4R4BQKPP4QK35" localSheetId="0" hidden="1">#REF!</definedName>
    <definedName name="BExXN6QAP8UJQVN4R4BQKPP4QK35" localSheetId="1" hidden="1">#REF!</definedName>
    <definedName name="BExXN6QAP8UJQVN4R4BQKPP4QK35" hidden="1">#REF!</definedName>
    <definedName name="BExXNBOA39T2X6Y5Y5GZ5DDNA1AX" localSheetId="0" hidden="1">#REF!</definedName>
    <definedName name="BExXNBOA39T2X6Y5Y5GZ5DDNA1AX" localSheetId="1" hidden="1">#REF!</definedName>
    <definedName name="BExXNBOA39T2X6Y5Y5GZ5DDNA1AX" hidden="1">#REF!</definedName>
    <definedName name="BExXNBZ1BRDK73S9XPRR1645KLVB" localSheetId="0" hidden="1">#REF!</definedName>
    <definedName name="BExXNBZ1BRDK73S9XPRR1645KLVB" localSheetId="1" hidden="1">#REF!</definedName>
    <definedName name="BExXNBZ1BRDK73S9XPRR1645KLVB" hidden="1">#REF!</definedName>
    <definedName name="BExXND6872VJ3M2PGT056WQMWBHD" localSheetId="0" hidden="1">#REF!</definedName>
    <definedName name="BExXND6872VJ3M2PGT056WQMWBHD" localSheetId="1" hidden="1">#REF!</definedName>
    <definedName name="BExXND6872VJ3M2PGT056WQMWBHD" hidden="1">#REF!</definedName>
    <definedName name="BExXNPM24UN2PGVL9D1TUBFRIKR4" localSheetId="0" hidden="1">#REF!</definedName>
    <definedName name="BExXNPM24UN2PGVL9D1TUBFRIKR4" localSheetId="1" hidden="1">#REF!</definedName>
    <definedName name="BExXNPM24UN2PGVL9D1TUBFRIKR4" hidden="1">#REF!</definedName>
    <definedName name="BExXNWCR6WOY5G3VTC96QCIFQE0E" localSheetId="0" hidden="1">#REF!</definedName>
    <definedName name="BExXNWCR6WOY5G3VTC96QCIFQE0E" localSheetId="1" hidden="1">#REF!</definedName>
    <definedName name="BExXNWCR6WOY5G3VTC96QCIFQE0E" hidden="1">#REF!</definedName>
    <definedName name="BExXNWYB165VO9MHARCL5WLCHWS0" localSheetId="0" hidden="1">#REF!</definedName>
    <definedName name="BExXNWYB165VO9MHARCL5WLCHWS0" localSheetId="1" hidden="1">#REF!</definedName>
    <definedName name="BExXNWYB165VO9MHARCL5WLCHWS0" hidden="1">#REF!</definedName>
    <definedName name="BExXO278QHQN8JDK5425EJ615ECC" localSheetId="0" hidden="1">#REF!</definedName>
    <definedName name="BExXO278QHQN8JDK5425EJ615ECC" localSheetId="1" hidden="1">#REF!</definedName>
    <definedName name="BExXO278QHQN8JDK5425EJ615ECC" hidden="1">#REF!</definedName>
    <definedName name="BExXO4QVV7YZ6L5A7WZEMIA5AZOV" localSheetId="0" hidden="1">#REF!</definedName>
    <definedName name="BExXO4QVV7YZ6L5A7WZEMIA5AZOV" localSheetId="1" hidden="1">#REF!</definedName>
    <definedName name="BExXO4QVV7YZ6L5A7WZEMIA5AZOV" hidden="1">#REF!</definedName>
    <definedName name="BExXOBHOP0WGFHI2Y9AO4L440UVQ" localSheetId="0" hidden="1">#REF!</definedName>
    <definedName name="BExXOBHOP0WGFHI2Y9AO4L440UVQ" localSheetId="1" hidden="1">#REF!</definedName>
    <definedName name="BExXOBHOP0WGFHI2Y9AO4L440UVQ" hidden="1">#REF!</definedName>
    <definedName name="BExXOHHHX25B8F97636QMXFUDZQK" localSheetId="0" hidden="1">#REF!</definedName>
    <definedName name="BExXOHHHX25B8F97636QMXFUDZQK" localSheetId="1" hidden="1">#REF!</definedName>
    <definedName name="BExXOHHHX25B8F97636QMXFUDZQK" hidden="1">#REF!</definedName>
    <definedName name="BExXOHSAD2NSHOLLMZ2JWA4I3I1R" localSheetId="0" hidden="1">#REF!</definedName>
    <definedName name="BExXOHSAD2NSHOLLMZ2JWA4I3I1R" localSheetId="1" hidden="1">#REF!</definedName>
    <definedName name="BExXOHSAD2NSHOLLMZ2JWA4I3I1R" hidden="1">#REF!</definedName>
    <definedName name="BExXOJKWIJ6IFTV1RHIWHR91EZMW" localSheetId="0" hidden="1">#REF!</definedName>
    <definedName name="BExXOJKWIJ6IFTV1RHIWHR91EZMW" localSheetId="1" hidden="1">#REF!</definedName>
    <definedName name="BExXOJKWIJ6IFTV1RHIWHR91EZMW" hidden="1">#REF!</definedName>
    <definedName name="BExXP80B5FGA00JCM7UXKPI3PB7Y" localSheetId="0" hidden="1">#REF!</definedName>
    <definedName name="BExXP80B5FGA00JCM7UXKPI3PB7Y" localSheetId="1" hidden="1">#REF!</definedName>
    <definedName name="BExXP80B5FGA00JCM7UXKPI3PB7Y" hidden="1">#REF!</definedName>
    <definedName name="BExXP85M4WXYVN1UVHUTOEKEG5XS" localSheetId="0" hidden="1">#REF!</definedName>
    <definedName name="BExXP85M4WXYVN1UVHUTOEKEG5XS" localSheetId="1" hidden="1">#REF!</definedName>
    <definedName name="BExXP85M4WXYVN1UVHUTOEKEG5XS" hidden="1">#REF!</definedName>
    <definedName name="BExXPELOTHOAG0OWILLAH94OZV5J" localSheetId="0" hidden="1">#REF!</definedName>
    <definedName name="BExXPELOTHOAG0OWILLAH94OZV5J" localSheetId="1" hidden="1">#REF!</definedName>
    <definedName name="BExXPELOTHOAG0OWILLAH94OZV5J" hidden="1">#REF!</definedName>
    <definedName name="BExXPOSJRLJNYPU01QNNQ5URXP2U" localSheetId="0" hidden="1">#REF!</definedName>
    <definedName name="BExXPOSJRLJNYPU01QNNQ5URXP2U" localSheetId="1" hidden="1">#REF!</definedName>
    <definedName name="BExXPOSJRLJNYPU01QNNQ5URXP2U" hidden="1">#REF!</definedName>
    <definedName name="BExXPS31W1VD2NMIE4E37LHVDF0L" localSheetId="0" hidden="1">#REF!</definedName>
    <definedName name="BExXPS31W1VD2NMIE4E37LHVDF0L" localSheetId="1" hidden="1">#REF!</definedName>
    <definedName name="BExXPS31W1VD2NMIE4E37LHVDF0L" hidden="1">#REF!</definedName>
    <definedName name="BExXPZKYEMVF5JOC14HYOOYQK6JK" localSheetId="0" hidden="1">#REF!</definedName>
    <definedName name="BExXPZKYEMVF5JOC14HYOOYQK6JK" localSheetId="1" hidden="1">#REF!</definedName>
    <definedName name="BExXPZKYEMVF5JOC14HYOOYQK6JK" hidden="1">#REF!</definedName>
    <definedName name="BExXQ89PA10X79WBWOEP1AJX1OQM" localSheetId="0" hidden="1">#REF!</definedName>
    <definedName name="BExXQ89PA10X79WBWOEP1AJX1OQM" localSheetId="1" hidden="1">#REF!</definedName>
    <definedName name="BExXQ89PA10X79WBWOEP1AJX1OQM" hidden="1">#REF!</definedName>
    <definedName name="BExXQCGQGGYSI0LTRVR73MUO50AW" localSheetId="0" hidden="1">#REF!</definedName>
    <definedName name="BExXQCGQGGYSI0LTRVR73MUO50AW" localSheetId="1" hidden="1">#REF!</definedName>
    <definedName name="BExXQCGQGGYSI0LTRVR73MUO50AW" hidden="1">#REF!</definedName>
    <definedName name="BExXQEEXFHDQ8DSRAJSB5ET6J004" localSheetId="0" hidden="1">#REF!</definedName>
    <definedName name="BExXQEEXFHDQ8DSRAJSB5ET6J004" localSheetId="1" hidden="1">#REF!</definedName>
    <definedName name="BExXQEEXFHDQ8DSRAJSB5ET6J004" hidden="1">#REF!</definedName>
    <definedName name="BExXQH41O5HZAH8BO6HCFY8YC3TU" localSheetId="0" hidden="1">#REF!</definedName>
    <definedName name="BExXQH41O5HZAH8BO6HCFY8YC3TU" localSheetId="1" hidden="1">#REF!</definedName>
    <definedName name="BExXQH41O5HZAH8BO6HCFY8YC3TU" hidden="1">#REF!</definedName>
    <definedName name="BExXQJIEF5R3QQ6D8HO3NGPU0IQC" localSheetId="0" hidden="1">#REF!</definedName>
    <definedName name="BExXQJIEF5R3QQ6D8HO3NGPU0IQC" localSheetId="1" hidden="1">#REF!</definedName>
    <definedName name="BExXQJIEF5R3QQ6D8HO3NGPU0IQC" hidden="1">#REF!</definedName>
    <definedName name="BExXQRAVW0KPQXIJ59NG6UGTZB59" localSheetId="0" hidden="1">#REF!</definedName>
    <definedName name="BExXQRAVW0KPQXIJ59NG6UGTZB59" localSheetId="1" hidden="1">#REF!</definedName>
    <definedName name="BExXQRAVW0KPQXIJ59NG6UGTZB59" hidden="1">#REF!</definedName>
    <definedName name="BExXQU00K9ER4I1WM7T9J0W1E7ZC" localSheetId="0" hidden="1">#REF!</definedName>
    <definedName name="BExXQU00K9ER4I1WM7T9J0W1E7ZC" localSheetId="1" hidden="1">#REF!</definedName>
    <definedName name="BExXQU00K9ER4I1WM7T9J0W1E7ZC" hidden="1">#REF!</definedName>
    <definedName name="BExXQU00KOR7XLM8B13DGJ1MIQDY" localSheetId="0" hidden="1">#REF!</definedName>
    <definedName name="BExXQU00KOR7XLM8B13DGJ1MIQDY" localSheetId="1" hidden="1">#REF!</definedName>
    <definedName name="BExXQU00KOR7XLM8B13DGJ1MIQDY" hidden="1">#REF!</definedName>
    <definedName name="BExXQUG48Q1ISN53FE4MRROM0HSJ" localSheetId="0" hidden="1">#REF!</definedName>
    <definedName name="BExXQUG48Q1ISN53FE4MRROM0HSJ" localSheetId="1" hidden="1">#REF!</definedName>
    <definedName name="BExXQUG48Q1ISN53FE4MRROM0HSJ" hidden="1">#REF!</definedName>
    <definedName name="BExXQXG18PS8HGBOS03OSTQ0KEYC" localSheetId="0" hidden="1">#REF!</definedName>
    <definedName name="BExXQXG18PS8HGBOS03OSTQ0KEYC" localSheetId="1" hidden="1">#REF!</definedName>
    <definedName name="BExXQXG18PS8HGBOS03OSTQ0KEYC" hidden="1">#REF!</definedName>
    <definedName name="BExXQXQT4OAFQT5B0YB3USDJOJOB" localSheetId="0" hidden="1">#REF!</definedName>
    <definedName name="BExXQXQT4OAFQT5B0YB3USDJOJOB" localSheetId="1" hidden="1">#REF!</definedName>
    <definedName name="BExXQXQT4OAFQT5B0YB3USDJOJOB" hidden="1">#REF!</definedName>
    <definedName name="BExXR3FSEXAHSXEQNJORWFCPX86N" localSheetId="0" hidden="1">#REF!</definedName>
    <definedName name="BExXR3FSEXAHSXEQNJORWFCPX86N" localSheetId="1" hidden="1">#REF!</definedName>
    <definedName name="BExXR3FSEXAHSXEQNJORWFCPX86N" hidden="1">#REF!</definedName>
    <definedName name="BExXR3W3FKYQBLR299HO9RZ70C43" localSheetId="0" hidden="1">#REF!</definedName>
    <definedName name="BExXR3W3FKYQBLR299HO9RZ70C43" localSheetId="1" hidden="1">#REF!</definedName>
    <definedName name="BExXR3W3FKYQBLR299HO9RZ70C43" hidden="1">#REF!</definedName>
    <definedName name="BExXR46U23CRRBV6IZT982MAEQKI" localSheetId="0" hidden="1">#REF!</definedName>
    <definedName name="BExXR46U23CRRBV6IZT982MAEQKI" localSheetId="1" hidden="1">#REF!</definedName>
    <definedName name="BExXR46U23CRRBV6IZT982MAEQKI" hidden="1">#REF!</definedName>
    <definedName name="BExXR6A8W3ND3XDZXBMQZ1VCAXHG" localSheetId="0" hidden="1">#REF!</definedName>
    <definedName name="BExXR6A8W3ND3XDZXBMQZ1VCAXHG" localSheetId="1" hidden="1">#REF!</definedName>
    <definedName name="BExXR6A8W3ND3XDZXBMQZ1VCAXHG" hidden="1">#REF!</definedName>
    <definedName name="BExXR7HKNHT37B4OOA9K9191PP22" localSheetId="0" hidden="1">#REF!</definedName>
    <definedName name="BExXR7HKNHT37B4OOA9K9191PP22" localSheetId="1" hidden="1">#REF!</definedName>
    <definedName name="BExXR7HKNHT37B4OOA9K9191PP22" hidden="1">#REF!</definedName>
    <definedName name="BExXR8OKAVX7O70V5IYG2PRKXSTI" localSheetId="0" hidden="1">#REF!</definedName>
    <definedName name="BExXR8OKAVX7O70V5IYG2PRKXSTI" localSheetId="1" hidden="1">#REF!</definedName>
    <definedName name="BExXR8OKAVX7O70V5IYG2PRKXSTI" hidden="1">#REF!</definedName>
    <definedName name="BExXRA6N6XCLQM6XDV724ZIH6G93" localSheetId="0" hidden="1">#REF!</definedName>
    <definedName name="BExXRA6N6XCLQM6XDV724ZIH6G93" localSheetId="1" hidden="1">#REF!</definedName>
    <definedName name="BExXRA6N6XCLQM6XDV724ZIH6G93" hidden="1">#REF!</definedName>
    <definedName name="BExXRABZ1CNKCG6K1MR6OUFHF7J9" localSheetId="0" hidden="1">#REF!</definedName>
    <definedName name="BExXRABZ1CNKCG6K1MR6OUFHF7J9" localSheetId="1" hidden="1">#REF!</definedName>
    <definedName name="BExXRABZ1CNKCG6K1MR6OUFHF7J9" hidden="1">#REF!</definedName>
    <definedName name="BExXRBOFETC0OTJ6WY3VPMFH03VB" localSheetId="0" hidden="1">#REF!</definedName>
    <definedName name="BExXRBOFETC0OTJ6WY3VPMFH03VB" localSheetId="1" hidden="1">#REF!</definedName>
    <definedName name="BExXRBOFETC0OTJ6WY3VPMFH03VB" hidden="1">#REF!</definedName>
    <definedName name="BExXRD13K1S9Y3JGR7CXSONT7RJZ" localSheetId="0" hidden="1">#REF!</definedName>
    <definedName name="BExXRD13K1S9Y3JGR7CXSONT7RJZ" localSheetId="1" hidden="1">#REF!</definedName>
    <definedName name="BExXRD13K1S9Y3JGR7CXSONT7RJZ" hidden="1">#REF!</definedName>
    <definedName name="BExXRIFB4QQ87QIGA9AG0NXP577K" localSheetId="0" hidden="1">#REF!</definedName>
    <definedName name="BExXRIFB4QQ87QIGA9AG0NXP577K" localSheetId="1" hidden="1">#REF!</definedName>
    <definedName name="BExXRIFB4QQ87QIGA9AG0NXP577K" hidden="1">#REF!</definedName>
    <definedName name="BExXRIQ2JF2CVTRDQX2D9SPH7FTN" localSheetId="0" hidden="1">#REF!</definedName>
    <definedName name="BExXRIQ2JF2CVTRDQX2D9SPH7FTN" localSheetId="1" hidden="1">#REF!</definedName>
    <definedName name="BExXRIQ2JF2CVTRDQX2D9SPH7FTN" hidden="1">#REF!</definedName>
    <definedName name="BExXRO4A6VUH1F4XV8N1BRJ4896W" localSheetId="0" hidden="1">#REF!</definedName>
    <definedName name="BExXRO4A6VUH1F4XV8N1BRJ4896W" localSheetId="1" hidden="1">#REF!</definedName>
    <definedName name="BExXRO4A6VUH1F4XV8N1BRJ4896W" hidden="1">#REF!</definedName>
    <definedName name="BExXRO9N1SNJZGKD90P4K7FU1J0P" localSheetId="0" hidden="1">#REF!</definedName>
    <definedName name="BExXRO9N1SNJZGKD90P4K7FU1J0P" localSheetId="1" hidden="1">#REF!</definedName>
    <definedName name="BExXRO9N1SNJZGKD90P4K7FU1J0P" hidden="1">#REF!</definedName>
    <definedName name="BExXROF2MWDZ7IFXX27XOJ79Q86E" localSheetId="0" hidden="1">#REF!</definedName>
    <definedName name="BExXROF2MWDZ7IFXX27XOJ79Q86E" localSheetId="1" hidden="1">#REF!</definedName>
    <definedName name="BExXROF2MWDZ7IFXX27XOJ79Q86E" hidden="1">#REF!</definedName>
    <definedName name="BExXRV5QP3Z0KAQ1EQT9JYT2FV0L" localSheetId="0" hidden="1">#REF!</definedName>
    <definedName name="BExXRV5QP3Z0KAQ1EQT9JYT2FV0L" localSheetId="1" hidden="1">#REF!</definedName>
    <definedName name="BExXRV5QP3Z0KAQ1EQT9JYT2FV0L" hidden="1">#REF!</definedName>
    <definedName name="BExXRZ20LZZCW8LVGDK0XETOTSAI" localSheetId="0" hidden="1">#REF!</definedName>
    <definedName name="BExXRZ20LZZCW8LVGDK0XETOTSAI" localSheetId="1" hidden="1">#REF!</definedName>
    <definedName name="BExXRZ20LZZCW8LVGDK0XETOTSAI" hidden="1">#REF!</definedName>
    <definedName name="BExXS4R1GKUJQX6MHUIUN4S3SCAS" localSheetId="0" hidden="1">#REF!</definedName>
    <definedName name="BExXS4R1GKUJQX6MHUIUN4S3SCAS" localSheetId="1" hidden="1">#REF!</definedName>
    <definedName name="BExXS4R1GKUJQX6MHUIUN4S3SCAS" hidden="1">#REF!</definedName>
    <definedName name="BExXS63O4OMWMNXXAODZQFSDG33N" localSheetId="0" hidden="1">#REF!</definedName>
    <definedName name="BExXS63O4OMWMNXXAODZQFSDG33N" localSheetId="1" hidden="1">#REF!</definedName>
    <definedName name="BExXS63O4OMWMNXXAODZQFSDG33N" hidden="1">#REF!</definedName>
    <definedName name="BExXSBSP1TOY051HSPEPM0AEIO2M" localSheetId="0" hidden="1">#REF!</definedName>
    <definedName name="BExXSBSP1TOY051HSPEPM0AEIO2M" localSheetId="1" hidden="1">#REF!</definedName>
    <definedName name="BExXSBSP1TOY051HSPEPM0AEIO2M" hidden="1">#REF!</definedName>
    <definedName name="BExXSC8RFK5D68FJD2HI4K66SA6I" localSheetId="0" hidden="1">#REF!</definedName>
    <definedName name="BExXSC8RFK5D68FJD2HI4K66SA6I" localSheetId="1" hidden="1">#REF!</definedName>
    <definedName name="BExXSC8RFK5D68FJD2HI4K66SA6I" hidden="1">#REF!</definedName>
    <definedName name="BExXSCP0AZ5MYCC2UFG2GLBCV1CC" localSheetId="0" hidden="1">#REF!</definedName>
    <definedName name="BExXSCP0AZ5MYCC2UFG2GLBCV1CC" localSheetId="1" hidden="1">#REF!</definedName>
    <definedName name="BExXSCP0AZ5MYCC2UFG2GLBCV1CC" hidden="1">#REF!</definedName>
    <definedName name="BExXSNHC88W4UMXEOIOOATJAIKZO" localSheetId="0" hidden="1">#REF!</definedName>
    <definedName name="BExXSNHC88W4UMXEOIOOATJAIKZO" localSheetId="1" hidden="1">#REF!</definedName>
    <definedName name="BExXSNHC88W4UMXEOIOOATJAIKZO" hidden="1">#REF!</definedName>
    <definedName name="BExXSTBS08WIA9TLALV3UQ2Z3MRG" localSheetId="0" hidden="1">#REF!</definedName>
    <definedName name="BExXSTBS08WIA9TLALV3UQ2Z3MRG" localSheetId="1" hidden="1">#REF!</definedName>
    <definedName name="BExXSTBS08WIA9TLALV3UQ2Z3MRG" hidden="1">#REF!</definedName>
    <definedName name="BExXSVQ2WOJJ73YEO8Q2FK60V4G8" localSheetId="0" hidden="1">#REF!</definedName>
    <definedName name="BExXSVQ2WOJJ73YEO8Q2FK60V4G8" localSheetId="1" hidden="1">#REF!</definedName>
    <definedName name="BExXSVQ2WOJJ73YEO8Q2FK60V4G8" hidden="1">#REF!</definedName>
    <definedName name="BExXTER5A2EQ14KN6J0MVATIHVKN" localSheetId="0" hidden="1">#REF!</definedName>
    <definedName name="BExXTER5A2EQ14KN6J0MVATIHVKN" localSheetId="1" hidden="1">#REF!</definedName>
    <definedName name="BExXTER5A2EQ14KN6J0MVATIHVKN" hidden="1">#REF!</definedName>
    <definedName name="BExXTHLRNL82GN7KZY3TOLO508N7" localSheetId="0" hidden="1">#REF!</definedName>
    <definedName name="BExXTHLRNL82GN7KZY3TOLO508N7" localSheetId="1" hidden="1">#REF!</definedName>
    <definedName name="BExXTHLRNL82GN7KZY3TOLO508N7" hidden="1">#REF!</definedName>
    <definedName name="BExXTL72MKEQSQH9L2OTFLU8DM2B" localSheetId="0" hidden="1">#REF!</definedName>
    <definedName name="BExXTL72MKEQSQH9L2OTFLU8DM2B" localSheetId="1" hidden="1">#REF!</definedName>
    <definedName name="BExXTL72MKEQSQH9L2OTFLU8DM2B" hidden="1">#REF!</definedName>
    <definedName name="BExXTM3M4RTCRSX7VGAXGQNPP668" localSheetId="0" hidden="1">#REF!</definedName>
    <definedName name="BExXTM3M4RTCRSX7VGAXGQNPP668" localSheetId="1" hidden="1">#REF!</definedName>
    <definedName name="BExXTM3M4RTCRSX7VGAXGQNPP668" hidden="1">#REF!</definedName>
    <definedName name="BExXTOCF78J7WY6FOVBRY1N2RBBR" localSheetId="0" hidden="1">#REF!</definedName>
    <definedName name="BExXTOCF78J7WY6FOVBRY1N2RBBR" localSheetId="1" hidden="1">#REF!</definedName>
    <definedName name="BExXTOCF78J7WY6FOVBRY1N2RBBR" hidden="1">#REF!</definedName>
    <definedName name="BExXTP3GYO6Z9RTKKT10XA0UTV3T" localSheetId="0" hidden="1">#REF!</definedName>
    <definedName name="BExXTP3GYO6Z9RTKKT10XA0UTV3T" localSheetId="1" hidden="1">#REF!</definedName>
    <definedName name="BExXTP3GYO6Z9RTKKT10XA0UTV3T" hidden="1">#REF!</definedName>
    <definedName name="BExXTRN4AFX9QW6YC4HNGBBD5R08" localSheetId="0" hidden="1">#REF!</definedName>
    <definedName name="BExXTRN4AFX9QW6YC4HNGBBD5R08" localSheetId="1" hidden="1">#REF!</definedName>
    <definedName name="BExXTRN4AFX9QW6YC4HNGBBD5R08" hidden="1">#REF!</definedName>
    <definedName name="BExXTV8M7YIG5C64O046DN613ZRO" localSheetId="0" hidden="1">#REF!</definedName>
    <definedName name="BExXTV8M7YIG5C64O046DN613ZRO" localSheetId="1" hidden="1">#REF!</definedName>
    <definedName name="BExXTV8M7YIG5C64O046DN613ZRO" hidden="1">#REF!</definedName>
    <definedName name="BExXTVDXQ7ZX3THNLFJXFAONW0AI" localSheetId="0" hidden="1">#REF!</definedName>
    <definedName name="BExXTVDXQ7ZX3THNLFJXFAONW0AI" localSheetId="1" hidden="1">#REF!</definedName>
    <definedName name="BExXTVDXQ7ZX3THNLFJXFAONW0AI" hidden="1">#REF!</definedName>
    <definedName name="BExXTZKZ4CG92ZQLIRKEXXH9BFIR" localSheetId="0" hidden="1">#REF!</definedName>
    <definedName name="BExXTZKZ4CG92ZQLIRKEXXH9BFIR" localSheetId="1" hidden="1">#REF!</definedName>
    <definedName name="BExXTZKZ4CG92ZQLIRKEXXH9BFIR" hidden="1">#REF!</definedName>
    <definedName name="BExXU4J2BM2964GD5UZHM752Q4NS" localSheetId="0" hidden="1">#REF!</definedName>
    <definedName name="BExXU4J2BM2964GD5UZHM752Q4NS" localSheetId="1" hidden="1">#REF!</definedName>
    <definedName name="BExXU4J2BM2964GD5UZHM752Q4NS" hidden="1">#REF!</definedName>
    <definedName name="BExXU6XDTT7RM93KILIDEYPA9XKF" localSheetId="0" hidden="1">#REF!</definedName>
    <definedName name="BExXU6XDTT7RM93KILIDEYPA9XKF" localSheetId="1" hidden="1">#REF!</definedName>
    <definedName name="BExXU6XDTT7RM93KILIDEYPA9XKF" hidden="1">#REF!</definedName>
    <definedName name="BExXU8VLZA7WLPZ3RAQZGNERUD26" localSheetId="0" hidden="1">#REF!</definedName>
    <definedName name="BExXU8VLZA7WLPZ3RAQZGNERUD26" localSheetId="1" hidden="1">#REF!</definedName>
    <definedName name="BExXU8VLZA7WLPZ3RAQZGNERUD26" hidden="1">#REF!</definedName>
    <definedName name="BExXUB9RSLSCNN5ETLXY72DAPZZM" localSheetId="0" hidden="1">#REF!</definedName>
    <definedName name="BExXUB9RSLSCNN5ETLXY72DAPZZM" localSheetId="1" hidden="1">#REF!</definedName>
    <definedName name="BExXUB9RSLSCNN5ETLXY72DAPZZM" hidden="1">#REF!</definedName>
    <definedName name="BExXUFRM82XQIN2T8KGLDQL1IBQW" localSheetId="0" hidden="1">#REF!</definedName>
    <definedName name="BExXUFRM82XQIN2T8KGLDQL1IBQW" localSheetId="1" hidden="1">#REF!</definedName>
    <definedName name="BExXUFRM82XQIN2T8KGLDQL1IBQW" hidden="1">#REF!</definedName>
    <definedName name="BExXUQEQBF6FI240ZGIF9YXZSRAU" localSheetId="0" hidden="1">#REF!</definedName>
    <definedName name="BExXUQEQBF6FI240ZGIF9YXZSRAU" localSheetId="1" hidden="1">#REF!</definedName>
    <definedName name="BExXUQEQBF6FI240ZGIF9YXZSRAU" hidden="1">#REF!</definedName>
    <definedName name="BExXUX02UQ8LJPBZ4YBORILFR0W0" localSheetId="0" hidden="1">#REF!</definedName>
    <definedName name="BExXUX02UQ8LJPBZ4YBORILFR0W0" localSheetId="1" hidden="1">#REF!</definedName>
    <definedName name="BExXUX02UQ8LJPBZ4YBORILFR0W0" hidden="1">#REF!</definedName>
    <definedName name="BExXUYND6EJO7CJ5KRICV4O1JNWK" localSheetId="0" hidden="1">#REF!</definedName>
    <definedName name="BExXUYND6EJO7CJ5KRICV4O1JNWK" localSheetId="1" hidden="1">#REF!</definedName>
    <definedName name="BExXUYND6EJO7CJ5KRICV4O1JNWK" hidden="1">#REF!</definedName>
    <definedName name="BExXV6FWG4H3S2QEUJZYIXILNGJ7" localSheetId="0" hidden="1">#REF!</definedName>
    <definedName name="BExXV6FWG4H3S2QEUJZYIXILNGJ7" localSheetId="1" hidden="1">#REF!</definedName>
    <definedName name="BExXV6FWG4H3S2QEUJZYIXILNGJ7" hidden="1">#REF!</definedName>
    <definedName name="BExXVK87BMMO6LHKV0CFDNIQVIBS" localSheetId="0" hidden="1">#REF!</definedName>
    <definedName name="BExXVK87BMMO6LHKV0CFDNIQVIBS" localSheetId="1" hidden="1">#REF!</definedName>
    <definedName name="BExXVK87BMMO6LHKV0CFDNIQVIBS" hidden="1">#REF!</definedName>
    <definedName name="BExXVKZ9WXPGL6IVY6T61IDD771I" localSheetId="0" hidden="1">#REF!</definedName>
    <definedName name="BExXVKZ9WXPGL6IVY6T61IDD771I" localSheetId="1" hidden="1">#REF!</definedName>
    <definedName name="BExXVKZ9WXPGL6IVY6T61IDD771I" hidden="1">#REF!</definedName>
    <definedName name="BExXVLA319WCSEOVHB05KDUSU054" localSheetId="0" hidden="1">#REF!</definedName>
    <definedName name="BExXVLA319WCSEOVHB05KDUSU054" localSheetId="1" hidden="1">#REF!</definedName>
    <definedName name="BExXVLA319WCSEOVHB05KDUSU054" hidden="1">#REF!</definedName>
    <definedName name="BExXVTTG5YRCSTI0UL141BKR36SU" localSheetId="0" hidden="1">#REF!</definedName>
    <definedName name="BExXVTTG5YRCSTI0UL141BKR36SU" localSheetId="1" hidden="1">#REF!</definedName>
    <definedName name="BExXVTTG5YRCSTI0UL141BKR36SU" hidden="1">#REF!</definedName>
    <definedName name="BExXVYWX74VKI8BDDSX9U85460MB" localSheetId="0" hidden="1">#REF!</definedName>
    <definedName name="BExXVYWX74VKI8BDDSX9U85460MB" localSheetId="1" hidden="1">#REF!</definedName>
    <definedName name="BExXVYWX74VKI8BDDSX9U85460MB" hidden="1">#REF!</definedName>
    <definedName name="BExXW27MMXHXUXX78SDTBE1JYTHT" localSheetId="0" hidden="1">#REF!</definedName>
    <definedName name="BExXW27MMXHXUXX78SDTBE1JYTHT" localSheetId="1" hidden="1">#REF!</definedName>
    <definedName name="BExXW27MMXHXUXX78SDTBE1JYTHT" hidden="1">#REF!</definedName>
    <definedName name="BExXW2YIM2MYBSHRIX0RP9D4PRMN" localSheetId="0" hidden="1">#REF!</definedName>
    <definedName name="BExXW2YIM2MYBSHRIX0RP9D4PRMN" localSheetId="1" hidden="1">#REF!</definedName>
    <definedName name="BExXW2YIM2MYBSHRIX0RP9D4PRMN" hidden="1">#REF!</definedName>
    <definedName name="BExXWBNE4KTFSXKVSRF6WX039WPB" localSheetId="0" hidden="1">#REF!</definedName>
    <definedName name="BExXWBNE4KTFSXKVSRF6WX039WPB" localSheetId="1" hidden="1">#REF!</definedName>
    <definedName name="BExXWBNE4KTFSXKVSRF6WX039WPB" hidden="1">#REF!</definedName>
    <definedName name="BExXWFP5AYE7EHYTJWBZSQ8PQ0YX" localSheetId="0" hidden="1">#REF!</definedName>
    <definedName name="BExXWFP5AYE7EHYTJWBZSQ8PQ0YX" localSheetId="1" hidden="1">#REF!</definedName>
    <definedName name="BExXWFP5AYE7EHYTJWBZSQ8PQ0YX" hidden="1">#REF!</definedName>
    <definedName name="BExXWIUCR0LXM58OVKZT2APLVTIA" localSheetId="0" hidden="1">#REF!</definedName>
    <definedName name="BExXWIUCR0LXM58OVKZT2APLVTIA" localSheetId="1" hidden="1">#REF!</definedName>
    <definedName name="BExXWIUCR0LXM58OVKZT2APLVTIA" hidden="1">#REF!</definedName>
    <definedName name="BExXWTXJEA32DLC6QKN10QB955JT" localSheetId="0" hidden="1">#REF!</definedName>
    <definedName name="BExXWTXJEA32DLC6QKN10QB955JT" localSheetId="1" hidden="1">#REF!</definedName>
    <definedName name="BExXWTXJEA32DLC6QKN10QB955JT" hidden="1">#REF!</definedName>
    <definedName name="BExXWVFIBQT8OY1O41FRFPFGXQHK" localSheetId="0" hidden="1">#REF!</definedName>
    <definedName name="BExXWVFIBQT8OY1O41FRFPFGXQHK" localSheetId="1" hidden="1">#REF!</definedName>
    <definedName name="BExXWVFIBQT8OY1O41FRFPFGXQHK" hidden="1">#REF!</definedName>
    <definedName name="BExXWWXHBZHA9J3N8K47F84X0M0L" localSheetId="0" hidden="1">#REF!</definedName>
    <definedName name="BExXWWXHBZHA9J3N8K47F84X0M0L" localSheetId="1" hidden="1">#REF!</definedName>
    <definedName name="BExXWWXHBZHA9J3N8K47F84X0M0L" hidden="1">#REF!</definedName>
    <definedName name="BExXXBM521DL8R4ZX7NZ3DBCUOR5" localSheetId="0" hidden="1">#REF!</definedName>
    <definedName name="BExXXBM521DL8R4ZX7NZ3DBCUOR5" localSheetId="1" hidden="1">#REF!</definedName>
    <definedName name="BExXXBM521DL8R4ZX7NZ3DBCUOR5" hidden="1">#REF!</definedName>
    <definedName name="BExXXC7OZI33XZ03NRMEP7VRLQK4" localSheetId="0" hidden="1">#REF!</definedName>
    <definedName name="BExXXC7OZI33XZ03NRMEP7VRLQK4" localSheetId="1" hidden="1">#REF!</definedName>
    <definedName name="BExXXC7OZI33XZ03NRMEP7VRLQK4" hidden="1">#REF!</definedName>
    <definedName name="BExXXH5N3NKBQ7BCJPJTBF8CYM2Q" localSheetId="0" hidden="1">#REF!</definedName>
    <definedName name="BExXXH5N3NKBQ7BCJPJTBF8CYM2Q" localSheetId="1" hidden="1">#REF!</definedName>
    <definedName name="BExXXH5N3NKBQ7BCJPJTBF8CYM2Q" hidden="1">#REF!</definedName>
    <definedName name="BExXXI7HHXLBLUEW7EQ73TALJF48" localSheetId="0" hidden="1">#REF!</definedName>
    <definedName name="BExXXI7HHXLBLUEW7EQ73TALJF48" localSheetId="1" hidden="1">#REF!</definedName>
    <definedName name="BExXXI7HHXLBLUEW7EQ73TALJF48" hidden="1">#REF!</definedName>
    <definedName name="BExXXKWLM4D541BH6O8GOJMHFHMW" localSheetId="0" hidden="1">#REF!</definedName>
    <definedName name="BExXXKWLM4D541BH6O8GOJMHFHMW" localSheetId="1" hidden="1">#REF!</definedName>
    <definedName name="BExXXKWLM4D541BH6O8GOJMHFHMW" hidden="1">#REF!</definedName>
    <definedName name="BExXXNR17I6P4FQZPQF2ZXDFYB6C" localSheetId="0" hidden="1">#REF!</definedName>
    <definedName name="BExXXNR17I6P4FQZPQF2ZXDFYB6C" localSheetId="1" hidden="1">#REF!</definedName>
    <definedName name="BExXXNR17I6P4FQZPQF2ZXDFYB6C" hidden="1">#REF!</definedName>
    <definedName name="BExXXPPA1Q87XPI97X0OXCPBPDON" localSheetId="0" hidden="1">#REF!</definedName>
    <definedName name="BExXXPPA1Q87XPI97X0OXCPBPDON" localSheetId="1" hidden="1">#REF!</definedName>
    <definedName name="BExXXPPA1Q87XPI97X0OXCPBPDON" hidden="1">#REF!</definedName>
    <definedName name="BExXXVUDA98IZTQ6MANKU4MTTDVR" localSheetId="0" hidden="1">#REF!</definedName>
    <definedName name="BExXXVUDA98IZTQ6MANKU4MTTDVR" localSheetId="1" hidden="1">#REF!</definedName>
    <definedName name="BExXXVUDA98IZTQ6MANKU4MTTDVR" hidden="1">#REF!</definedName>
    <definedName name="BExXXZQNZY6IZI45DJXJK0MQZWA7" localSheetId="0" hidden="1">#REF!</definedName>
    <definedName name="BExXXZQNZY6IZI45DJXJK0MQZWA7" localSheetId="1" hidden="1">#REF!</definedName>
    <definedName name="BExXXZQNZY6IZI45DJXJK0MQZWA7" hidden="1">#REF!</definedName>
    <definedName name="BExXY5QFG6QP94SFT3935OBM8Y4K" localSheetId="0" hidden="1">#REF!</definedName>
    <definedName name="BExXY5QFG6QP94SFT3935OBM8Y4K" localSheetId="1" hidden="1">#REF!</definedName>
    <definedName name="BExXY5QFG6QP94SFT3935OBM8Y4K" hidden="1">#REF!</definedName>
    <definedName name="BExXY7TYEBFXRYUYIFHTN65RJ8EW" localSheetId="0" hidden="1">#REF!</definedName>
    <definedName name="BExXY7TYEBFXRYUYIFHTN65RJ8EW" localSheetId="1" hidden="1">#REF!</definedName>
    <definedName name="BExXY7TYEBFXRYUYIFHTN65RJ8EW" hidden="1">#REF!</definedName>
    <definedName name="BExXYLBHANUXC5FCTDDTGOVD3GQS" localSheetId="0" hidden="1">#REF!</definedName>
    <definedName name="BExXYLBHANUXC5FCTDDTGOVD3GQS" localSheetId="1" hidden="1">#REF!</definedName>
    <definedName name="BExXYLBHANUXC5FCTDDTGOVD3GQS" hidden="1">#REF!</definedName>
    <definedName name="BExXYMNYAYH3WA2ZCFAYKZID9ZCI" localSheetId="0" hidden="1">#REF!</definedName>
    <definedName name="BExXYMNYAYH3WA2ZCFAYKZID9ZCI" localSheetId="1" hidden="1">#REF!</definedName>
    <definedName name="BExXYMNYAYH3WA2ZCFAYKZID9ZCI" hidden="1">#REF!</definedName>
    <definedName name="BExXYYT12SVN2VDMLVNV4P3ISD8T" localSheetId="0" hidden="1">#REF!</definedName>
    <definedName name="BExXYYT12SVN2VDMLVNV4P3ISD8T" localSheetId="1" hidden="1">#REF!</definedName>
    <definedName name="BExXYYT12SVN2VDMLVNV4P3ISD8T" hidden="1">#REF!</definedName>
    <definedName name="BExXYZ3SPSRCWM4YHTPZDCOLZPHR" localSheetId="0" hidden="1">#REF!</definedName>
    <definedName name="BExXYZ3SPSRCWM4YHTPZDCOLZPHR" localSheetId="1" hidden="1">#REF!</definedName>
    <definedName name="BExXYZ3SPSRCWM4YHTPZDCOLZPHR" hidden="1">#REF!</definedName>
    <definedName name="BExXZFVV4YB42AZ3H1I40YG3JAPU" localSheetId="0" hidden="1">#REF!</definedName>
    <definedName name="BExXZFVV4YB42AZ3H1I40YG3JAPU" localSheetId="1" hidden="1">#REF!</definedName>
    <definedName name="BExXZFVV4YB42AZ3H1I40YG3JAPU" hidden="1">#REF!</definedName>
    <definedName name="BExXZG1CQE1M9TDJ99253H6JVGIH" localSheetId="0" hidden="1">#REF!</definedName>
    <definedName name="BExXZG1CQE1M9TDJ99253H6JVGIH" localSheetId="1" hidden="1">#REF!</definedName>
    <definedName name="BExXZG1CQE1M9TDJ99253H6JVGIH" hidden="1">#REF!</definedName>
    <definedName name="BExXZHJ9T2JELF12CHHGD54J1B0C" localSheetId="0" hidden="1">#REF!</definedName>
    <definedName name="BExXZHJ9T2JELF12CHHGD54J1B0C" localSheetId="1" hidden="1">#REF!</definedName>
    <definedName name="BExXZHJ9T2JELF12CHHGD54J1B0C" hidden="1">#REF!</definedName>
    <definedName name="BExXZNJ2X1TK2LRK5ZY3MX49H5T7" localSheetId="0" hidden="1">#REF!</definedName>
    <definedName name="BExXZNJ2X1TK2LRK5ZY3MX49H5T7" localSheetId="1" hidden="1">#REF!</definedName>
    <definedName name="BExXZNJ2X1TK2LRK5ZY3MX49H5T7" hidden="1">#REF!</definedName>
    <definedName name="BExXZOVPCEP495TQSON6PSRQ8XCY" localSheetId="0" hidden="1">#REF!</definedName>
    <definedName name="BExXZOVPCEP495TQSON6PSRQ8XCY" localSheetId="1" hidden="1">#REF!</definedName>
    <definedName name="BExXZOVPCEP495TQSON6PSRQ8XCY" hidden="1">#REF!</definedName>
    <definedName name="BExXZXKH7NBARQQAZM69Z57IH1MM" localSheetId="0" hidden="1">#REF!</definedName>
    <definedName name="BExXZXKH7NBARQQAZM69Z57IH1MM" localSheetId="1" hidden="1">#REF!</definedName>
    <definedName name="BExXZXKH7NBARQQAZM69Z57IH1MM" hidden="1">#REF!</definedName>
    <definedName name="BExY07WSDH5QEVM7BJXJK2ZRAI1O" localSheetId="0" hidden="1">#REF!</definedName>
    <definedName name="BExY07WSDH5QEVM7BJXJK2ZRAI1O" localSheetId="1" hidden="1">#REF!</definedName>
    <definedName name="BExY07WSDH5QEVM7BJXJK2ZRAI1O" hidden="1">#REF!</definedName>
    <definedName name="BExY09PJJWYWGWWLX3YT8EVK0YV4" localSheetId="0" hidden="1">#REF!</definedName>
    <definedName name="BExY09PJJWYWGWWLX3YT8EVK0YV4" localSheetId="1" hidden="1">#REF!</definedName>
    <definedName name="BExY09PJJWYWGWWLX3YT8EVK0YV4" hidden="1">#REF!</definedName>
    <definedName name="BExY0C3UBVC4M59JIRXVQ8OWAJC1" localSheetId="0" hidden="1">#REF!</definedName>
    <definedName name="BExY0C3UBVC4M59JIRXVQ8OWAJC1" localSheetId="1" hidden="1">#REF!</definedName>
    <definedName name="BExY0C3UBVC4M59JIRXVQ8OWAJC1" hidden="1">#REF!</definedName>
    <definedName name="BExY0ENH6ZXHW155XIGS0F46T43M" localSheetId="0" hidden="1">#REF!</definedName>
    <definedName name="BExY0ENH6ZXHW155XIGS0F46T43M" localSheetId="1" hidden="1">#REF!</definedName>
    <definedName name="BExY0ENH6ZXHW155XIGS0F46T43M" hidden="1">#REF!</definedName>
    <definedName name="BExY0IEEUB9SRGD9I14IDCPO5GV4" localSheetId="0" hidden="1">#REF!</definedName>
    <definedName name="BExY0IEEUB9SRGD9I14IDCPO5GV4" localSheetId="1" hidden="1">#REF!</definedName>
    <definedName name="BExY0IEEUB9SRGD9I14IDCPO5GV4" hidden="1">#REF!</definedName>
    <definedName name="BExY0LEAAM7MUGBRLXD6KXBOHZ6S" localSheetId="0" hidden="1">#REF!</definedName>
    <definedName name="BExY0LEAAM7MUGBRLXD6KXBOHZ6S" localSheetId="1" hidden="1">#REF!</definedName>
    <definedName name="BExY0LEAAM7MUGBRLXD6KXBOHZ6S" hidden="1">#REF!</definedName>
    <definedName name="BExY0OE8GFHMLLTEAFIOQTOPEVPB" localSheetId="0" hidden="1">#REF!</definedName>
    <definedName name="BExY0OE8GFHMLLTEAFIOQTOPEVPB" localSheetId="1" hidden="1">#REF!</definedName>
    <definedName name="BExY0OE8GFHMLLTEAFIOQTOPEVPB" hidden="1">#REF!</definedName>
    <definedName name="BExY0OJHW85S0VKBA8T4HTYPYBOS" localSheetId="0" hidden="1">#REF!</definedName>
    <definedName name="BExY0OJHW85S0VKBA8T4HTYPYBOS" localSheetId="1" hidden="1">#REF!</definedName>
    <definedName name="BExY0OJHW85S0VKBA8T4HTYPYBOS" hidden="1">#REF!</definedName>
    <definedName name="BExY0T1E034D7XAXNC6F7540LLIE" localSheetId="0" hidden="1">#REF!</definedName>
    <definedName name="BExY0T1E034D7XAXNC6F7540LLIE" localSheetId="1" hidden="1">#REF!</definedName>
    <definedName name="BExY0T1E034D7XAXNC6F7540LLIE" hidden="1">#REF!</definedName>
    <definedName name="BExY0XTZLHN49J2JH94BYTKBJLT3" localSheetId="0" hidden="1">#REF!</definedName>
    <definedName name="BExY0XTZLHN49J2JH94BYTKBJLT3" localSheetId="1" hidden="1">#REF!</definedName>
    <definedName name="BExY0XTZLHN49J2JH94BYTKBJLT3" hidden="1">#REF!</definedName>
    <definedName name="BExY11FH9TXHERUYGG8FE50U7H7J" localSheetId="0" hidden="1">#REF!</definedName>
    <definedName name="BExY11FH9TXHERUYGG8FE50U7H7J" localSheetId="1" hidden="1">#REF!</definedName>
    <definedName name="BExY11FH9TXHERUYGG8FE50U7H7J" hidden="1">#REF!</definedName>
    <definedName name="BExY180UKNW5NIAWD6ZUYTFEH8QS" localSheetId="0" hidden="1">#REF!</definedName>
    <definedName name="BExY180UKNW5NIAWD6ZUYTFEH8QS" localSheetId="1" hidden="1">#REF!</definedName>
    <definedName name="BExY180UKNW5NIAWD6ZUYTFEH8QS" hidden="1">#REF!</definedName>
    <definedName name="BExY1DPTV4LSY9MEOUGXF8X052NA" localSheetId="0" hidden="1">#REF!</definedName>
    <definedName name="BExY1DPTV4LSY9MEOUGXF8X052NA" localSheetId="1" hidden="1">#REF!</definedName>
    <definedName name="BExY1DPTV4LSY9MEOUGXF8X052NA" hidden="1">#REF!</definedName>
    <definedName name="BExY1GK9ELBEKDD7O6HR6DUO8YGO" localSheetId="0" hidden="1">#REF!</definedName>
    <definedName name="BExY1GK9ELBEKDD7O6HR6DUO8YGO" localSheetId="1" hidden="1">#REF!</definedName>
    <definedName name="BExY1GK9ELBEKDD7O6HR6DUO8YGO" hidden="1">#REF!</definedName>
    <definedName name="BExY1NWOXXFV9GGZ3PX444LZ8TVX" localSheetId="0" hidden="1">#REF!</definedName>
    <definedName name="BExY1NWOXXFV9GGZ3PX444LZ8TVX" localSheetId="1" hidden="1">#REF!</definedName>
    <definedName name="BExY1NWOXXFV9GGZ3PX444LZ8TVX" hidden="1">#REF!</definedName>
    <definedName name="BExY1UCL0RND63LLSM9X5SFRG117" localSheetId="0" hidden="1">#REF!</definedName>
    <definedName name="BExY1UCL0RND63LLSM9X5SFRG117" localSheetId="1" hidden="1">#REF!</definedName>
    <definedName name="BExY1UCL0RND63LLSM9X5SFRG117" hidden="1">#REF!</definedName>
    <definedName name="BExY1WAT3937L08HLHIRQHMP2A3H" localSheetId="0" hidden="1">#REF!</definedName>
    <definedName name="BExY1WAT3937L08HLHIRQHMP2A3H" localSheetId="1" hidden="1">#REF!</definedName>
    <definedName name="BExY1WAT3937L08HLHIRQHMP2A3H" hidden="1">#REF!</definedName>
    <definedName name="BExY1YEBOSLMID7LURP8QB46AI91" localSheetId="0" hidden="1">#REF!</definedName>
    <definedName name="BExY1YEBOSLMID7LURP8QB46AI91" localSheetId="1" hidden="1">#REF!</definedName>
    <definedName name="BExY1YEBOSLMID7LURP8QB46AI91" hidden="1">#REF!</definedName>
    <definedName name="BExY236UB98PA9PNCHMCSZYCHJBD" localSheetId="0" hidden="1">#REF!</definedName>
    <definedName name="BExY236UB98PA9PNCHMCSZYCHJBD" localSheetId="1" hidden="1">#REF!</definedName>
    <definedName name="BExY236UB98PA9PNCHMCSZYCHJBD" hidden="1">#REF!</definedName>
    <definedName name="BExY2FS4LFX9OHOTQT7SJ2PXAC25" localSheetId="0" hidden="1">#REF!</definedName>
    <definedName name="BExY2FS4LFX9OHOTQT7SJ2PXAC25" localSheetId="1" hidden="1">#REF!</definedName>
    <definedName name="BExY2FS4LFX9OHOTQT7SJ2PXAC25" hidden="1">#REF!</definedName>
    <definedName name="BExY2GDPCZPVU0IQ6IJIB1YQQRQ6" localSheetId="0" hidden="1">#REF!</definedName>
    <definedName name="BExY2GDPCZPVU0IQ6IJIB1YQQRQ6" localSheetId="1" hidden="1">#REF!</definedName>
    <definedName name="BExY2GDPCZPVU0IQ6IJIB1YQQRQ6" hidden="1">#REF!</definedName>
    <definedName name="BExY2GTSZ3VA9TXLY7KW1LIAKJ61" localSheetId="0" hidden="1">#REF!</definedName>
    <definedName name="BExY2GTSZ3VA9TXLY7KW1LIAKJ61" localSheetId="1" hidden="1">#REF!</definedName>
    <definedName name="BExY2GTSZ3VA9TXLY7KW1LIAKJ61" hidden="1">#REF!</definedName>
    <definedName name="BExY2IXBR1SGYZH08T7QHKEFS8HA" localSheetId="0" hidden="1">#REF!</definedName>
    <definedName name="BExY2IXBR1SGYZH08T7QHKEFS8HA" localSheetId="1" hidden="1">#REF!</definedName>
    <definedName name="BExY2IXBR1SGYZH08T7QHKEFS8HA" hidden="1">#REF!</definedName>
    <definedName name="BExY2Q4B5FUDA5VU4VRUHX327QN0" localSheetId="0" hidden="1">#REF!</definedName>
    <definedName name="BExY2Q4B5FUDA5VU4VRUHX327QN0" localSheetId="1" hidden="1">#REF!</definedName>
    <definedName name="BExY2Q4B5FUDA5VU4VRUHX327QN0" hidden="1">#REF!</definedName>
    <definedName name="BExY2S7TM2NG7A1NFYPWIFAIKUCO" localSheetId="0" hidden="1">#REF!</definedName>
    <definedName name="BExY2S7TM2NG7A1NFYPWIFAIKUCO" localSheetId="1" hidden="1">#REF!</definedName>
    <definedName name="BExY2S7TM2NG7A1NFYPWIFAIKUCO" hidden="1">#REF!</definedName>
    <definedName name="BExY2Z3ZGRGD12RWANJZ8DFQO776" localSheetId="0" hidden="1">#REF!</definedName>
    <definedName name="BExY2Z3ZGRGD12RWANJZ8DFQO776" localSheetId="1" hidden="1">#REF!</definedName>
    <definedName name="BExY2Z3ZGRGD12RWANJZ8DFQO776" hidden="1">#REF!</definedName>
    <definedName name="BExY30WPXLJ01P42XKBSUF8KNOOK" localSheetId="0" hidden="1">#REF!</definedName>
    <definedName name="BExY30WPXLJ01P42XKBSUF8KNOOK" localSheetId="1" hidden="1">#REF!</definedName>
    <definedName name="BExY30WPXLJ01P42XKBSUF8KNOOK" hidden="1">#REF!</definedName>
    <definedName name="BExY3297KIB0C8Z1G99OS1MCEGTO" localSheetId="0" hidden="1">#REF!</definedName>
    <definedName name="BExY3297KIB0C8Z1G99OS1MCEGTO" localSheetId="1" hidden="1">#REF!</definedName>
    <definedName name="BExY3297KIB0C8Z1G99OS1MCEGTO" hidden="1">#REF!</definedName>
    <definedName name="BExY3HOSK7YI364K15OX70AVR6F1" localSheetId="0" hidden="1">#REF!</definedName>
    <definedName name="BExY3HOSK7YI364K15OX70AVR6F1" localSheetId="1" hidden="1">#REF!</definedName>
    <definedName name="BExY3HOSK7YI364K15OX70AVR6F1" hidden="1">#REF!</definedName>
    <definedName name="BExY3I526B4VA8JBTKXWE3FGVT0D" localSheetId="0" hidden="1">#REF!</definedName>
    <definedName name="BExY3I526B4VA8JBTKXWE3FGVT0D" localSheetId="1" hidden="1">#REF!</definedName>
    <definedName name="BExY3I526B4VA8JBTKXWE3FGVT0D" hidden="1">#REF!</definedName>
    <definedName name="BExY3I52TZR3GXQ9HDVDNIYLIGEH" localSheetId="0" hidden="1">#REF!</definedName>
    <definedName name="BExY3I52TZR3GXQ9HDVDNIYLIGEH" localSheetId="1" hidden="1">#REF!</definedName>
    <definedName name="BExY3I52TZR3GXQ9HDVDNIYLIGEH" hidden="1">#REF!</definedName>
    <definedName name="BExY3T89AUR83SOAZZ3OMDEJDQ39" localSheetId="0" hidden="1">#REF!</definedName>
    <definedName name="BExY3T89AUR83SOAZZ3OMDEJDQ39" localSheetId="1" hidden="1">#REF!</definedName>
    <definedName name="BExY3T89AUR83SOAZZ3OMDEJDQ39" hidden="1">#REF!</definedName>
    <definedName name="BExY3WZ7VO2K6TYCHDY754FY24AA" localSheetId="0" hidden="1">#REF!</definedName>
    <definedName name="BExY3WZ7VO2K6TYCHDY754FY24AA" localSheetId="1" hidden="1">#REF!</definedName>
    <definedName name="BExY3WZ7VO2K6TYCHDY754FY24AA" hidden="1">#REF!</definedName>
    <definedName name="BExY4BIG95HDDO6MY6WBUSWJIOLR" localSheetId="0" hidden="1">#REF!</definedName>
    <definedName name="BExY4BIG95HDDO6MY6WBUSWJIOLR" localSheetId="1" hidden="1">#REF!</definedName>
    <definedName name="BExY4BIG95HDDO6MY6WBUSWJIOLR" hidden="1">#REF!</definedName>
    <definedName name="BExY4MG771JQ84EMIVB6HQGGHZY7" localSheetId="0" hidden="1">#REF!</definedName>
    <definedName name="BExY4MG771JQ84EMIVB6HQGGHZY7" localSheetId="1" hidden="1">#REF!</definedName>
    <definedName name="BExY4MG771JQ84EMIVB6HQGGHZY7" hidden="1">#REF!</definedName>
    <definedName name="BExY4PWCSFB8P3J3TBQB2MD67263" localSheetId="0" hidden="1">#REF!</definedName>
    <definedName name="BExY4PWCSFB8P3J3TBQB2MD67263" localSheetId="1" hidden="1">#REF!</definedName>
    <definedName name="BExY4PWCSFB8P3J3TBQB2MD67263" hidden="1">#REF!</definedName>
    <definedName name="BExY4RP3BE6KYZDIKQZO4U4DIT33" localSheetId="0" hidden="1">#REF!</definedName>
    <definedName name="BExY4RP3BE6KYZDIKQZO4U4DIT33" localSheetId="1" hidden="1">#REF!</definedName>
    <definedName name="BExY4RP3BE6KYZDIKQZO4U4DIT33" hidden="1">#REF!</definedName>
    <definedName name="BExY4RZW3KK11JLYBA4DWZ92M6LQ" localSheetId="0" hidden="1">#REF!</definedName>
    <definedName name="BExY4RZW3KK11JLYBA4DWZ92M6LQ" localSheetId="1" hidden="1">#REF!</definedName>
    <definedName name="BExY4RZW3KK11JLYBA4DWZ92M6LQ" hidden="1">#REF!</definedName>
    <definedName name="BExY4XOVTTNVZ577RLIEC7NZQFIX" localSheetId="0" hidden="1">#REF!</definedName>
    <definedName name="BExY4XOVTTNVZ577RLIEC7NZQFIX" localSheetId="1" hidden="1">#REF!</definedName>
    <definedName name="BExY4XOVTTNVZ577RLIEC7NZQFIX" hidden="1">#REF!</definedName>
    <definedName name="BExY50JAF5CG01GTHAUS7I4ZLUDC" localSheetId="0" hidden="1">#REF!</definedName>
    <definedName name="BExY50JAF5CG01GTHAUS7I4ZLUDC" localSheetId="1" hidden="1">#REF!</definedName>
    <definedName name="BExY50JAF5CG01GTHAUS7I4ZLUDC" hidden="1">#REF!</definedName>
    <definedName name="BExY53J7EXFEOFTRNAHLK7IH3ACB" localSheetId="0" hidden="1">#REF!</definedName>
    <definedName name="BExY53J7EXFEOFTRNAHLK7IH3ACB" localSheetId="1" hidden="1">#REF!</definedName>
    <definedName name="BExY53J7EXFEOFTRNAHLK7IH3ACB" hidden="1">#REF!</definedName>
    <definedName name="BExY5515SJTJS3VM80M3YYR0WF37" localSheetId="0" hidden="1">#REF!</definedName>
    <definedName name="BExY5515SJTJS3VM80M3YYR0WF37" localSheetId="1" hidden="1">#REF!</definedName>
    <definedName name="BExY5515SJTJS3VM80M3YYR0WF37" hidden="1">#REF!</definedName>
    <definedName name="BExY5515WE39FQ3EG5QHG67V9C0O" localSheetId="0" hidden="1">#REF!</definedName>
    <definedName name="BExY5515WE39FQ3EG5QHG67V9C0O" localSheetId="1" hidden="1">#REF!</definedName>
    <definedName name="BExY5515WE39FQ3EG5QHG67V9C0O" hidden="1">#REF!</definedName>
    <definedName name="BExY5986WNAD8NFCPXC9TVLBU4FG" localSheetId="0" hidden="1">#REF!</definedName>
    <definedName name="BExY5986WNAD8NFCPXC9TVLBU4FG" localSheetId="1" hidden="1">#REF!</definedName>
    <definedName name="BExY5986WNAD8NFCPXC9TVLBU4FG" hidden="1">#REF!</definedName>
    <definedName name="BExY5DF9MS25IFNWGJ1YAS5MDN8R" localSheetId="0" hidden="1">#REF!</definedName>
    <definedName name="BExY5DF9MS25IFNWGJ1YAS5MDN8R" localSheetId="1" hidden="1">#REF!</definedName>
    <definedName name="BExY5DF9MS25IFNWGJ1YAS5MDN8R" hidden="1">#REF!</definedName>
    <definedName name="BExY5ERVGL3UM2MGT8LJ0XPKTZEK" localSheetId="0" hidden="1">#REF!</definedName>
    <definedName name="BExY5ERVGL3UM2MGT8LJ0XPKTZEK" localSheetId="1" hidden="1">#REF!</definedName>
    <definedName name="BExY5ERVGL3UM2MGT8LJ0XPKTZEK" hidden="1">#REF!</definedName>
    <definedName name="BExY5EX6NJFK8W754ZVZDN5DS04K" localSheetId="0" hidden="1">#REF!</definedName>
    <definedName name="BExY5EX6NJFK8W754ZVZDN5DS04K" localSheetId="1" hidden="1">#REF!</definedName>
    <definedName name="BExY5EX6NJFK8W754ZVZDN5DS04K" hidden="1">#REF!</definedName>
    <definedName name="BExY5S3XD1NJT109CV54IFOHVLQ6" localSheetId="0" hidden="1">#REF!</definedName>
    <definedName name="BExY5S3XD1NJT109CV54IFOHVLQ6" localSheetId="1" hidden="1">#REF!</definedName>
    <definedName name="BExY5S3XD1NJT109CV54IFOHVLQ6" hidden="1">#REF!</definedName>
    <definedName name="BExY5W088PPAPLSMR2P7FV2CRDCT" localSheetId="0" hidden="1">#REF!</definedName>
    <definedName name="BExY5W088PPAPLSMR2P7FV2CRDCT" localSheetId="1" hidden="1">#REF!</definedName>
    <definedName name="BExY5W088PPAPLSMR2P7FV2CRDCT" hidden="1">#REF!</definedName>
    <definedName name="BExY6KA6BQ6H4SH5EMJBVF8UR4ZY" localSheetId="0" hidden="1">#REF!</definedName>
    <definedName name="BExY6KA6BQ6H4SH5EMJBVF8UR4ZY" localSheetId="1" hidden="1">#REF!</definedName>
    <definedName name="BExY6KA6BQ6H4SH5EMJBVF8UR4ZY" hidden="1">#REF!</definedName>
    <definedName name="BExY6KVS1MMZ2R34PGEFR2BMTU9W" localSheetId="0" hidden="1">#REF!</definedName>
    <definedName name="BExY6KVS1MMZ2R34PGEFR2BMTU9W" localSheetId="1" hidden="1">#REF!</definedName>
    <definedName name="BExY6KVS1MMZ2R34PGEFR2BMTU9W" hidden="1">#REF!</definedName>
    <definedName name="BExY6Q9YY7LW745GP7CYOGGSPHGE" localSheetId="0" hidden="1">#REF!</definedName>
    <definedName name="BExY6Q9YY7LW745GP7CYOGGSPHGE" localSheetId="1" hidden="1">#REF!</definedName>
    <definedName name="BExY6Q9YY7LW745GP7CYOGGSPHGE" hidden="1">#REF!</definedName>
    <definedName name="BExY6R6BYIQZ4OR1E7YI0OVOC08W" localSheetId="0" hidden="1">#REF!</definedName>
    <definedName name="BExY6R6BYIQZ4OR1E7YI0OVOC08W" localSheetId="1" hidden="1">#REF!</definedName>
    <definedName name="BExY6R6BYIQZ4OR1E7YI0OVOC08W" hidden="1">#REF!</definedName>
    <definedName name="BExZIA3C8LKJTEH3MKQ57KJH5TA2" localSheetId="0" hidden="1">#REF!</definedName>
    <definedName name="BExZIA3C8LKJTEH3MKQ57KJH5TA2" localSheetId="1" hidden="1">#REF!</definedName>
    <definedName name="BExZIA3C8LKJTEH3MKQ57KJH5TA2" hidden="1">#REF!</definedName>
    <definedName name="BExZIGDWFIOPMMVCRWX45OIJ5AP3" localSheetId="0" hidden="1">#REF!</definedName>
    <definedName name="BExZIGDWFIOPMMVCRWX45OIJ5AP3" localSheetId="1" hidden="1">#REF!</definedName>
    <definedName name="BExZIGDWFIOPMMVCRWX45OIJ5AP3" hidden="1">#REF!</definedName>
    <definedName name="BExZIIHH3QNQE3GFMHEE4UMHY6WQ" localSheetId="0" hidden="1">#REF!</definedName>
    <definedName name="BExZIIHH3QNQE3GFMHEE4UMHY6WQ" localSheetId="1" hidden="1">#REF!</definedName>
    <definedName name="BExZIIHH3QNQE3GFMHEE4UMHY6WQ" hidden="1">#REF!</definedName>
    <definedName name="BExZIYO22G5UXOB42GDLYGVRJ6U7" localSheetId="0" hidden="1">#REF!</definedName>
    <definedName name="BExZIYO22G5UXOB42GDLYGVRJ6U7" localSheetId="1" hidden="1">#REF!</definedName>
    <definedName name="BExZIYO22G5UXOB42GDLYGVRJ6U7" hidden="1">#REF!</definedName>
    <definedName name="BExZJ7I9T8XU4MZRKJ1VVU76V2LZ" localSheetId="0" hidden="1">#REF!</definedName>
    <definedName name="BExZJ7I9T8XU4MZRKJ1VVU76V2LZ" localSheetId="1" hidden="1">#REF!</definedName>
    <definedName name="BExZJ7I9T8XU4MZRKJ1VVU76V2LZ" hidden="1">#REF!</definedName>
    <definedName name="BExZJMY170JCUU1RWASNZ1HJPRTA" localSheetId="0" hidden="1">#REF!</definedName>
    <definedName name="BExZJMY170JCUU1RWASNZ1HJPRTA" localSheetId="1" hidden="1">#REF!</definedName>
    <definedName name="BExZJMY170JCUU1RWASNZ1HJPRTA" hidden="1">#REF!</definedName>
    <definedName name="BExZJOQR77H0P4SUKVYACDCFBBXO" localSheetId="0" hidden="1">#REF!</definedName>
    <definedName name="BExZJOQR77H0P4SUKVYACDCFBBXO" localSheetId="1" hidden="1">#REF!</definedName>
    <definedName name="BExZJOQR77H0P4SUKVYACDCFBBXO" hidden="1">#REF!</definedName>
    <definedName name="BExZJS6RG34ODDY9HMZ0O34MEMSB" localSheetId="0" hidden="1">#REF!</definedName>
    <definedName name="BExZJS6RG34ODDY9HMZ0O34MEMSB" localSheetId="1" hidden="1">#REF!</definedName>
    <definedName name="BExZJS6RG34ODDY9HMZ0O34MEMSB" hidden="1">#REF!</definedName>
    <definedName name="BExZK34NR4BAD7HJAP7SQ926UQP3" localSheetId="0" hidden="1">#REF!</definedName>
    <definedName name="BExZK34NR4BAD7HJAP7SQ926UQP3" localSheetId="1" hidden="1">#REF!</definedName>
    <definedName name="BExZK34NR4BAD7HJAP7SQ926UQP3" hidden="1">#REF!</definedName>
    <definedName name="BExZK3FGPHH5H771U7D5XY7XBS6E" localSheetId="0" hidden="1">#REF!</definedName>
    <definedName name="BExZK3FGPHH5H771U7D5XY7XBS6E" localSheetId="1" hidden="1">#REF!</definedName>
    <definedName name="BExZK3FGPHH5H771U7D5XY7XBS6E" hidden="1">#REF!</definedName>
    <definedName name="BExZK46CVVS9X1BZ6LLL71016ENT" localSheetId="0" hidden="1">#REF!</definedName>
    <definedName name="BExZK46CVVS9X1BZ6LLL71016ENT" localSheetId="1" hidden="1">#REF!</definedName>
    <definedName name="BExZK46CVVS9X1BZ6LLL71016ENT" hidden="1">#REF!</definedName>
    <definedName name="BExZK52PZLTP1F04T09MP30BVT7H" localSheetId="0" hidden="1">#REF!</definedName>
    <definedName name="BExZK52PZLTP1F04T09MP30BVT7H" localSheetId="1" hidden="1">#REF!</definedName>
    <definedName name="BExZK52PZLTP1F04T09MP30BVT7H" hidden="1">#REF!</definedName>
    <definedName name="BExZKHYORG3O8C772XPFHM1N8T80" localSheetId="0" hidden="1">#REF!</definedName>
    <definedName name="BExZKHYORG3O8C772XPFHM1N8T80" localSheetId="1" hidden="1">#REF!</definedName>
    <definedName name="BExZKHYORG3O8C772XPFHM1N8T80" hidden="1">#REF!</definedName>
    <definedName name="BExZKJRF2IRR57DG9CLC7MSHWNNN" localSheetId="0" hidden="1">#REF!</definedName>
    <definedName name="BExZKJRF2IRR57DG9CLC7MSHWNNN" localSheetId="1" hidden="1">#REF!</definedName>
    <definedName name="BExZKJRF2IRR57DG9CLC7MSHWNNN" hidden="1">#REF!</definedName>
    <definedName name="BExZKV5GYXO0X760SBD9TWTIQHGI" localSheetId="0" hidden="1">#REF!</definedName>
    <definedName name="BExZKV5GYXO0X760SBD9TWTIQHGI" localSheetId="1" hidden="1">#REF!</definedName>
    <definedName name="BExZKV5GYXO0X760SBD9TWTIQHGI" hidden="1">#REF!</definedName>
    <definedName name="BExZKZCGNEA9IPON37A91L4H4H17" localSheetId="0" hidden="1">#REF!</definedName>
    <definedName name="BExZKZCGNEA9IPON37A91L4H4H17" localSheetId="1" hidden="1">#REF!</definedName>
    <definedName name="BExZKZCGNEA9IPON37A91L4H4H17" hidden="1">#REF!</definedName>
    <definedName name="BExZL6E4YVXRUN7ZGF2BIGIXFR8K" localSheetId="0" hidden="1">#REF!</definedName>
    <definedName name="BExZL6E4YVXRUN7ZGF2BIGIXFR8K" localSheetId="1" hidden="1">#REF!</definedName>
    <definedName name="BExZL6E4YVXRUN7ZGF2BIGIXFR8K" hidden="1">#REF!</definedName>
    <definedName name="BExZLF2ZTA4EPN0GHO7C5O8DZ1SN" localSheetId="0" hidden="1">#REF!</definedName>
    <definedName name="BExZLF2ZTA4EPN0GHO7C5O8DZ1SN" localSheetId="1" hidden="1">#REF!</definedName>
    <definedName name="BExZLF2ZTA4EPN0GHO7C5O8DZ1SN" hidden="1">#REF!</definedName>
    <definedName name="BExZLGVLMKTPFXG42QYT0PO81G7F" localSheetId="0" hidden="1">#REF!</definedName>
    <definedName name="BExZLGVLMKTPFXG42QYT0PO81G7F" localSheetId="1" hidden="1">#REF!</definedName>
    <definedName name="BExZLGVLMKTPFXG42QYT0PO81G7F" hidden="1">#REF!</definedName>
    <definedName name="BExZLHRYQQ7BYD3VQWHVTZGYGRCT" localSheetId="0" hidden="1">#REF!</definedName>
    <definedName name="BExZLHRYQQ7BYD3VQWHVTZGYGRCT" localSheetId="1" hidden="1">#REF!</definedName>
    <definedName name="BExZLHRYQQ7BYD3VQWHVTZGYGRCT" hidden="1">#REF!</definedName>
    <definedName name="BExZLKMK7LRK14S09WLMH7MXSQXM" localSheetId="0" hidden="1">#REF!</definedName>
    <definedName name="BExZLKMK7LRK14S09WLMH7MXSQXM" localSheetId="1" hidden="1">#REF!</definedName>
    <definedName name="BExZLKMK7LRK14S09WLMH7MXSQXM" hidden="1">#REF!</definedName>
    <definedName name="BExZM503X0NZBS0FF22LK2RGG6GP" localSheetId="0" hidden="1">#REF!</definedName>
    <definedName name="BExZM503X0NZBS0FF22LK2RGG6GP" localSheetId="1" hidden="1">#REF!</definedName>
    <definedName name="BExZM503X0NZBS0FF22LK2RGG6GP" hidden="1">#REF!</definedName>
    <definedName name="BExZM7JVLG0W8EG5RBU915U3SKBY" localSheetId="0" hidden="1">#REF!</definedName>
    <definedName name="BExZM7JVLG0W8EG5RBU915U3SKBY" localSheetId="1" hidden="1">#REF!</definedName>
    <definedName name="BExZM7JVLG0W8EG5RBU915U3SKBY" hidden="1">#REF!</definedName>
    <definedName name="BExZM85FOVUFF110XMQ9O2ODSJUK" localSheetId="0" hidden="1">#REF!</definedName>
    <definedName name="BExZM85FOVUFF110XMQ9O2ODSJUK" localSheetId="1" hidden="1">#REF!</definedName>
    <definedName name="BExZM85FOVUFF110XMQ9O2ODSJUK" hidden="1">#REF!</definedName>
    <definedName name="BExZMF1MMTZ1TA14PZ8ASSU2CBSP" localSheetId="0" hidden="1">#REF!</definedName>
    <definedName name="BExZMF1MMTZ1TA14PZ8ASSU2CBSP" localSheetId="1" hidden="1">#REF!</definedName>
    <definedName name="BExZMF1MMTZ1TA14PZ8ASSU2CBSP" hidden="1">#REF!</definedName>
    <definedName name="BExZMH54ZU6X4KM0375X9K5VJDZN" localSheetId="0" hidden="1">#REF!</definedName>
    <definedName name="BExZMH54ZU6X4KM0375X9K5VJDZN" localSheetId="1" hidden="1">#REF!</definedName>
    <definedName name="BExZMH54ZU6X4KM0375X9K5VJDZN" hidden="1">#REF!</definedName>
    <definedName name="BExZMKL5YQZD7F0FUCSVFGLPFK52" localSheetId="0" hidden="1">#REF!</definedName>
    <definedName name="BExZMKL5YQZD7F0FUCSVFGLPFK52" localSheetId="1" hidden="1">#REF!</definedName>
    <definedName name="BExZMKL5YQZD7F0FUCSVFGLPFK52" hidden="1">#REF!</definedName>
    <definedName name="BExZMOC3VNZALJM71X2T6FV91GTB" localSheetId="0" hidden="1">#REF!</definedName>
    <definedName name="BExZMOC3VNZALJM71X2T6FV91GTB" localSheetId="1" hidden="1">#REF!</definedName>
    <definedName name="BExZMOC3VNZALJM71X2T6FV91GTB" hidden="1">#REF!</definedName>
    <definedName name="BExZMRHA7TTR9QKJOMONHRVY3YOF" localSheetId="0" hidden="1">#REF!</definedName>
    <definedName name="BExZMRHA7TTR9QKJOMONHRVY3YOF" localSheetId="1" hidden="1">#REF!</definedName>
    <definedName name="BExZMRHA7TTR9QKJOMONHRVY3YOF" hidden="1">#REF!</definedName>
    <definedName name="BExZMXH39OB0I43XEL3K11U3G9PM" localSheetId="0" hidden="1">#REF!</definedName>
    <definedName name="BExZMXH39OB0I43XEL3K11U3G9PM" localSheetId="1" hidden="1">#REF!</definedName>
    <definedName name="BExZMXH39OB0I43XEL3K11U3G9PM" hidden="1">#REF!</definedName>
    <definedName name="BExZMZQ3RBKDHT5GLFNLS52OSJA0" localSheetId="0" hidden="1">#REF!</definedName>
    <definedName name="BExZMZQ3RBKDHT5GLFNLS52OSJA0" localSheetId="1" hidden="1">#REF!</definedName>
    <definedName name="BExZMZQ3RBKDHT5GLFNLS52OSJA0" hidden="1">#REF!</definedName>
    <definedName name="BExZN2F7Y2J2L2LN5WZRG949MS4A" localSheetId="0" hidden="1">#REF!</definedName>
    <definedName name="BExZN2F7Y2J2L2LN5WZRG949MS4A" localSheetId="1" hidden="1">#REF!</definedName>
    <definedName name="BExZN2F7Y2J2L2LN5WZRG949MS4A" hidden="1">#REF!</definedName>
    <definedName name="BExZN847WUWKRYTZWG9TCQZJS3OL" localSheetId="0" hidden="1">#REF!</definedName>
    <definedName name="BExZN847WUWKRYTZWG9TCQZJS3OL" localSheetId="1" hidden="1">#REF!</definedName>
    <definedName name="BExZN847WUWKRYTZWG9TCQZJS3OL" hidden="1">#REF!</definedName>
    <definedName name="BExZNA2ALK6RDWFAXZQCL9TWRDCF" localSheetId="0" hidden="1">#REF!</definedName>
    <definedName name="BExZNA2ALK6RDWFAXZQCL9TWRDCF" localSheetId="1" hidden="1">#REF!</definedName>
    <definedName name="BExZNA2ALK6RDWFAXZQCL9TWRDCF" hidden="1">#REF!</definedName>
    <definedName name="BExZNH3VISFF4NQI11BZDP5IQ7VG" localSheetId="0" hidden="1">#REF!</definedName>
    <definedName name="BExZNH3VISFF4NQI11BZDP5IQ7VG" localSheetId="1" hidden="1">#REF!</definedName>
    <definedName name="BExZNH3VISFF4NQI11BZDP5IQ7VG" hidden="1">#REF!</definedName>
    <definedName name="BExZNJYCFYVMAOI62GB2BABK1ELE" localSheetId="0" hidden="1">#REF!</definedName>
    <definedName name="BExZNJYCFYVMAOI62GB2BABK1ELE" localSheetId="1" hidden="1">#REF!</definedName>
    <definedName name="BExZNJYCFYVMAOI62GB2BABK1ELE" hidden="1">#REF!</definedName>
    <definedName name="BExZNLGAA6ATMJW0Y28J4OI5W27I" localSheetId="0" hidden="1">#REF!</definedName>
    <definedName name="BExZNLGAA6ATMJW0Y28J4OI5W27I" localSheetId="1" hidden="1">#REF!</definedName>
    <definedName name="BExZNLGAA6ATMJW0Y28J4OI5W27I" hidden="1">#REF!</definedName>
    <definedName name="BExZNP7916CH3QP4VCZEULUIKKS5" localSheetId="0" hidden="1">#REF!</definedName>
    <definedName name="BExZNP7916CH3QP4VCZEULUIKKS5" localSheetId="1" hidden="1">#REF!</definedName>
    <definedName name="BExZNP7916CH3QP4VCZEULUIKKS5" hidden="1">#REF!</definedName>
    <definedName name="BExZNV707LIU6Z5H6QI6H67LHTI1" localSheetId="0" hidden="1">#REF!</definedName>
    <definedName name="BExZNV707LIU6Z5H6QI6H67LHTI1" localSheetId="1" hidden="1">#REF!</definedName>
    <definedName name="BExZNV707LIU6Z5H6QI6H67LHTI1" hidden="1">#REF!</definedName>
    <definedName name="BExZNVCBKB930QQ9QW7KSGOZ0V1M" localSheetId="0" hidden="1">#REF!</definedName>
    <definedName name="BExZNVCBKB930QQ9QW7KSGOZ0V1M" localSheetId="1" hidden="1">#REF!</definedName>
    <definedName name="BExZNVCBKB930QQ9QW7KSGOZ0V1M" hidden="1">#REF!</definedName>
    <definedName name="BExZNW8QJ18X0RSGFDWAE9ZSDX39" localSheetId="0" hidden="1">#REF!</definedName>
    <definedName name="BExZNW8QJ18X0RSGFDWAE9ZSDX39" localSheetId="1" hidden="1">#REF!</definedName>
    <definedName name="BExZNW8QJ18X0RSGFDWAE9ZSDX39" hidden="1">#REF!</definedName>
    <definedName name="BExZNZDWRS6Q40L8OCWFEIVI0A1O" localSheetId="0" hidden="1">#REF!</definedName>
    <definedName name="BExZNZDWRS6Q40L8OCWFEIVI0A1O" localSheetId="1" hidden="1">#REF!</definedName>
    <definedName name="BExZNZDWRS6Q40L8OCWFEIVI0A1O" hidden="1">#REF!</definedName>
    <definedName name="BExZOBO9NYLGVJQ31LVQ9XS2ZT4N" localSheetId="0" hidden="1">#REF!</definedName>
    <definedName name="BExZOBO9NYLGVJQ31LVQ9XS2ZT4N" localSheetId="1" hidden="1">#REF!</definedName>
    <definedName name="BExZOBO9NYLGVJQ31LVQ9XS2ZT4N" hidden="1">#REF!</definedName>
    <definedName name="BExZOETNB1CJ3Y2RKLI1ZK0S8Z6H" localSheetId="0" hidden="1">#REF!</definedName>
    <definedName name="BExZOETNB1CJ3Y2RKLI1ZK0S8Z6H" localSheetId="1" hidden="1">#REF!</definedName>
    <definedName name="BExZOETNB1CJ3Y2RKLI1ZK0S8Z6H" hidden="1">#REF!</definedName>
    <definedName name="BExZOREMVSK4E5VSWM838KHUB8AI" localSheetId="0" hidden="1">#REF!</definedName>
    <definedName name="BExZOREMVSK4E5VSWM838KHUB8AI" localSheetId="1" hidden="1">#REF!</definedName>
    <definedName name="BExZOREMVSK4E5VSWM838KHUB8AI" hidden="1">#REF!</definedName>
    <definedName name="BExZOVR745T5P1KS9NV2PXZPZVRG" localSheetId="0" hidden="1">#REF!</definedName>
    <definedName name="BExZOVR745T5P1KS9NV2PXZPZVRG" localSheetId="1" hidden="1">#REF!</definedName>
    <definedName name="BExZOVR745T5P1KS9NV2PXZPZVRG" hidden="1">#REF!</definedName>
    <definedName name="BExZOZSWGLSY2XYVRIS6VSNJDSGD" localSheetId="0" hidden="1">#REF!</definedName>
    <definedName name="BExZOZSWGLSY2XYVRIS6VSNJDSGD" localSheetId="1" hidden="1">#REF!</definedName>
    <definedName name="BExZOZSWGLSY2XYVRIS6VSNJDSGD" hidden="1">#REF!</definedName>
    <definedName name="BExZP7AIJKLM6C6CSUIIFAHFBNX2" localSheetId="0" hidden="1">#REF!</definedName>
    <definedName name="BExZP7AIJKLM6C6CSUIIFAHFBNX2" localSheetId="1" hidden="1">#REF!</definedName>
    <definedName name="BExZP7AIJKLM6C6CSUIIFAHFBNX2" hidden="1">#REF!</definedName>
    <definedName name="BExZPALCPOH27L4MUPX2RFT3F8OM" localSheetId="0" hidden="1">#REF!</definedName>
    <definedName name="BExZPALCPOH27L4MUPX2RFT3F8OM" localSheetId="1" hidden="1">#REF!</definedName>
    <definedName name="BExZPALCPOH27L4MUPX2RFT3F8OM" hidden="1">#REF!</definedName>
    <definedName name="BExZPQ0XY507N8FJMVPKCTK8HC9H" localSheetId="0" hidden="1">#REF!</definedName>
    <definedName name="BExZPQ0XY507N8FJMVPKCTK8HC9H" localSheetId="1" hidden="1">#REF!</definedName>
    <definedName name="BExZPQ0XY507N8FJMVPKCTK8HC9H" hidden="1">#REF!</definedName>
    <definedName name="BExZPXTHEWEN48J9E5ARSA8IGRBI" localSheetId="0" hidden="1">#REF!</definedName>
    <definedName name="BExZPXTHEWEN48J9E5ARSA8IGRBI" localSheetId="1" hidden="1">#REF!</definedName>
    <definedName name="BExZPXTHEWEN48J9E5ARSA8IGRBI" hidden="1">#REF!</definedName>
    <definedName name="BExZQ37OVBR25U32CO2YYVPZOMR5" localSheetId="0" hidden="1">#REF!</definedName>
    <definedName name="BExZQ37OVBR25U32CO2YYVPZOMR5" localSheetId="1" hidden="1">#REF!</definedName>
    <definedName name="BExZQ37OVBR25U32CO2YYVPZOMR5" hidden="1">#REF!</definedName>
    <definedName name="BExZQ3NT7H06VO0AR48WHZULZB93" localSheetId="0" hidden="1">#REF!</definedName>
    <definedName name="BExZQ3NT7H06VO0AR48WHZULZB93" localSheetId="1" hidden="1">#REF!</definedName>
    <definedName name="BExZQ3NT7H06VO0AR48WHZULZB93" hidden="1">#REF!</definedName>
    <definedName name="BExZQ5RCYU1R0DUT1MFN99S1C408" localSheetId="0" hidden="1">#REF!</definedName>
    <definedName name="BExZQ5RCYU1R0DUT1MFN99S1C408" localSheetId="1" hidden="1">#REF!</definedName>
    <definedName name="BExZQ5RCYU1R0DUT1MFN99S1C408" hidden="1">#REF!</definedName>
    <definedName name="BExZQ7PJU07SEJMDX18U9YVDC2GU" localSheetId="0" hidden="1">#REF!</definedName>
    <definedName name="BExZQ7PJU07SEJMDX18U9YVDC2GU" localSheetId="1" hidden="1">#REF!</definedName>
    <definedName name="BExZQ7PJU07SEJMDX18U9YVDC2GU" hidden="1">#REF!</definedName>
    <definedName name="BExZQAJXQ5IJ5RB71EDSPGTRO5HC" localSheetId="0" hidden="1">#REF!</definedName>
    <definedName name="BExZQAJXQ5IJ5RB71EDSPGTRO5HC" localSheetId="1" hidden="1">#REF!</definedName>
    <definedName name="BExZQAJXQ5IJ5RB71EDSPGTRO5HC" hidden="1">#REF!</definedName>
    <definedName name="BExZQBLTKPF3O4MCH6L4LE544FQB" localSheetId="0" hidden="1">#REF!</definedName>
    <definedName name="BExZQBLTKPF3O4MCH6L4LE544FQB" localSheetId="1" hidden="1">#REF!</definedName>
    <definedName name="BExZQBLTKPF3O4MCH6L4LE544FQB" hidden="1">#REF!</definedName>
    <definedName name="BExZQIHTGHK7OOI2Y2PN3JYBY82I" localSheetId="0" hidden="1">#REF!</definedName>
    <definedName name="BExZQIHTGHK7OOI2Y2PN3JYBY82I" localSheetId="1" hidden="1">#REF!</definedName>
    <definedName name="BExZQIHTGHK7OOI2Y2PN3JYBY82I" hidden="1">#REF!</definedName>
    <definedName name="BExZQJJMGU5MHQOILGXGJPAQI5XI" localSheetId="0" hidden="1">#REF!</definedName>
    <definedName name="BExZQJJMGU5MHQOILGXGJPAQI5XI" localSheetId="1" hidden="1">#REF!</definedName>
    <definedName name="BExZQJJMGU5MHQOILGXGJPAQI5XI" hidden="1">#REF!</definedName>
    <definedName name="BExZQL1M2EX5YEQBMNQKVD747N3I" localSheetId="0" hidden="1">#REF!</definedName>
    <definedName name="BExZQL1M2EX5YEQBMNQKVD747N3I" localSheetId="1" hidden="1">#REF!</definedName>
    <definedName name="BExZQL1M2EX5YEQBMNQKVD747N3I" hidden="1">#REF!</definedName>
    <definedName name="BExZQPDYUBJL0C1OME996KHU23N5" localSheetId="0" hidden="1">#REF!</definedName>
    <definedName name="BExZQPDYUBJL0C1OME996KHU23N5" localSheetId="1" hidden="1">#REF!</definedName>
    <definedName name="BExZQPDYUBJL0C1OME996KHU23N5" hidden="1">#REF!</definedName>
    <definedName name="BExZQXBYEBN28QUH1KOVW6KKA5UM" localSheetId="0" hidden="1">#REF!</definedName>
    <definedName name="BExZQXBYEBN28QUH1KOVW6KKA5UM" localSheetId="1" hidden="1">#REF!</definedName>
    <definedName name="BExZQXBYEBN28QUH1KOVW6KKA5UM" hidden="1">#REF!</definedName>
    <definedName name="BExZQZKT146WEN8FTVZ7Y5TSB8L5" localSheetId="0" hidden="1">#REF!</definedName>
    <definedName name="BExZQZKT146WEN8FTVZ7Y5TSB8L5" localSheetId="1" hidden="1">#REF!</definedName>
    <definedName name="BExZQZKT146WEN8FTVZ7Y5TSB8L5" hidden="1">#REF!</definedName>
    <definedName name="BExZR485AKBH93YZ08CMUC3WROED" localSheetId="0" hidden="1">#REF!</definedName>
    <definedName name="BExZR485AKBH93YZ08CMUC3WROED" localSheetId="1" hidden="1">#REF!</definedName>
    <definedName name="BExZR485AKBH93YZ08CMUC3WROED" hidden="1">#REF!</definedName>
    <definedName name="BExZR7TL98P2PPUVGIZYR5873DWW" localSheetId="0" hidden="1">#REF!</definedName>
    <definedName name="BExZR7TL98P2PPUVGIZYR5873DWW" localSheetId="1" hidden="1">#REF!</definedName>
    <definedName name="BExZR7TL98P2PPUVGIZYR5873DWW" hidden="1">#REF!</definedName>
    <definedName name="BExZRAYSYOXAM1PBW1EF6YAZ9RU3" localSheetId="0" hidden="1">#REF!</definedName>
    <definedName name="BExZRAYSYOXAM1PBW1EF6YAZ9RU3" localSheetId="1" hidden="1">#REF!</definedName>
    <definedName name="BExZRAYSYOXAM1PBW1EF6YAZ9RU3" hidden="1">#REF!</definedName>
    <definedName name="BExZRGD1603X5ACFALUUDKCD7X48" localSheetId="0" hidden="1">#REF!</definedName>
    <definedName name="BExZRGD1603X5ACFALUUDKCD7X48" localSheetId="1" hidden="1">#REF!</definedName>
    <definedName name="BExZRGD1603X5ACFALUUDKCD7X48" hidden="1">#REF!</definedName>
    <definedName name="BExZRMSYHFOP8FFWKKUSBHU85J81" localSheetId="0" hidden="1">#REF!</definedName>
    <definedName name="BExZRMSYHFOP8FFWKKUSBHU85J81" localSheetId="1" hidden="1">#REF!</definedName>
    <definedName name="BExZRMSYHFOP8FFWKKUSBHU85J81" hidden="1">#REF!</definedName>
    <definedName name="BExZRP1X6UVLN1UOLHH5VF4STP1O" localSheetId="0" hidden="1">#REF!</definedName>
    <definedName name="BExZRP1X6UVLN1UOLHH5VF4STP1O" localSheetId="1" hidden="1">#REF!</definedName>
    <definedName name="BExZRP1X6UVLN1UOLHH5VF4STP1O" hidden="1">#REF!</definedName>
    <definedName name="BExZRQ930U6OCYNV00CH5I0Q4LPE" localSheetId="0" hidden="1">#REF!</definedName>
    <definedName name="BExZRQ930U6OCYNV00CH5I0Q4LPE" localSheetId="1" hidden="1">#REF!</definedName>
    <definedName name="BExZRQ930U6OCYNV00CH5I0Q4LPE" hidden="1">#REF!</definedName>
    <definedName name="BExZRQP7JLKS45QOGATXS7MK5GUZ" localSheetId="0" hidden="1">#REF!</definedName>
    <definedName name="BExZRQP7JLKS45QOGATXS7MK5GUZ" localSheetId="1" hidden="1">#REF!</definedName>
    <definedName name="BExZRQP7JLKS45QOGATXS7MK5GUZ" hidden="1">#REF!</definedName>
    <definedName name="BExZRW8W514W8OZ72YBONYJ64GXF" localSheetId="0" hidden="1">#REF!</definedName>
    <definedName name="BExZRW8W514W8OZ72YBONYJ64GXF" localSheetId="1" hidden="1">#REF!</definedName>
    <definedName name="BExZRW8W514W8OZ72YBONYJ64GXF" hidden="1">#REF!</definedName>
    <definedName name="BExZRWJP2BUVFJPO8U8ATQEP0LZU" localSheetId="0" hidden="1">#REF!</definedName>
    <definedName name="BExZRWJP2BUVFJPO8U8ATQEP0LZU" localSheetId="1" hidden="1">#REF!</definedName>
    <definedName name="BExZRWJP2BUVFJPO8U8ATQEP0LZU" hidden="1">#REF!</definedName>
    <definedName name="BExZSI9USDLZAN8LI8M4YYQL24GZ" localSheetId="0" hidden="1">#REF!</definedName>
    <definedName name="BExZSI9USDLZAN8LI8M4YYQL24GZ" localSheetId="1" hidden="1">#REF!</definedName>
    <definedName name="BExZSI9USDLZAN8LI8M4YYQL24GZ" hidden="1">#REF!</definedName>
    <definedName name="BExZSLKO175YAM0RMMZH1FPXL4V2" localSheetId="0" hidden="1">#REF!</definedName>
    <definedName name="BExZSLKO175YAM0RMMZH1FPXL4V2" localSheetId="1" hidden="1">#REF!</definedName>
    <definedName name="BExZSLKO175YAM0RMMZH1FPXL4V2" hidden="1">#REF!</definedName>
    <definedName name="BExZSS0LA2JY4ZLJ1Z5YCMLJJZCH" localSheetId="0" hidden="1">#REF!</definedName>
    <definedName name="BExZSS0LA2JY4ZLJ1Z5YCMLJJZCH" localSheetId="1" hidden="1">#REF!</definedName>
    <definedName name="BExZSS0LA2JY4ZLJ1Z5YCMLJJZCH" hidden="1">#REF!</definedName>
    <definedName name="BExZSTNUWCRNCL22SMKXKFSLCJ0O" localSheetId="0" hidden="1">#REF!</definedName>
    <definedName name="BExZSTNUWCRNCL22SMKXKFSLCJ0O" localSheetId="1" hidden="1">#REF!</definedName>
    <definedName name="BExZSTNUWCRNCL22SMKXKFSLCJ0O" hidden="1">#REF!</definedName>
    <definedName name="BExZSYRA4NR7K6RLC3I81QSG5SQR" localSheetId="0" hidden="1">#REF!</definedName>
    <definedName name="BExZSYRA4NR7K6RLC3I81QSG5SQR" localSheetId="1" hidden="1">#REF!</definedName>
    <definedName name="BExZSYRA4NR7K6RLC3I81QSG5SQR" hidden="1">#REF!</definedName>
    <definedName name="BExZT6JSZ8CBS0SB3T07N3LMAX7M" localSheetId="0" hidden="1">#REF!</definedName>
    <definedName name="BExZT6JSZ8CBS0SB3T07N3LMAX7M" localSheetId="1" hidden="1">#REF!</definedName>
    <definedName name="BExZT6JSZ8CBS0SB3T07N3LMAX7M" hidden="1">#REF!</definedName>
    <definedName name="BExZTAQV2QVSZY5Y3VCCWUBSBW9P" localSheetId="0" hidden="1">#REF!</definedName>
    <definedName name="BExZTAQV2QVSZY5Y3VCCWUBSBW9P" localSheetId="1" hidden="1">#REF!</definedName>
    <definedName name="BExZTAQV2QVSZY5Y3VCCWUBSBW9P" hidden="1">#REF!</definedName>
    <definedName name="BExZTHSI2FX56PWRSNX9H5EWTZFO" localSheetId="0" hidden="1">#REF!</definedName>
    <definedName name="BExZTHSI2FX56PWRSNX9H5EWTZFO" localSheetId="1" hidden="1">#REF!</definedName>
    <definedName name="BExZTHSI2FX56PWRSNX9H5EWTZFO" hidden="1">#REF!</definedName>
    <definedName name="BExZTJL3HVBFY139H6CJHEQCT1EL" localSheetId="0" hidden="1">#REF!</definedName>
    <definedName name="BExZTJL3HVBFY139H6CJHEQCT1EL" localSheetId="1" hidden="1">#REF!</definedName>
    <definedName name="BExZTJL3HVBFY139H6CJHEQCT1EL" hidden="1">#REF!</definedName>
    <definedName name="BExZTLOL8OPABZI453E0KVNA1GJS" localSheetId="0" hidden="1">#REF!</definedName>
    <definedName name="BExZTLOL8OPABZI453E0KVNA1GJS" localSheetId="1" hidden="1">#REF!</definedName>
    <definedName name="BExZTLOL8OPABZI453E0KVNA1GJS" hidden="1">#REF!</definedName>
    <definedName name="BExZTOTZ9F2ZI18DZM8GW39VDF1N" localSheetId="0" hidden="1">#REF!</definedName>
    <definedName name="BExZTOTZ9F2ZI18DZM8GW39VDF1N" localSheetId="1" hidden="1">#REF!</definedName>
    <definedName name="BExZTOTZ9F2ZI18DZM8GW39VDF1N" hidden="1">#REF!</definedName>
    <definedName name="BExZTT6J3X0TOX0ZY6YPLUVMCW9X" localSheetId="0" hidden="1">#REF!</definedName>
    <definedName name="BExZTT6J3X0TOX0ZY6YPLUVMCW9X" localSheetId="1" hidden="1">#REF!</definedName>
    <definedName name="BExZTT6J3X0TOX0ZY6YPLUVMCW9X" hidden="1">#REF!</definedName>
    <definedName name="BExZTW6ECBRA0BBITWBQ8R93RMCL" localSheetId="0" hidden="1">#REF!</definedName>
    <definedName name="BExZTW6ECBRA0BBITWBQ8R93RMCL" localSheetId="1" hidden="1">#REF!</definedName>
    <definedName name="BExZTW6ECBRA0BBITWBQ8R93RMCL" hidden="1">#REF!</definedName>
    <definedName name="BExZU2BHYAOKSCBM3C5014ZF6IXS" localSheetId="0" hidden="1">#REF!</definedName>
    <definedName name="BExZU2BHYAOKSCBM3C5014ZF6IXS" localSheetId="1" hidden="1">#REF!</definedName>
    <definedName name="BExZU2BHYAOKSCBM3C5014ZF6IXS" hidden="1">#REF!</definedName>
    <definedName name="BExZU2RMJTXOCS0ROPMYPE6WTD87" localSheetId="0" hidden="1">#REF!</definedName>
    <definedName name="BExZU2RMJTXOCS0ROPMYPE6WTD87" localSheetId="1" hidden="1">#REF!</definedName>
    <definedName name="BExZU2RMJTXOCS0ROPMYPE6WTD87" hidden="1">#REF!</definedName>
    <definedName name="BExZUBRAHA9DNEGONEZEB2TDVFC2" localSheetId="0" hidden="1">#REF!</definedName>
    <definedName name="BExZUBRAHA9DNEGONEZEB2TDVFC2" localSheetId="1" hidden="1">#REF!</definedName>
    <definedName name="BExZUBRAHA9DNEGONEZEB2TDVFC2" hidden="1">#REF!</definedName>
    <definedName name="BExZUF7G8FENTJKH9R1XUWXM6CWD" localSheetId="0" hidden="1">#REF!</definedName>
    <definedName name="BExZUF7G8FENTJKH9R1XUWXM6CWD" localSheetId="1" hidden="1">#REF!</definedName>
    <definedName name="BExZUF7G8FENTJKH9R1XUWXM6CWD" hidden="1">#REF!</definedName>
    <definedName name="BExZUNARUJBIZ08VCAV3GEVBIR3D" localSheetId="0" hidden="1">#REF!</definedName>
    <definedName name="BExZUNARUJBIZ08VCAV3GEVBIR3D" localSheetId="1" hidden="1">#REF!</definedName>
    <definedName name="BExZUNARUJBIZ08VCAV3GEVBIR3D" hidden="1">#REF!</definedName>
    <definedName name="BExZUSZT5496UMBP4LFSLTR1GVEW" localSheetId="0" hidden="1">#REF!</definedName>
    <definedName name="BExZUSZT5496UMBP4LFSLTR1GVEW" localSheetId="1" hidden="1">#REF!</definedName>
    <definedName name="BExZUSZT5496UMBP4LFSLTR1GVEW" hidden="1">#REF!</definedName>
    <definedName name="BExZUT54340I38GVCV79EL116WR0" localSheetId="0" hidden="1">#REF!</definedName>
    <definedName name="BExZUT54340I38GVCV79EL116WR0" localSheetId="1" hidden="1">#REF!</definedName>
    <definedName name="BExZUT54340I38GVCV79EL116WR0" hidden="1">#REF!</definedName>
    <definedName name="BExZUXC66MK2SXPXCLD8ZSU0BMTY" localSheetId="0" hidden="1">#REF!</definedName>
    <definedName name="BExZUXC66MK2SXPXCLD8ZSU0BMTY" localSheetId="1" hidden="1">#REF!</definedName>
    <definedName name="BExZUXC66MK2SXPXCLD8ZSU0BMTY" hidden="1">#REF!</definedName>
    <definedName name="BExZUYDULCX65H9OZ9JHPBNKF3MI" localSheetId="0" hidden="1">#REF!</definedName>
    <definedName name="BExZUYDULCX65H9OZ9JHPBNKF3MI" localSheetId="1" hidden="1">#REF!</definedName>
    <definedName name="BExZUYDULCX65H9OZ9JHPBNKF3MI" hidden="1">#REF!</definedName>
    <definedName name="BExZV2QD5ZDK3AGDRULLA7JB46C3" localSheetId="0" hidden="1">#REF!</definedName>
    <definedName name="BExZV2QD5ZDK3AGDRULLA7JB46C3" localSheetId="1" hidden="1">#REF!</definedName>
    <definedName name="BExZV2QD5ZDK3AGDRULLA7JB46C3" hidden="1">#REF!</definedName>
    <definedName name="BExZVBQ29OM0V8XAL3HL0JIM0MMU" localSheetId="0" hidden="1">#REF!</definedName>
    <definedName name="BExZVBQ29OM0V8XAL3HL0JIM0MMU" localSheetId="1" hidden="1">#REF!</definedName>
    <definedName name="BExZVBQ29OM0V8XAL3HL0JIM0MMU" hidden="1">#REF!</definedName>
    <definedName name="BExZVKV2XCPCINW1KP8Q1FI6KDNG" localSheetId="0" hidden="1">#REF!</definedName>
    <definedName name="BExZVKV2XCPCINW1KP8Q1FI6KDNG" localSheetId="1" hidden="1">#REF!</definedName>
    <definedName name="BExZVKV2XCPCINW1KP8Q1FI6KDNG" hidden="1">#REF!</definedName>
    <definedName name="BExZVLM4T9ORS4ZWHME46U4Q103C" localSheetId="0" hidden="1">#REF!</definedName>
    <definedName name="BExZVLM4T9ORS4ZWHME46U4Q103C" localSheetId="1" hidden="1">#REF!</definedName>
    <definedName name="BExZVLM4T9ORS4ZWHME46U4Q103C" hidden="1">#REF!</definedName>
    <definedName name="BExZVM7OZWPPRH5YQW50EYMMIW1A" localSheetId="0" hidden="1">#REF!</definedName>
    <definedName name="BExZVM7OZWPPRH5YQW50EYMMIW1A" localSheetId="1" hidden="1">#REF!</definedName>
    <definedName name="BExZVM7OZWPPRH5YQW50EYMMIW1A" hidden="1">#REF!</definedName>
    <definedName name="BExZVMYK7BAH6AGIAEXBE1NXDZ5Z" localSheetId="0" hidden="1">#REF!</definedName>
    <definedName name="BExZVMYK7BAH6AGIAEXBE1NXDZ5Z" localSheetId="1" hidden="1">#REF!</definedName>
    <definedName name="BExZVMYK7BAH6AGIAEXBE1NXDZ5Z" hidden="1">#REF!</definedName>
    <definedName name="BExZVPYGX2C5OSHMZ6F0KBKZ6B1S" localSheetId="0" hidden="1">#REF!</definedName>
    <definedName name="BExZVPYGX2C5OSHMZ6F0KBKZ6B1S" localSheetId="1" hidden="1">#REF!</definedName>
    <definedName name="BExZVPYGX2C5OSHMZ6F0KBKZ6B1S" hidden="1">#REF!</definedName>
    <definedName name="BExZW3LHTS7PFBNTYM95N8J5AFYQ" localSheetId="0" hidden="1">#REF!</definedName>
    <definedName name="BExZW3LHTS7PFBNTYM95N8J5AFYQ" localSheetId="1" hidden="1">#REF!</definedName>
    <definedName name="BExZW3LHTS7PFBNTYM95N8J5AFYQ" hidden="1">#REF!</definedName>
    <definedName name="BExZW472V5ADKCFHIKAJ6D4R8MU4" localSheetId="0" hidden="1">#REF!</definedName>
    <definedName name="BExZW472V5ADKCFHIKAJ6D4R8MU4" localSheetId="1" hidden="1">#REF!</definedName>
    <definedName name="BExZW472V5ADKCFHIKAJ6D4R8MU4" hidden="1">#REF!</definedName>
    <definedName name="BExZW5UARC8W9AQNLJX2I5WQWS5F" localSheetId="0" hidden="1">#REF!</definedName>
    <definedName name="BExZW5UARC8W9AQNLJX2I5WQWS5F" localSheetId="1" hidden="1">#REF!</definedName>
    <definedName name="BExZW5UARC8W9AQNLJX2I5WQWS5F" hidden="1">#REF!</definedName>
    <definedName name="BExZW7HRGN6A9YS41KI2B2UUMJ7X" localSheetId="0" hidden="1">#REF!</definedName>
    <definedName name="BExZW7HRGN6A9YS41KI2B2UUMJ7X" localSheetId="1" hidden="1">#REF!</definedName>
    <definedName name="BExZW7HRGN6A9YS41KI2B2UUMJ7X" hidden="1">#REF!</definedName>
    <definedName name="BExZW8ZPNV43UXGOT98FDNIBQHZY" localSheetId="0" hidden="1">#REF!</definedName>
    <definedName name="BExZW8ZPNV43UXGOT98FDNIBQHZY" localSheetId="1" hidden="1">#REF!</definedName>
    <definedName name="BExZW8ZPNV43UXGOT98FDNIBQHZY" hidden="1">#REF!</definedName>
    <definedName name="BExZWKZ5N3RDXU8MZ8HQVYYD8O0F" localSheetId="0" hidden="1">#REF!</definedName>
    <definedName name="BExZWKZ5N3RDXU8MZ8HQVYYD8O0F" localSheetId="1" hidden="1">#REF!</definedName>
    <definedName name="BExZWKZ5N3RDXU8MZ8HQVYYD8O0F" hidden="1">#REF!</definedName>
    <definedName name="BExZWMBRUCPO6F4QT5FNX8JRFL7V" localSheetId="0" hidden="1">#REF!</definedName>
    <definedName name="BExZWMBRUCPO6F4QT5FNX8JRFL7V" localSheetId="1" hidden="1">#REF!</definedName>
    <definedName name="BExZWMBRUCPO6F4QT5FNX8JRFL7V" hidden="1">#REF!</definedName>
    <definedName name="BExZWQO5171HT1OZ6D6JZBHEW4JG" localSheetId="0" hidden="1">#REF!</definedName>
    <definedName name="BExZWQO5171HT1OZ6D6JZBHEW4JG" localSheetId="1" hidden="1">#REF!</definedName>
    <definedName name="BExZWQO5171HT1OZ6D6JZBHEW4JG" hidden="1">#REF!</definedName>
    <definedName name="BExZWSMC9T48W74GFGQCIUJ8ZPP3" localSheetId="0" hidden="1">#REF!</definedName>
    <definedName name="BExZWSMC9T48W74GFGQCIUJ8ZPP3" localSheetId="1" hidden="1">#REF!</definedName>
    <definedName name="BExZWSMC9T48W74GFGQCIUJ8ZPP3" hidden="1">#REF!</definedName>
    <definedName name="BExZWUF2V4HY3HI8JN9ZVPRWK1H3" localSheetId="0" hidden="1">#REF!</definedName>
    <definedName name="BExZWUF2V4HY3HI8JN9ZVPRWK1H3" localSheetId="1" hidden="1">#REF!</definedName>
    <definedName name="BExZWUF2V4HY3HI8JN9ZVPRWK1H3" hidden="1">#REF!</definedName>
    <definedName name="BExZWX45URTK9KYDJHEXL1OTZ833" localSheetId="0" hidden="1">#REF!</definedName>
    <definedName name="BExZWX45URTK9KYDJHEXL1OTZ833" localSheetId="1" hidden="1">#REF!</definedName>
    <definedName name="BExZWX45URTK9KYDJHEXL1OTZ833" hidden="1">#REF!</definedName>
    <definedName name="BExZX0EWQEZO86WDAD9A4EAEZ012" localSheetId="0" hidden="1">#REF!</definedName>
    <definedName name="BExZX0EWQEZO86WDAD9A4EAEZ012" localSheetId="1" hidden="1">#REF!</definedName>
    <definedName name="BExZX0EWQEZO86WDAD9A4EAEZ012" hidden="1">#REF!</definedName>
    <definedName name="BExZX2T6ZT2DZLYSDJJBPVIT5OK2" localSheetId="0" hidden="1">#REF!</definedName>
    <definedName name="BExZX2T6ZT2DZLYSDJJBPVIT5OK2" localSheetId="1" hidden="1">#REF!</definedName>
    <definedName name="BExZX2T6ZT2DZLYSDJJBPVIT5OK2" hidden="1">#REF!</definedName>
    <definedName name="BExZXOJDELULNLEH7WG0OYJT0NJ4" localSheetId="0" hidden="1">#REF!</definedName>
    <definedName name="BExZXOJDELULNLEH7WG0OYJT0NJ4" localSheetId="1" hidden="1">#REF!</definedName>
    <definedName name="BExZXOJDELULNLEH7WG0OYJT0NJ4" hidden="1">#REF!</definedName>
    <definedName name="BExZXOOTRNUK8LGEAZ8ZCFW9KXQ1" localSheetId="0" hidden="1">#REF!</definedName>
    <definedName name="BExZXOOTRNUK8LGEAZ8ZCFW9KXQ1" localSheetId="1" hidden="1">#REF!</definedName>
    <definedName name="BExZXOOTRNUK8LGEAZ8ZCFW9KXQ1" hidden="1">#REF!</definedName>
    <definedName name="BExZXT6JOXNKEDU23DKL8XZAJZIH" localSheetId="0" hidden="1">#REF!</definedName>
    <definedName name="BExZXT6JOXNKEDU23DKL8XZAJZIH" localSheetId="1" hidden="1">#REF!</definedName>
    <definedName name="BExZXT6JOXNKEDU23DKL8XZAJZIH" hidden="1">#REF!</definedName>
    <definedName name="BExZXUTYW1HWEEZ1LIX4OQWC7HL1" localSheetId="0" hidden="1">#REF!</definedName>
    <definedName name="BExZXUTYW1HWEEZ1LIX4OQWC7HL1" localSheetId="1" hidden="1">#REF!</definedName>
    <definedName name="BExZXUTYW1HWEEZ1LIX4OQWC7HL1" hidden="1">#REF!</definedName>
    <definedName name="BExZXY4NKQL9QD76YMQJ15U1C2G8" localSheetId="0" hidden="1">#REF!</definedName>
    <definedName name="BExZXY4NKQL9QD76YMQJ15U1C2G8" localSheetId="1" hidden="1">#REF!</definedName>
    <definedName name="BExZXY4NKQL9QD76YMQJ15U1C2G8" hidden="1">#REF!</definedName>
    <definedName name="BExZXYQ7U5G08FQGUIGYT14QCBOF" localSheetId="0" hidden="1">#REF!</definedName>
    <definedName name="BExZXYQ7U5G08FQGUIGYT14QCBOF" localSheetId="1" hidden="1">#REF!</definedName>
    <definedName name="BExZXYQ7U5G08FQGUIGYT14QCBOF" hidden="1">#REF!</definedName>
    <definedName name="BExZY02V77YJBMODJSWZOYCMPS5X" localSheetId="0" hidden="1">#REF!</definedName>
    <definedName name="BExZY02V77YJBMODJSWZOYCMPS5X" localSheetId="1" hidden="1">#REF!</definedName>
    <definedName name="BExZY02V77YJBMODJSWZOYCMPS5X" hidden="1">#REF!</definedName>
    <definedName name="BExZY3DEOYNIHRV56IY5LJXZK8RU" localSheetId="0" hidden="1">#REF!</definedName>
    <definedName name="BExZY3DEOYNIHRV56IY5LJXZK8RU" localSheetId="1" hidden="1">#REF!</definedName>
    <definedName name="BExZY3DEOYNIHRV56IY5LJXZK8RU" hidden="1">#REF!</definedName>
    <definedName name="BExZY49QRZIR6CA41LFA9LM6EULU" localSheetId="0" hidden="1">#REF!</definedName>
    <definedName name="BExZY49QRZIR6CA41LFA9LM6EULU" localSheetId="1" hidden="1">#REF!</definedName>
    <definedName name="BExZY49QRZIR6CA41LFA9LM6EULU" hidden="1">#REF!</definedName>
    <definedName name="BExZYTG2G7W27YATTETFDDCZ0C4U" localSheetId="0" hidden="1">#REF!</definedName>
    <definedName name="BExZYTG2G7W27YATTETFDDCZ0C4U" localSheetId="1" hidden="1">#REF!</definedName>
    <definedName name="BExZYTG2G7W27YATTETFDDCZ0C4U" hidden="1">#REF!</definedName>
    <definedName name="BExZYYOZMC36ROQDWLR5Z17WKHCR" localSheetId="0" hidden="1">#REF!</definedName>
    <definedName name="BExZYYOZMC36ROQDWLR5Z17WKHCR" localSheetId="1" hidden="1">#REF!</definedName>
    <definedName name="BExZYYOZMC36ROQDWLR5Z17WKHCR" hidden="1">#REF!</definedName>
    <definedName name="BExZZ2FQA9A8C7CJKMEFQ9VPSLCE" localSheetId="0" hidden="1">#REF!</definedName>
    <definedName name="BExZZ2FQA9A8C7CJKMEFQ9VPSLCE" localSheetId="1" hidden="1">#REF!</definedName>
    <definedName name="BExZZ2FQA9A8C7CJKMEFQ9VPSLCE" hidden="1">#REF!</definedName>
    <definedName name="BExZZ7ZGXIMA3OVYAWY3YQSK64LF" localSheetId="0" hidden="1">#REF!</definedName>
    <definedName name="BExZZ7ZGXIMA3OVYAWY3YQSK64LF" localSheetId="1" hidden="1">#REF!</definedName>
    <definedName name="BExZZ7ZGXIMA3OVYAWY3YQSK64LF" hidden="1">#REF!</definedName>
    <definedName name="BExZZ8FKEIFG203MU6SEJ69MINCD" localSheetId="0" hidden="1">#REF!</definedName>
    <definedName name="BExZZ8FKEIFG203MU6SEJ69MINCD" localSheetId="1" hidden="1">#REF!</definedName>
    <definedName name="BExZZ8FKEIFG203MU6SEJ69MINCD" hidden="1">#REF!</definedName>
    <definedName name="BExZZCHAVHW8C2H649KRGVQ0WVRT" localSheetId="0" hidden="1">#REF!</definedName>
    <definedName name="BExZZCHAVHW8C2H649KRGVQ0WVRT" localSheetId="1" hidden="1">#REF!</definedName>
    <definedName name="BExZZCHAVHW8C2H649KRGVQ0WVRT" hidden="1">#REF!</definedName>
    <definedName name="BExZZTK54OTLF2YB68BHGOS27GEN" localSheetId="0" hidden="1">#REF!</definedName>
    <definedName name="BExZZTK54OTLF2YB68BHGOS27GEN" localSheetId="1" hidden="1">#REF!</definedName>
    <definedName name="BExZZTK54OTLF2YB68BHGOS27GEN" hidden="1">#REF!</definedName>
    <definedName name="BExZZXB3JQQG4SIZS4MRU6NNW7HI" localSheetId="0" hidden="1">#REF!</definedName>
    <definedName name="BExZZXB3JQQG4SIZS4MRU6NNW7HI" localSheetId="1" hidden="1">#REF!</definedName>
    <definedName name="BExZZXB3JQQG4SIZS4MRU6NNW7HI" hidden="1">#REF!</definedName>
    <definedName name="BExZZZEMIIFKMLLV4DJKX5TB9R5V" localSheetId="0" hidden="1">#REF!</definedName>
    <definedName name="BExZZZEMIIFKMLLV4DJKX5TB9R5V" localSheetId="1" hidden="1">#REF!</definedName>
    <definedName name="BExZZZEMIIFKMLLV4DJKX5TB9R5V" hidden="1">#REF!</definedName>
    <definedName name="BOOK_LIFE">'[28]Lvl FCR'!$G$10</definedName>
    <definedName name="BOOKADJ" localSheetId="0">#REF!</definedName>
    <definedName name="BOOKADJ" localSheetId="1">#REF!</definedName>
    <definedName name="BOOKADJ">#REF!</definedName>
    <definedName name="BPAX">[13]EXTERNAL!$A$121:$IV$123</definedName>
    <definedName name="Bum" localSheetId="0" hidden="1">#REF!</definedName>
    <definedName name="Bum" localSheetId="1" hidden="1">#REF!</definedName>
    <definedName name="Bum" hidden="1">#REF!</definedName>
    <definedName name="Button_1">"TradeSummary_Ken_Finicle_List"</definedName>
    <definedName name="CAE.T">[13]INTERNAL!$A$34:$IV$36</definedName>
    <definedName name="CAES1.T">[13]INTERNAL!$A$37:$IV$39</definedName>
    <definedName name="cap">[29]Readings!$B$2</definedName>
    <definedName name="Capital_Inflation">'[23]Assumptions (Input)'!$B$11</definedName>
    <definedName name="CASE" localSheetId="4">[30]INPUTS!$C$8</definedName>
    <definedName name="CASE">[31]INPUTS!$C$11</definedName>
    <definedName name="Case_Name">'[32]KJB-6,13 Cmn Adj'!$B$8</definedName>
    <definedName name="CaseDescription">'[21]Dispatch Cases'!$C$11</definedName>
    <definedName name="CBWorkbookPriority">-2060790043</definedName>
    <definedName name="CCGT_HeatRate">[21]Assumptions!$H$23</definedName>
    <definedName name="CCGTPrice">[21]Assumptions!$H$22</definedName>
    <definedName name="Check" localSheetId="0">#REF!</definedName>
    <definedName name="Check" localSheetId="1">#REF!</definedName>
    <definedName name="Check">#REF!</definedName>
    <definedName name="Check_Limit">'[24]General Inputs'!$D$31</definedName>
    <definedName name="CL_RT2">'[33]Transp Data'!$A$6:$C$81</definedName>
    <definedName name="Class_Factor_Names">'[24]Input-Allocators'!$B$19:$B$24</definedName>
    <definedName name="Classification">'[17]Func Study'!$AB$251</definedName>
    <definedName name="Close_Date">'[23]Capital Projects(Input)'!$D$7:$D$53</definedName>
    <definedName name="COMADJ" localSheetId="0">#REF!</definedName>
    <definedName name="COMADJ" localSheetId="1">#REF!</definedName>
    <definedName name="COMADJ">#REF!</definedName>
    <definedName name="COMP" localSheetId="0">#REF!</definedName>
    <definedName name="COMP" localSheetId="1">#REF!</definedName>
    <definedName name="COMP">#REF!</definedName>
    <definedName name="COMPACTUAL" localSheetId="0">#REF!</definedName>
    <definedName name="COMPACTUAL" localSheetId="1">#REF!</definedName>
    <definedName name="COMPACTUAL">#REF!</definedName>
    <definedName name="COMPT" localSheetId="0">#REF!</definedName>
    <definedName name="COMPT" localSheetId="1">#REF!</definedName>
    <definedName name="COMPT">#REF!</definedName>
    <definedName name="COMPWEATHER" localSheetId="0">#REF!</definedName>
    <definedName name="COMPWEATHER" localSheetId="1">#REF!</definedName>
    <definedName name="COMPWEATHER">#REF!</definedName>
    <definedName name="Construction_OH">'[34]Virtual 49 Back-Up'!$E$54</definedName>
    <definedName name="ConversionFactor">[21]Assumptions!$I$65</definedName>
    <definedName name="COSFacVal">[17]Inputs!$R$5</definedName>
    <definedName name="CurrQtr">'[35]Inc Stmt'!$AJ$222</definedName>
    <definedName name="CUS">[13]CLASSIFIERS!$A$6:$IV$6</definedName>
    <definedName name="CUST_1">[13]EXTERNAL!$A$22:$IV$24</definedName>
    <definedName name="CUST_4">[13]EXTERNAL!$A$25:$IV$27</definedName>
    <definedName name="CUST_5">[13]EXTERNAL!$A$28:$IV$30</definedName>
    <definedName name="CUST_6">[13]EXTERNAL!$A$31:$IV$33</definedName>
    <definedName name="D108.05.T">[13]INTERNAL!$A$22:$IV$24</definedName>
    <definedName name="D108.10.T">[13]INTERNAL!$A$25:$IV$27</definedName>
    <definedName name="D361.T">[13]INTERNAL!$A$4:$IV$6</definedName>
    <definedName name="D362.T">[13]INTERNAL!$A$7:$IV$9</definedName>
    <definedName name="D364.T">[13]INTERNAL!$A$10:$IV$12</definedName>
    <definedName name="D366.T">[13]INTERNAL!$A$13:$IV$15</definedName>
    <definedName name="D368.T">[13]INTERNAL!$A$16:$IV$18</definedName>
    <definedName name="D370.T">[13]INTERNAL!$A$19:$IV$21</definedName>
    <definedName name="D372.T">[13]INTERNAL!$A$28:$IV$30</definedName>
    <definedName name="Data">'[36]Mix Variance'!$B$1:$N$31</definedName>
    <definedName name="Data.Avg">'[35]Avg Amts'!$A$5:$BP$34</definedName>
    <definedName name="Data.Qtrs.Avg">'[35]Avg Amts'!$A$5:$IV$5</definedName>
    <definedName name="data1">'[37]Mix Variance'!$O$5:$T$25</definedName>
    <definedName name="_xlnm.Database" localSheetId="0">[38]Invoice!#REF!</definedName>
    <definedName name="_xlnm.Database" localSheetId="1">[38]Invoice!#REF!</definedName>
    <definedName name="_xlnm.Database">[38]Invoice!#REF!</definedName>
    <definedName name="DATE" localSheetId="0">[39]Jan!#REF!</definedName>
    <definedName name="DATE" localSheetId="1">[39]Jan!#REF!</definedName>
    <definedName name="DATE">[39]Jan!#REF!</definedName>
    <definedName name="DebtPerc">[21]Assumptions!$I$58</definedName>
    <definedName name="DEC" localSheetId="0">[25]Backup!#REF!</definedName>
    <definedName name="DEC" localSheetId="1">[25]Backup!#REF!</definedName>
    <definedName name="DEC">[25]Backup!#REF!</definedName>
    <definedName name="Dec03AMA">[6]BS!$AJ$7:$AJ$3582</definedName>
    <definedName name="Dec04AMA">[7]BS!$AO$7:$AO$3582</definedName>
    <definedName name="DECT" localSheetId="0">#REF!</definedName>
    <definedName name="DECT" localSheetId="1">#REF!</definedName>
    <definedName name="DECT">#REF!</definedName>
    <definedName name="DELETE01" localSheetId="3" hidden="1">{#N/A,#N/A,FALSE,"Coversheet";#N/A,#N/A,FALSE,"QA"}</definedName>
    <definedName name="DELETE01" localSheetId="5" hidden="1">{#N/A,#N/A,FALSE,"Coversheet";#N/A,#N/A,FALSE,"QA"}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5" hidden="1">{#N/A,#N/A,FALSE,"Schedule F";#N/A,#N/A,FALSE,"Schedule G"}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5" hidden="1">{#N/A,#N/A,FALSE,"Coversheet";#N/A,#N/A,FALSE,"QA"}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5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5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5" hidden="1">{#N/A,#N/A,FALSE,"Schedule F";#N/A,#N/A,FALSE,"Schedule G"}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5" hidden="1">{#N/A,#N/A,FALSE,"Coversheet";#N/A,#N/A,FALSE,"QA"}</definedName>
    <definedName name="Delete21" localSheetId="0" hidden="1">{#N/A,#N/A,FALSE,"Coversheet";#N/A,#N/A,FALSE,"QA"}</definedName>
    <definedName name="Delete21" hidden="1">{#N/A,#N/A,FALSE,"Coversheet";#N/A,#N/A,FALSE,"QA"}</definedName>
    <definedName name="DEM">[13]CLASSIFIERS!$A$4:$IV$4</definedName>
    <definedName name="DEM_1">[13]EXTERNAL!$A$7:$IV$9</definedName>
    <definedName name="DEM_12CP">[13]EXTERNAL!$A$118:$IV$120</definedName>
    <definedName name="DEM_12NCP_P">[13]EXTERNAL!$A$187:$IV$189</definedName>
    <definedName name="DEM_12NCP_S">[13]EXTERNAL!$A$190:$IV$192</definedName>
    <definedName name="DEM_12NCP1">[13]EXTERNAL!$A$139:$IV$141</definedName>
    <definedName name="DEM_12NCP2">[13]EXTERNAL!$A$130:$IV$132</definedName>
    <definedName name="DEM_1A">[13]EXTERNAL!$A$115:$IV$117</definedName>
    <definedName name="DEM_2A">[13]EXTERNAL!$A$148:$IV$150</definedName>
    <definedName name="DEM_3A">[13]EXTERNAL!$A$199:$IV$201</definedName>
    <definedName name="DEM_3B">[13]EXTERNAL!$A$196:$IV$198</definedName>
    <definedName name="Demand">[16]Inputs!$D$8</definedName>
    <definedName name="Demand2">[40]Inputs!$D$11</definedName>
    <definedName name="DES1.T">[13]INTERNAL!$A$40:$IV$42</definedName>
    <definedName name="DES2.T">[13]INTERNAL!$A$43:$IV$45</definedName>
    <definedName name="DF_HeatRate">[21]Assumptions!$L$23</definedName>
    <definedName name="DFIT" localSheetId="3" hidden="1">{#N/A,#N/A,FALSE,"Coversheet";#N/A,#N/A,FALSE,"QA"}</definedName>
    <definedName name="DFIT" localSheetId="5" hidden="1">{#N/A,#N/A,FALSE,"Coversheet";#N/A,#N/A,FALSE,"QA"}</definedName>
    <definedName name="DFIT" localSheetId="0" hidden="1">{#N/A,#N/A,FALSE,"Coversheet";#N/A,#N/A,FALSE,"QA"}</definedName>
    <definedName name="DFIT" hidden="1">{#N/A,#N/A,FALSE,"Coversheet";#N/A,#N/A,FALSE,"QA"}</definedName>
    <definedName name="DIR_40">[13]EXTERNAL!$A$193:$IV$195</definedName>
    <definedName name="DIR_449">[13]EXTERNAL!$A$127:$IV$129</definedName>
    <definedName name="DIR_449_ENERGY">[13]EXTERNAL!$A$160:$IV$162</definedName>
    <definedName name="DIR_449_HV">[13]EXTERNAL!$A$157:$IV$159</definedName>
    <definedName name="DIR_449_OATT">[13]EXTERNAL!$A$166:$IV$168</definedName>
    <definedName name="DIR_RESALE">[13]EXTERNAL!$A$124:$IV$126</definedName>
    <definedName name="DIR_RESALE_LARGE">[13]EXTERNAL!$A$154:$IV$156</definedName>
    <definedName name="DIR_RESALE_SMALL">[13]EXTERNAL!$A$151:$IV$153</definedName>
    <definedName name="DIR108.09">[13]EXTERNAL!$A$106:$IV$108</definedName>
    <definedName name="DIR235.00">[13]EXTERNAL!$A$85:$IV$87</definedName>
    <definedName name="DIR360.01">[13]EXTERNAL!$A$37:$IV$39</definedName>
    <definedName name="DIR361.01">[13]EXTERNAL!$A$40:$IV$42</definedName>
    <definedName name="DIR362.01">[13]EXTERNAL!$A$43:$IV$45</definedName>
    <definedName name="DIR364.01">[13]EXTERNAL!$A$46:$IV$48</definedName>
    <definedName name="DIR366.01">[13]EXTERNAL!$A$49:$IV$51</definedName>
    <definedName name="DIR368.03">[13]EXTERNAL!$A$55:$IV$57</definedName>
    <definedName name="DIR368.03C">[13]EXTERNAL!$A$52:$IV$54</definedName>
    <definedName name="DIR372.00">[13]EXTERNAL!$A$58:$IV$60</definedName>
    <definedName name="DIR373.00">[13]EXTERNAL!$A$61:$IV$63</definedName>
    <definedName name="DIR450.01">[13]EXTERNAL!$A$10:$IV$12</definedName>
    <definedName name="DIR450.02">[13]EXTERNAL!$A$184:$IV$186</definedName>
    <definedName name="DIR451.02">[13]EXTERNAL!$A$70:$IV$72</definedName>
    <definedName name="DIR451.03">[13]EXTERNAL!$A$136:$IV$138</definedName>
    <definedName name="DIR451.05">[13]EXTERNAL!$A$76:$IV$78</definedName>
    <definedName name="DIR451.06">[13]EXTERNAL!$A$109:$IV$111</definedName>
    <definedName name="DIR451.07">[13]EXTERNAL!$A$133:$IV$135</definedName>
    <definedName name="DIR454.04">[13]EXTERNAL!$A$73:$IV$75</definedName>
    <definedName name="DIR556.01">[13]EXTERNAL!$A$175:$IV$177</definedName>
    <definedName name="DIR565.02">[13]EXTERNAL!$A$178:$IV$180</definedName>
    <definedName name="DIR908.01">[13]EXTERNAL!$A$172:$IV$174</definedName>
    <definedName name="DIR920.01">[13]EXTERNAL!$A$181:$IV$183</definedName>
    <definedName name="Dis">'[17]Func Study'!$AB$250</definedName>
    <definedName name="DisFac">'[17]Func Dist Factor Table'!$A$11:$G$25</definedName>
    <definedName name="Dist_factor" localSheetId="0">#REF!</definedName>
    <definedName name="Dist_factor" localSheetId="1">#REF!</definedName>
    <definedName name="Dist_factor">#REF!</definedName>
    <definedName name="DistPeakMethod" localSheetId="0">[19]Inputs!#REF!</definedName>
    <definedName name="DistPeakMethod" localSheetId="1">[19]Inputs!#REF!</definedName>
    <definedName name="DistPeakMethod">[19]Inputs!#REF!</definedName>
    <definedName name="DocketNumber">'[41]JHS-19'!$AR$2</definedName>
    <definedName name="DP.T">[13]INTERNAL!$A$46:$IV$48</definedName>
    <definedName name="DUDE" localSheetId="0" hidden="1">#REF!</definedName>
    <definedName name="DUDE" localSheetId="1" hidden="1">#REF!</definedName>
    <definedName name="DUDE" hidden="1">#REF!</definedName>
    <definedName name="EBFIT.T">[13]INTERNAL!$A$88:$IV$90</definedName>
    <definedName name="ee" localSheetId="3" hidden="1">{#N/A,#N/A,FALSE,"Month ";#N/A,#N/A,FALSE,"YTD";#N/A,#N/A,FALSE,"12 mo ended"}</definedName>
    <definedName name="ee" localSheetId="5" hidden="1">{#N/A,#N/A,FALSE,"Month ";#N/A,#N/A,FALSE,"YTD";#N/A,#N/A,FALSE,"12 mo ended"}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ffTax" localSheetId="4">[13]INPUTS!$F$31</definedName>
    <definedName name="EffTax">[31]INPUTS!$F$36</definedName>
    <definedName name="Electric_Prices">'[42]Monthly Price Summary'!$B$4:$E$27</definedName>
    <definedName name="ElecWC_LineItems">[14]BS!$AO$7:$AO$3420</definedName>
    <definedName name="ElRBLine">[14]BS!$AP$7:$AP$3141</definedName>
    <definedName name="EndDate">[21]Assumptions!$C$11</definedName>
    <definedName name="energy">[29]Readings!$B$3</definedName>
    <definedName name="ENERGY_1">[13]EXTERNAL!$A$4:$IV$6</definedName>
    <definedName name="ENERGY_2">[13]EXTERNAL!$A$145:$IV$147</definedName>
    <definedName name="Engy">[16]Inputs!$D$9</definedName>
    <definedName name="Engy2">[40]Inputs!$D$12</definedName>
    <definedName name="EPIS.T">[13]INTERNAL!$A$49:$IV$51</definedName>
    <definedName name="error" localSheetId="3" hidden="1">{#N/A,#N/A,FALSE,"Coversheet";#N/A,#N/A,FALSE,"QA"}</definedName>
    <definedName name="error" localSheetId="5" hidden="1">{#N/A,#N/A,FALSE,"Coversheet";#N/A,#N/A,FALSE,"QA"}</definedName>
    <definedName name="error" localSheetId="0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3" hidden="1">{#N/A,#N/A,FALSE,"Summ";#N/A,#N/A,FALSE,"General"}</definedName>
    <definedName name="Estimate" localSheetId="5" hidden="1">{#N/A,#N/A,FALSE,"Summ";#N/A,#N/A,FALSE,"General"}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localSheetId="5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" localSheetId="0" hidden="1">#REF!</definedName>
    <definedName name="F" localSheetId="1" hidden="1">#REF!</definedName>
    <definedName name="F" hidden="1">#REF!</definedName>
    <definedName name="f101top" localSheetId="0">#REF!</definedName>
    <definedName name="f101top" localSheetId="1">#REF!</definedName>
    <definedName name="f101top">#REF!</definedName>
    <definedName name="f104top" localSheetId="0">#REF!</definedName>
    <definedName name="f104top" localSheetId="1">#REF!</definedName>
    <definedName name="f104top">#REF!</definedName>
    <definedName name="f138top" localSheetId="0">#REF!</definedName>
    <definedName name="f138top" localSheetId="1">#REF!</definedName>
    <definedName name="f138top">#REF!</definedName>
    <definedName name="f140top" localSheetId="0">#REF!</definedName>
    <definedName name="f140top" localSheetId="1">#REF!</definedName>
    <definedName name="f140top">#REF!</definedName>
    <definedName name="Factorck">'[17]COS Factor Table'!$O$15:$O$113</definedName>
    <definedName name="FactorType">[20]Variables!$AK$2:$AL$12</definedName>
    <definedName name="FACTP" localSheetId="0">#REF!</definedName>
    <definedName name="FACTP" localSheetId="1">#REF!</definedName>
    <definedName name="FACTP">#REF!</definedName>
    <definedName name="FactSum">'[17]COS Factor Table'!$A$14:$O$113</definedName>
    <definedName name="FCR">'[34]Virtual 49 Back-Up'!$B$20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localSheetId="5" hidden="1">{#N/A,#N/A,FALSE,"Month ";#N/A,#N/A,FALSE,"YTD";#N/A,#N/A,FALSE,"12 mo ended"}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FEB" localSheetId="0">[25]Backup!#REF!</definedName>
    <definedName name="FEB" localSheetId="1">[25]Backup!#REF!</definedName>
    <definedName name="FEB">[25]Backup!#REF!</definedName>
    <definedName name="Feb04AMA">[7]BS!$AE$7:$AE$3582</definedName>
    <definedName name="FEBT" localSheetId="0">#REF!</definedName>
    <definedName name="FEBT" localSheetId="1">#REF!</definedName>
    <definedName name="FEBT">#REF!</definedName>
    <definedName name="Fed_Cap_Tax">[43]Inputs!$E$112</definedName>
    <definedName name="FedTaxRate">[21]Assumptions!$C$33</definedName>
    <definedName name="ffff" localSheetId="3" hidden="1">{#N/A,#N/A,FALSE,"Coversheet";#N/A,#N/A,FALSE,"QA"}</definedName>
    <definedName name="ffff" localSheetId="5" hidden="1">{#N/A,#N/A,FALSE,"Coversheet";#N/A,#N/A,FALSE,"QA"}</definedName>
    <definedName name="ffff" localSheetId="0" hidden="1">{#N/A,#N/A,FALSE,"Coversheet";#N/A,#N/A,FALSE,"QA"}</definedName>
    <definedName name="ffff" hidden="1">{#N/A,#N/A,FALSE,"Coversheet";#N/A,#N/A,FALSE,"QA"}</definedName>
    <definedName name="fffgf" localSheetId="3" hidden="1">{#N/A,#N/A,FALSE,"Coversheet";#N/A,#N/A,FALSE,"QA"}</definedName>
    <definedName name="fffgf" localSheetId="5" hidden="1">{#N/A,#N/A,FALSE,"Coversheet";#N/A,#N/A,FALSE,"QA"}</definedName>
    <definedName name="fffgf" localSheetId="0" hidden="1">{#N/A,#N/A,FALSE,"Coversheet";#N/A,#N/A,FALSE,"QA"}</definedName>
    <definedName name="fffgf" hidden="1">{#N/A,#N/A,FALSE,"Coversheet";#N/A,#N/A,FALSE,"QA"}</definedName>
    <definedName name="FIT">'[44]ROR &amp; CONV FACTOR'!$J$20</definedName>
    <definedName name="FIT_Tax_Rate">'[23]Assumptions (Input)'!$B$5</definedName>
    <definedName name="FranchiseTax">[22]Variables!$D$26</definedName>
    <definedName name="FTAX" localSheetId="4">[13]INPUTS!$F$30</definedName>
    <definedName name="FTAX">[31]INPUTS!$F$35</definedName>
    <definedName name="Func">'[17]Func Factor Table'!$A$10:$H$77</definedName>
    <definedName name="Func_Factor_Name">'[24]Input-Allocators'!$B$9:$B$16</definedName>
    <definedName name="Func_Ftrs" localSheetId="0">#REF!</definedName>
    <definedName name="Func_Ftrs" localSheetId="1">#REF!</definedName>
    <definedName name="Func_Ftrs">#REF!</definedName>
    <definedName name="Func_GTD_Percents" localSheetId="0">#REF!</definedName>
    <definedName name="Func_GTD_Percents" localSheetId="1">#REF!</definedName>
    <definedName name="Func_GTD_Percents">#REF!</definedName>
    <definedName name="Func_MC" localSheetId="0">#REF!</definedName>
    <definedName name="Func_MC" localSheetId="1">#REF!</definedName>
    <definedName name="Func_MC">#REF!</definedName>
    <definedName name="Func_Percents" localSheetId="0">#REF!</definedName>
    <definedName name="Func_Percents" localSheetId="1">#REF!</definedName>
    <definedName name="Func_Percents">#REF!</definedName>
    <definedName name="Func_Rev_Req1" localSheetId="0">#REF!</definedName>
    <definedName name="Func_Rev_Req1" localSheetId="1">#REF!</definedName>
    <definedName name="Func_Rev_Req1">#REF!</definedName>
    <definedName name="Func_Rev_Req2" localSheetId="0">#REF!</definedName>
    <definedName name="Func_Rev_Req2" localSheetId="1">#REF!</definedName>
    <definedName name="Func_Rev_Req2">#REF!</definedName>
    <definedName name="Func_Revenue" localSheetId="0">#REF!</definedName>
    <definedName name="Func_Revenue" localSheetId="1">#REF!</definedName>
    <definedName name="Func_Revenue">#REF!</definedName>
    <definedName name="Function">'[17]Func Study'!$AB$250</definedName>
    <definedName name="GasRBLine">[7]BS!$AS$7:$AS$3631</definedName>
    <definedName name="GasWC_LineItem">[7]BS!$AR$7:$AR$3631</definedName>
    <definedName name="GP.T">[13]INTERNAL!$A$52:$IV$54</definedName>
    <definedName name="GREATER10MW" localSheetId="0">#REF!</definedName>
    <definedName name="GREATER10MW" localSheetId="1">#REF!</definedName>
    <definedName name="GREATER10MW">#REF!</definedName>
    <definedName name="GTD_Percents" localSheetId="0">#REF!</definedName>
    <definedName name="GTD_Percents" localSheetId="1">#REF!</definedName>
    <definedName name="GTD_Percents">#REF!</definedName>
    <definedName name="HEIGHT" localSheetId="0">#REF!</definedName>
    <definedName name="HEIGHT" localSheetId="1">#REF!</definedName>
    <definedName name="HEIGHT">#REF!</definedName>
    <definedName name="helllo" localSheetId="3" hidden="1">{#N/A,#N/A,FALSE,"Pg 6b CustCount_Gas";#N/A,#N/A,FALSE,"QA";#N/A,#N/A,FALSE,"Report";#N/A,#N/A,FALSE,"forecast"}</definedName>
    <definedName name="helllo" localSheetId="5" hidden="1">{#N/A,#N/A,FALSE,"Pg 6b CustCount_Gas";#N/A,#N/A,FALSE,"QA";#N/A,#N/A,FALSE,"Report";#N/A,#N/A,FALSE,"forecast"}</definedName>
    <definedName name="helllo" localSheetId="0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3" hidden="1">{#N/A,#N/A,FALSE,"Coversheet";#N/A,#N/A,FALSE,"QA"}</definedName>
    <definedName name="HELP" localSheetId="5" hidden="1">{#N/A,#N/A,FALSE,"Coversheet";#N/A,#N/A,FALSE,"QA"}</definedName>
    <definedName name="HELP" localSheetId="0" hidden="1">{#N/A,#N/A,FALSE,"Coversheet";#N/A,#N/A,FALSE,"QA"}</definedName>
    <definedName name="HELP" hidden="1">{#N/A,#N/A,FALSE,"Coversheet";#N/A,#N/A,FALSE,"QA"}</definedName>
    <definedName name="HTML_CodePage">1252</definedName>
    <definedName name="HTML_Control" localSheetId="8">{"'Sheet1'!$A$1:$J$121"}</definedName>
    <definedName name="HTML_Control" localSheetId="4">{"'Sheet1'!$A$1:$J$121"}</definedName>
    <definedName name="HTML_Control" localSheetId="3">{"'Sheet1'!$A$1:$J$121"}</definedName>
    <definedName name="HTML_Control" localSheetId="5">{"'Sheet1'!$A$1:$J$121"}</definedName>
    <definedName name="HTML_Control" localSheetId="0">{"'Sheet1'!$A$1:$J$121"}</definedName>
    <definedName name="HTML_Control" localSheetId="1">{"'Sheet1'!$A$1:$J$121"}</definedName>
    <definedName name="HTML_Control" localSheetId="2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[13]INTERNAL!$A$85:$IV$87</definedName>
    <definedName name="ID_0303_RVN_data" localSheetId="0">#REF!</definedName>
    <definedName name="ID_0303_RVN_data" localSheetId="1">#REF!</definedName>
    <definedName name="ID_0303_RVN_data">#REF!</definedName>
    <definedName name="IDcontractsRVN" localSheetId="0">#REF!</definedName>
    <definedName name="IDcontractsRVN" localSheetId="1">#REF!</definedName>
    <definedName name="IDcontractsRVN">#REF!</definedName>
    <definedName name="income_satement_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NDADJ" localSheetId="0">#REF!</definedName>
    <definedName name="INDADJ" localSheetId="1">#REF!</definedName>
    <definedName name="INDADJ">#REF!</definedName>
    <definedName name="INPUT" localSheetId="0">[45]Summary!#REF!</definedName>
    <definedName name="INPUT" localSheetId="1">[45]Summary!#REF!</definedName>
    <definedName name="INPUT">[45]Summary!#REF!</definedName>
    <definedName name="Instructions" localSheetId="0">#REF!</definedName>
    <definedName name="Instructions" localSheetId="1">#REF!</definedName>
    <definedName name="Instructions">#REF!</definedName>
    <definedName name="Insurance_Rate">'[23]Assumptions (Input)'!$B$9</definedName>
    <definedName name="INTRESEXCH">[46]Sheet1!$AG$1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LATESTK">1000</definedName>
    <definedName name="IQ_LATESTQ">500</definedName>
    <definedName name="IQ_LTMMONTH">120000</definedName>
    <definedName name="IQ_TODAY">0</definedName>
    <definedName name="IQ_YTDMONTH">130000</definedName>
    <definedName name="ISytd" localSheetId="3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5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localSheetId="0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" localSheetId="0">[25]Backup!#REF!</definedName>
    <definedName name="JAN" localSheetId="1">[25]Backup!#REF!</definedName>
    <definedName name="JAN">[25]Backup!#REF!</definedName>
    <definedName name="Jan04AMA">[7]BS!$AD$7:$AD$3582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T" localSheetId="0">#REF!</definedName>
    <definedName name="JANT" localSheetId="1">#REF!</definedName>
    <definedName name="JANT">#REF!</definedName>
    <definedName name="jfkljsdkljiejgr" localSheetId="3" hidden="1">{#N/A,#N/A,FALSE,"Summ";#N/A,#N/A,FALSE,"General"}</definedName>
    <definedName name="jfkljsdkljiejgr" localSheetId="5" hidden="1">{#N/A,#N/A,FALSE,"Summ";#N/A,#N/A,FALSE,"General"}</definedName>
    <definedName name="jfkljsdkljiejgr" localSheetId="0" hidden="1">{#N/A,#N/A,FALSE,"Summ";#N/A,#N/A,FALSE,"General"}</definedName>
    <definedName name="jfkljsdkljiejgr" hidden="1">{#N/A,#N/A,FALSE,"Summ";#N/A,#N/A,FALSE,"General"}</definedName>
    <definedName name="jjj">[47]Inputs!$N$18</definedName>
    <definedName name="JUL" localSheetId="0">[25]Backup!#REF!</definedName>
    <definedName name="JUL" localSheetId="1">[25]Backup!#REF!</definedName>
    <definedName name="JUL">[25]Backup!#REF!</definedName>
    <definedName name="Jul04AMA">[7]BS!$AJ$7:$AJ$3582</definedName>
    <definedName name="JULT" localSheetId="0">#REF!</definedName>
    <definedName name="JULT" localSheetId="1">#REF!</definedName>
    <definedName name="JULT">#REF!</definedName>
    <definedName name="JUN" localSheetId="0">[25]Backup!#REF!</definedName>
    <definedName name="JUN" localSheetId="1">[25]Backup!#REF!</definedName>
    <definedName name="JUN">[25]Backup!#REF!</definedName>
    <definedName name="Jun04AMA">[7]BS!$AI$7:$AI$3582</definedName>
    <definedName name="JUNT" localSheetId="0">#REF!</definedName>
    <definedName name="JUNT" localSheetId="1">#REF!</definedName>
    <definedName name="JUNT">#REF!</definedName>
    <definedName name="Jurisdiction">[20]Variables!$AK$15</definedName>
    <definedName name="JurisNumber">[20]Variables!$AL$15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7.01_Power_Costs" localSheetId="0">#REF!</definedName>
    <definedName name="k_7.01_Power_Costs" localSheetId="1">#REF!</definedName>
    <definedName name="k_7.01_Power_Costs">#REF!</definedName>
    <definedName name="k_7.01_Power_Costs_p2" localSheetId="0">#REF!</definedName>
    <definedName name="k_7.01_Power_Costs_p2" localSheetId="1">#REF!</definedName>
    <definedName name="k_7.01_Power_Costs_p2">#REF!</definedName>
    <definedName name="k_7.02_Montana" localSheetId="0">#REF!</definedName>
    <definedName name="k_7.02_Montana" localSheetId="1">#REF!</definedName>
    <definedName name="k_7.02_Montana">#REF!</definedName>
    <definedName name="k_7.03_Wild_Hors_Sol" localSheetId="0">#REF!</definedName>
    <definedName name="k_7.03_Wild_Hors_Sol" localSheetId="1">#REF!</definedName>
    <definedName name="k_7.03_Wild_Hors_Sol">#REF!</definedName>
    <definedName name="k_7.04_ASC_815" localSheetId="0">#REF!</definedName>
    <definedName name="k_7.04_ASC_815" localSheetId="1">#REF!</definedName>
    <definedName name="k_7.04_ASC_815">#REF!</definedName>
    <definedName name="k_7.05_storm" localSheetId="0">#REF!</definedName>
    <definedName name="k_7.05_storm" localSheetId="1">#REF!</definedName>
    <definedName name="k_7.05_storm">#REF!</definedName>
    <definedName name="k_7.06_Reg_Asset" localSheetId="0">#REF!</definedName>
    <definedName name="k_7.06_Reg_Asset" localSheetId="1">#REF!</definedName>
    <definedName name="k_7.06_Reg_Asset">#REF!</definedName>
    <definedName name="k_7.07_Glacier_Bat_St" localSheetId="0">#REF!</definedName>
    <definedName name="k_7.07_Glacier_Bat_St" localSheetId="1">#REF!</definedName>
    <definedName name="k_7.07_Glacier_Bat_St">#REF!</definedName>
    <definedName name="k_7.08_EIM" localSheetId="0">#REF!</definedName>
    <definedName name="k_7.08_EIM" localSheetId="1">#REF!</definedName>
    <definedName name="k_7.08_EIM">#REF!</definedName>
    <definedName name="k_7.09_GoldendaleCU" localSheetId="0">#REF!</definedName>
    <definedName name="k_7.09_GoldendaleCU" localSheetId="1">#REF!</definedName>
    <definedName name="k_7.09_GoldendaleCU">#REF!</definedName>
    <definedName name="k_7.10_MintFarm_CU" localSheetId="0">#REF!</definedName>
    <definedName name="k_7.10_MintFarm_CU" localSheetId="1">#REF!</definedName>
    <definedName name="k_7.10_MintFarm_CU">#REF!</definedName>
    <definedName name="k_7.11_White_River" localSheetId="0">#REF!</definedName>
    <definedName name="k_7.11_White_River" localSheetId="1">#REF!</definedName>
    <definedName name="k_7.11_White_River">#REF!</definedName>
    <definedName name="k_7.12_Hydro_Grants" localSheetId="0">#REF!</definedName>
    <definedName name="k_7.12_Hydro_Grants" localSheetId="1">#REF!</definedName>
    <definedName name="k_7.12_Hydro_Grants">#REF!</definedName>
    <definedName name="k_7.13_Productn_Adj" localSheetId="0">#REF!</definedName>
    <definedName name="k_7.13_Productn_Adj" localSheetId="1">#REF!</definedName>
    <definedName name="k_7.13_Productn_Adj">#REF!</definedName>
    <definedName name="k_A_1" localSheetId="0">#REF!</definedName>
    <definedName name="k_A_1" localSheetId="1">#REF!</definedName>
    <definedName name="k_A_1">#REF!</definedName>
    <definedName name="k_Docket_Number">'[32]KJB-12 Sum'!$AS$2</definedName>
    <definedName name="k_FITrate">'[32]KJB-3,11 Def'!$L$20</definedName>
    <definedName name="keep_Docket_Number">'[48]KJB-3 Sum'!$AQ$2</definedName>
    <definedName name="keep_FIT">'[48]KJB-7 Def'!$L$20</definedName>
    <definedName name="keep_KJB_3_Rate_Increase">'[48]KJB-7 Def'!$C$3</definedName>
    <definedName name="keep_KJB_4_Electric_Summary">'[48]KJB-3 Sum'!$AQ$3</definedName>
    <definedName name="keep_KJB_8_Common_Adjs">'[48]KJB-5 Cmn Adj'!$L$3</definedName>
    <definedName name="keep_KJB_9_Electric_Only">'[48]KJB-5 El Adj'!$E$3</definedName>
    <definedName name="keep_TESTYEAR">'[48]KJB-5 Cmn Adj'!$B$7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BORMOD" localSheetId="0">#REF!</definedName>
    <definedName name="LABORMOD" localSheetId="1">#REF!</definedName>
    <definedName name="LABORMOD">#REF!</definedName>
    <definedName name="LABORROLL" localSheetId="0">#REF!</definedName>
    <definedName name="LABORROLL" localSheetId="1">#REF!</definedName>
    <definedName name="LABORROLL">#REF!</definedName>
    <definedName name="LATEPAY">[46]Sheet1!$E$3:$E$25</definedName>
    <definedName name="Levy_Rate">'[23]Assumptions (Input)'!$B$6</definedName>
    <definedName name="limcount">1</definedName>
    <definedName name="LINE.T">[13]INTERNAL!$A$55:$IV$57</definedName>
    <definedName name="Line_Ext_Credit" localSheetId="0">#REF!</definedName>
    <definedName name="Line_Ext_Credit" localSheetId="1">#REF!</definedName>
    <definedName name="Line_Ext_Credit">#REF!</definedName>
    <definedName name="LinkCos">'[17]JAM Download'!$K$4</definedName>
    <definedName name="LoadArray">'[49]Load Source Data'!$C$78:$X$89</definedName>
    <definedName name="LOG" localSheetId="0">[25]Backup!#REF!</definedName>
    <definedName name="LOG" localSheetId="1">[25]Backup!#REF!</definedName>
    <definedName name="LOG">[25]Backup!#REF!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3" hidden="1">{#N/A,#N/A,FALSE,"Coversheet";#N/A,#N/A,FALSE,"QA"}</definedName>
    <definedName name="lookup" localSheetId="5" hidden="1">{#N/A,#N/A,FALSE,"Coversheet";#N/A,#N/A,FALSE,"QA"}</definedName>
    <definedName name="lookup" localSheetId="0" hidden="1">{#N/A,#N/A,FALSE,"Coversheet";#N/A,#N/A,FALSE,"QA"}</definedName>
    <definedName name="lookup" hidden="1">{#N/A,#N/A,FALSE,"Coversheet";#N/A,#N/A,FALSE,"QA"}</definedName>
    <definedName name="LOSS" localSheetId="0">[25]Backup!#REF!</definedName>
    <definedName name="LOSS" localSheetId="1">[25]Backup!#REF!</definedName>
    <definedName name="LOSS">[25]Backup!#REF!</definedName>
    <definedName name="M9100F4_v4">[50]M9100F4!$A$1:$V$99</definedName>
    <definedName name="MACRS">'[23]MACRS RATES'!$A$3:$AT$10</definedName>
    <definedName name="MACTIT" localSheetId="0">#REF!</definedName>
    <definedName name="MACTIT" localSheetId="1">#REF!</definedName>
    <definedName name="MACTIT">#REF!</definedName>
    <definedName name="MAR" localSheetId="0">[25]Backup!#REF!</definedName>
    <definedName name="MAR" localSheetId="1">[25]Backup!#REF!</definedName>
    <definedName name="MAR">[25]Backup!#REF!</definedName>
    <definedName name="Mar04AMA">[7]BS!$AF$7:$AF$3582</definedName>
    <definedName name="MART" localSheetId="0">#REF!</definedName>
    <definedName name="MART" localSheetId="1">#REF!</definedName>
    <definedName name="MART">#REF!</definedName>
    <definedName name="MAY" localSheetId="0">[25]Backup!#REF!</definedName>
    <definedName name="MAY" localSheetId="1">[25]Backup!#REF!</definedName>
    <definedName name="MAY">[25]Backup!#REF!</definedName>
    <definedName name="May04AMA">[7]BS!$AH$7:$AH$3582</definedName>
    <definedName name="MAYT" localSheetId="0">#REF!</definedName>
    <definedName name="MAYT" localSheetId="1">#REF!</definedName>
    <definedName name="MAYT">#REF!</definedName>
    <definedName name="MCtoREV" localSheetId="0">#REF!</definedName>
    <definedName name="MCtoREV" localSheetId="1">#REF!</definedName>
    <definedName name="MCtoREV">#REF!</definedName>
    <definedName name="MEN" localSheetId="0">[1]Jan!#REF!</definedName>
    <definedName name="MEN" localSheetId="1">[1]Jan!#REF!</definedName>
    <definedName name="MEN">[1]Jan!#REF!</definedName>
    <definedName name="Menu_Begin" localSheetId="0">#REF!</definedName>
    <definedName name="Menu_Begin" localSheetId="1">#REF!</definedName>
    <definedName name="Menu_Begin">#REF!</definedName>
    <definedName name="Menu_Caption" localSheetId="0">#REF!</definedName>
    <definedName name="Menu_Caption" localSheetId="1">#REF!</definedName>
    <definedName name="Menu_Caption">#REF!</definedName>
    <definedName name="Menu_Large" localSheetId="0">#REF!</definedName>
    <definedName name="Menu_Large" localSheetId="1">#REF!</definedName>
    <definedName name="Menu_Large">#REF!</definedName>
    <definedName name="Menu_Name" localSheetId="0">#REF!</definedName>
    <definedName name="Menu_Name" localSheetId="1">#REF!</definedName>
    <definedName name="Menu_Name">#REF!</definedName>
    <definedName name="Menu_OnAction" localSheetId="0">#REF!</definedName>
    <definedName name="Menu_OnAction" localSheetId="1">#REF!</definedName>
    <definedName name="Menu_OnAction">#REF!</definedName>
    <definedName name="Menu_Parent" localSheetId="0">#REF!</definedName>
    <definedName name="Menu_Parent" localSheetId="1">#REF!</definedName>
    <definedName name="Menu_Parent">#REF!</definedName>
    <definedName name="Menu_Small" localSheetId="0">#REF!</definedName>
    <definedName name="Menu_Small" localSheetId="1">#REF!</definedName>
    <definedName name="Menu_Small">#REF!</definedName>
    <definedName name="MERGER_COST">[46]Sheet1!$AF$3:$AJ$28</definedName>
    <definedName name="Method">[16]Inputs!$C$6</definedName>
    <definedName name="Miller" localSheetId="3" hidden="1">{#N/A,#N/A,FALSE,"Expenditures";#N/A,#N/A,FALSE,"Property Placed In-Service";#N/A,#N/A,FALSE,"CWIP Balances"}</definedName>
    <definedName name="Miller" localSheetId="5" hidden="1">{#N/A,#N/A,FALSE,"Expenditures";#N/A,#N/A,FALSE,"Property Placed In-Service";#N/A,#N/A,FALSE,"CWIP Balances"}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" localSheetId="0">[25]Backup!#REF!</definedName>
    <definedName name="MONTH" localSheetId="1">[25]Backup!#REF!</definedName>
    <definedName name="MONTH">[25]Backup!#REF!</definedName>
    <definedName name="monthlist">[51]Table!$R$2:$S$13</definedName>
    <definedName name="monthtotals">'[51]WA SBC'!$D$40:$O$40</definedName>
    <definedName name="MTD_Format">[52]Mthly!$B$11:$D$11,[52]Mthly!$B$31:$D$31</definedName>
    <definedName name="MTKWH" localSheetId="0">#REF!</definedName>
    <definedName name="MTKWH" localSheetId="1">#REF!</definedName>
    <definedName name="MTKWH">#REF!</definedName>
    <definedName name="MTR_YR3">[53]Variables!$E$14</definedName>
    <definedName name="MTREV" localSheetId="0">#REF!</definedName>
    <definedName name="MTREV" localSheetId="1">#REF!</definedName>
    <definedName name="MTREV">#REF!</definedName>
    <definedName name="MULT" localSheetId="0">#REF!</definedName>
    <definedName name="MULT" localSheetId="1">#REF!</definedName>
    <definedName name="MULT">#REF!</definedName>
    <definedName name="NCP_360">[13]EXTERNAL!$A$13:$IV$15</definedName>
    <definedName name="NCP_361">[13]EXTERNAL!$A$16:$IV$18</definedName>
    <definedName name="NCP_362">[13]EXTERNAL!$A$19:$IV$21</definedName>
    <definedName name="Net_to_Gross_Factor">[17]Inputs!$G$8</definedName>
    <definedName name="NetToGross">[22]Variables!$D$23</definedName>
    <definedName name="new" localSheetId="3" hidden="1">{#N/A,#N/A,FALSE,"Summ";#N/A,#N/A,FALSE,"General"}</definedName>
    <definedName name="new" localSheetId="5" hidden="1">{#N/A,#N/A,FALSE,"Summ";#N/A,#N/A,FALSE,"General"}</definedName>
    <definedName name="new" localSheetId="0" hidden="1">{#N/A,#N/A,FALSE,"Summ";#N/A,#N/A,FALSE,"General"}</definedName>
    <definedName name="new" hidden="1">{#N/A,#N/A,FALSE,"Summ";#N/A,#N/A,FALSE,"General"}</definedName>
    <definedName name="NEWMO1" localSheetId="0">[1]Jan!#REF!</definedName>
    <definedName name="NEWMO1" localSheetId="1">[1]Jan!#REF!</definedName>
    <definedName name="NEWMO1">[1]Jan!#REF!</definedName>
    <definedName name="NEWMO2" localSheetId="0">[1]Jan!#REF!</definedName>
    <definedName name="NEWMO2" localSheetId="1">[1]Jan!#REF!</definedName>
    <definedName name="NEWMO2">[1]Jan!#REF!</definedName>
    <definedName name="NEWMONTH" localSheetId="0">[1]Jan!#REF!</definedName>
    <definedName name="NEWMONTH" localSheetId="1">[1]Jan!#REF!</definedName>
    <definedName name="NEWMONTH">[1]Jan!#REF!</definedName>
    <definedName name="NORMALIZE" localSheetId="0">#REF!</definedName>
    <definedName name="NORMALIZE" localSheetId="1">#REF!</definedName>
    <definedName name="NORMALIZE">#REF!</definedName>
    <definedName name="NOV" localSheetId="0">[25]Backup!#REF!</definedName>
    <definedName name="NOV" localSheetId="1">[25]Backup!#REF!</definedName>
    <definedName name="NOV">[25]Backup!#REF!</definedName>
    <definedName name="Nov03AMA">[6]BS!$AI$7:$AI$3582</definedName>
    <definedName name="Nov04AMA">[7]BS!$AN$7:$AN$3582</definedName>
    <definedName name="NOVT" localSheetId="0">#REF!</definedName>
    <definedName name="NOVT" localSheetId="1">#REF!</definedName>
    <definedName name="NOVT">#REF!</definedName>
    <definedName name="NPC">[19]Inputs!$N$18</definedName>
    <definedName name="NRG">[13]CLASSIFIERS!$A$5:$IV$5</definedName>
    <definedName name="NUM" localSheetId="0">#REF!</definedName>
    <definedName name="NUM" localSheetId="1">#REF!</definedName>
    <definedName name="NUM">#REF!</definedName>
    <definedName name="Number_of_Payments" localSheetId="4">MATCH(0.01,End_Bal,-1)+1</definedName>
    <definedName name="Number_of_Payments" localSheetId="3">MATCH(0.01,End_Bal,-1)+1</definedName>
    <definedName name="Number_of_Payments" localSheetId="5">MATCH(0.01,End_Bal,-1)+1</definedName>
    <definedName name="Number_of_Payments" localSheetId="0">MATCH(0.01,End_Bal,-1)+1</definedName>
    <definedName name="Number_of_Payments" localSheetId="1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'[23]MiscItems(Input)'!$B$5:$AO$8,'[23]MiscItems(Input)'!$B$13:$AO$13,'[23]MiscItems(Input)'!$B$15:$B$17,'[23]MiscItems(Input)'!$B$17:$AO$17,'[23]MiscItems(Input)'!$B$15:$AO$15</definedName>
    <definedName name="O_M_Rate">'[34]Virtual 49 Back-Up'!$B$21</definedName>
    <definedName name="OBCLEASE">[46]Sheet1!$AF$4:$AI$23</definedName>
    <definedName name="OCT" localSheetId="0">[25]Backup!#REF!</definedName>
    <definedName name="OCT" localSheetId="1">[25]Backup!#REF!</definedName>
    <definedName name="OCT">[25]Backup!#REF!</definedName>
    <definedName name="Oct03AMA">[6]BS!$AH$7:$AH$3582</definedName>
    <definedName name="Oct04AMA">[7]BS!$AM$7:$AM$3582</definedName>
    <definedName name="OCTT" localSheetId="0">#REF!</definedName>
    <definedName name="OCTT" localSheetId="1">#REF!</definedName>
    <definedName name="OCTT">#REF!</definedName>
    <definedName name="OH">[13]CLASSIFIERS!$A$8:$IV$8</definedName>
    <definedName name="OH_NCP">[13]EXTERNAL!$A$79:$IV$81</definedName>
    <definedName name="OH_SVC">[13]EXTERNAL!$A$142:$IV$144</definedName>
    <definedName name="OH_TFMR">[13]EXTERNAL!$A$97:$IV$99</definedName>
    <definedName name="OH_TFMRC">[13]EXTERNAL!$A$94:$IV$96</definedName>
    <definedName name="ONE" localSheetId="0">[1]Jan!#REF!</definedName>
    <definedName name="ONE" localSheetId="1">[1]Jan!#REF!</definedName>
    <definedName name="ONE">[1]Jan!#REF!</definedName>
    <definedName name="option">'[54]Dist Misc'!$F$120</definedName>
    <definedName name="OthRCF">[30]INPUTS!$F$41</definedName>
    <definedName name="OthUnc">[13]INPUTS!$F$36</definedName>
    <definedName name="outlookdata">'[55]pivoted data'!$D$3:$Q$90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0">#REF!</definedName>
    <definedName name="Page1" localSheetId="1">#REF!</definedName>
    <definedName name="Page1">#REF!</definedName>
    <definedName name="Page110" localSheetId="0">#REF!</definedName>
    <definedName name="Page110" localSheetId="1">#REF!</definedName>
    <definedName name="Page110">#REF!</definedName>
    <definedName name="Page120" localSheetId="0">#REF!</definedName>
    <definedName name="Page120" localSheetId="1">#REF!</definedName>
    <definedName name="Page120">#REF!</definedName>
    <definedName name="Page2" localSheetId="0">#REF!</definedName>
    <definedName name="Page2" localSheetId="1">#REF!</definedName>
    <definedName name="Page2">#REF!</definedName>
    <definedName name="PAGE3" localSheetId="0">#REF!</definedName>
    <definedName name="PAGE3" localSheetId="1">#REF!</definedName>
    <definedName name="PAGE3">#REF!</definedName>
    <definedName name="Page4" localSheetId="0">#REF!</definedName>
    <definedName name="Page4" localSheetId="1">#REF!</definedName>
    <definedName name="Page4">#REF!</definedName>
    <definedName name="Page5" localSheetId="0">#REF!</definedName>
    <definedName name="Page5" localSheetId="1">#REF!</definedName>
    <definedName name="Page5">#REF!</definedName>
    <definedName name="Page6" localSheetId="0">#REF!</definedName>
    <definedName name="Page6" localSheetId="1">#REF!</definedName>
    <definedName name="Page6">#REF!</definedName>
    <definedName name="Page62" localSheetId="0">[56]TransInvest!#REF!</definedName>
    <definedName name="Page62" localSheetId="1">[56]TransInvest!#REF!</definedName>
    <definedName name="Page62">[56]TransInvest!#REF!</definedName>
    <definedName name="page65" localSheetId="0">#REF!</definedName>
    <definedName name="page65" localSheetId="1">#REF!</definedName>
    <definedName name="page65">#REF!</definedName>
    <definedName name="page66" localSheetId="0">#REF!</definedName>
    <definedName name="page66" localSheetId="1">#REF!</definedName>
    <definedName name="page66">#REF!</definedName>
    <definedName name="page67" localSheetId="0">#REF!</definedName>
    <definedName name="page67" localSheetId="1">#REF!</definedName>
    <definedName name="page67">#REF!</definedName>
    <definedName name="page68" localSheetId="0">#REF!</definedName>
    <definedName name="page68" localSheetId="1">#REF!</definedName>
    <definedName name="page68">#REF!</definedName>
    <definedName name="page69" localSheetId="0">#REF!</definedName>
    <definedName name="page69" localSheetId="1">#REF!</definedName>
    <definedName name="page69">#REF!</definedName>
    <definedName name="Page7" localSheetId="0">#REF!</definedName>
    <definedName name="Page7" localSheetId="1">#REF!</definedName>
    <definedName name="Page7">#REF!</definedName>
    <definedName name="page8" localSheetId="0">#REF!</definedName>
    <definedName name="page8" localSheetId="1">#REF!</definedName>
    <definedName name="page8">#REF!</definedName>
    <definedName name="PALL" localSheetId="0">#REF!</definedName>
    <definedName name="PALL" localSheetId="1">#REF!</definedName>
    <definedName name="PALL">#REF!</definedName>
    <definedName name="PBLOCK" localSheetId="0">#REF!</definedName>
    <definedName name="PBLOCK" localSheetId="1">#REF!</definedName>
    <definedName name="PBLOCK">#REF!</definedName>
    <definedName name="PBLOCKWZ" localSheetId="0">#REF!</definedName>
    <definedName name="PBLOCKWZ" localSheetId="1">#REF!</definedName>
    <definedName name="PBLOCKWZ">#REF!</definedName>
    <definedName name="PCOMP" localSheetId="0">#REF!</definedName>
    <definedName name="PCOMP" localSheetId="1">#REF!</definedName>
    <definedName name="PCOMP">#REF!</definedName>
    <definedName name="PCOMPOSITES" localSheetId="0">#REF!</definedName>
    <definedName name="PCOMPOSITES" localSheetId="1">#REF!</definedName>
    <definedName name="PCOMPOSITES">#REF!</definedName>
    <definedName name="PCOMPWZ" localSheetId="0">#REF!</definedName>
    <definedName name="PCOMPWZ" localSheetId="1">#REF!</definedName>
    <definedName name="PCOMPWZ">#REF!</definedName>
    <definedName name="PeakMethod">[16]Inputs!$T$5</definedName>
    <definedName name="Percent_debt">[43]Inputs!$E$129</definedName>
    <definedName name="Plant_Input">'[23]Plant(Input)'!$B$7:$AP$9,'[23]Plant(Input)'!$B$11,'[23]Plant(Input)'!$B$15:$AP$15,'[23]Plant(Input)'!$B$18,'[23]Plant(Input)'!$B$20:$AP$20</definedName>
    <definedName name="PMAC" localSheetId="0">[25]Backup!#REF!</definedName>
    <definedName name="PMAC" localSheetId="1">[25]Backup!#REF!</definedName>
    <definedName name="PMAC">[25]Backup!#REF!</definedName>
    <definedName name="POWER.T">[13]INTERNAL!$A$58:$IV$60</definedName>
    <definedName name="PP.T">[13]INTERNAL!$A$61:$IV$63</definedName>
    <definedName name="PRESENT" localSheetId="0">#REF!</definedName>
    <definedName name="PRESENT" localSheetId="1">#REF!</definedName>
    <definedName name="PRESENT">#REF!</definedName>
    <definedName name="PreTaxDebtCost">[21]Assumptions!$I$56</definedName>
    <definedName name="PreTaxWACC">[21]Assumptions!$I$62</definedName>
    <definedName name="PRICCHNG" localSheetId="0">#REF!</definedName>
    <definedName name="PRICCHNG" localSheetId="1">#REF!</definedName>
    <definedName name="PRICCHNG">#REF!</definedName>
    <definedName name="Prices_Aurora">'[42]Monthly Price Summary'!$C$4:$H$63</definedName>
    <definedName name="_xlnm.Print_Area" localSheetId="9">'F2023 Demand'!$A$1:$AB$80</definedName>
    <definedName name="_xlnm.Print_Area" localSheetId="8">'F2023 Energy'!$A$1:$AT$82</definedName>
    <definedName name="_xlnm.Print_Area" localSheetId="4">'Lighting Rate Design'!$A$1:$L$178</definedName>
    <definedName name="_xlnm.Print_Area" localSheetId="3">'Rate Design'!$A$2:$I$130</definedName>
    <definedName name="_xlnm.Print_Area" localSheetId="5">'Rate Spread'!$A$1:$I$38</definedName>
    <definedName name="_xlnm.Print_Area" localSheetId="0">'Rate Summary'!$A$1:$C$33</definedName>
    <definedName name="_xlnm.Print_Area" localSheetId="1">'Revenue Rate Impacts'!#REF!</definedName>
    <definedName name="_xlnm.Print_Area" localSheetId="2">'Typical Residential Notice'!$A$1:$N$83</definedName>
    <definedName name="Print_Area_Reset" localSheetId="3">OFFSET(Full_Print,0,0,[0]!Last_Row)</definedName>
    <definedName name="Print_Area_Reset" localSheetId="5">OFFSET(Full_Print,0,0,[0]!Last_Row)</definedName>
    <definedName name="Print_Area_Reset" localSheetId="0">OFFSET(Full_Print,0,0,[0]!Last_Row)</definedName>
    <definedName name="Print_Area_Reset" localSheetId="1">OFFSET(Full_Print,0,0,[0]!Last_Row)</definedName>
    <definedName name="Print_Area_Reset">OFFSET(Full_Print,0,0,[0]!Last_Row)</definedName>
    <definedName name="_xlnm.Print_Titles" localSheetId="9">'F2023 Demand'!$A:$B,'F2023 Demand'!$1:$7</definedName>
    <definedName name="_xlnm.Print_Titles" localSheetId="8">'F2023 Energy'!$A:$B,'F2023 Energy'!$1:$6</definedName>
    <definedName name="_xlnm.Print_Titles" localSheetId="4">'Lighting Rate Design'!$1:$15</definedName>
    <definedName name="_xlnm.Print_Titles" localSheetId="3">'Rate Design'!$A:$C,'Rate Design'!$1:$8</definedName>
    <definedName name="Prior_Month">[26]Sch_120!$I$21</definedName>
    <definedName name="PROFORMA">[13]EXTERNAL!$A$67:$IV$69</definedName>
    <definedName name="PROFORMA_RETAIL">[13]EXTERNAL!$A$91:$IV$93</definedName>
    <definedName name="PROFORMA_RETAIL_TAX">[13]EXTERNAL!$A$169:$IV$171</definedName>
    <definedName name="Prov_Cap_Tax">[43]Inputs!$E$111</definedName>
    <definedName name="PTABLES" localSheetId="0">#REF!</definedName>
    <definedName name="PTABLES" localSheetId="1">#REF!</definedName>
    <definedName name="PTABLES">#REF!</definedName>
    <definedName name="PTDGP.T">[13]INTERNAL!$A$64:$IV$66</definedName>
    <definedName name="PTDMOD" localSheetId="0">#REF!</definedName>
    <definedName name="PTDMOD" localSheetId="1">#REF!</definedName>
    <definedName name="PTDMOD">#REF!</definedName>
    <definedName name="PTDP.T">[13]INTERNAL!$A$67:$IV$69</definedName>
    <definedName name="PTDROLL" localSheetId="0">#REF!</definedName>
    <definedName name="PTDROLL" localSheetId="1">#REF!</definedName>
    <definedName name="PTDROLL">#REF!</definedName>
    <definedName name="PTMOD" localSheetId="0">#REF!</definedName>
    <definedName name="PTMOD" localSheetId="1">#REF!</definedName>
    <definedName name="PTMOD">#REF!</definedName>
    <definedName name="PTROLL" localSheetId="0">#REF!</definedName>
    <definedName name="PTROLL" localSheetId="1">#REF!</definedName>
    <definedName name="PTROLL">#REF!</definedName>
    <definedName name="PWORKBACK" localSheetId="0">#REF!</definedName>
    <definedName name="PWORKBACK" localSheetId="1">#REF!</definedName>
    <definedName name="PWORKBACK">#REF!</definedName>
    <definedName name="q" localSheetId="3" hidden="1">{#N/A,#N/A,FALSE,"Coversheet";#N/A,#N/A,FALSE,"QA"}</definedName>
    <definedName name="q" localSheetId="5" hidden="1">{#N/A,#N/A,FALSE,"Coversheet";#N/A,#N/A,FALSE,"QA"}</definedName>
    <definedName name="q" localSheetId="0" hidden="1">{#N/A,#N/A,FALSE,"Coversheet";#N/A,#N/A,FALSE,"QA"}</definedName>
    <definedName name="q" hidden="1">{#N/A,#N/A,FALSE,"Coversheet";#N/A,#N/A,FALSE,"QA"}</definedName>
    <definedName name="qqq" localSheetId="3" hidden="1">{#N/A,#N/A,FALSE,"schA"}</definedName>
    <definedName name="qqq" localSheetId="5" hidden="1">{#N/A,#N/A,FALSE,"schA"}</definedName>
    <definedName name="qqq" localSheetId="0" hidden="1">{#N/A,#N/A,FALSE,"schA"}</definedName>
    <definedName name="qqq" hidden="1">{#N/A,#N/A,FALSE,"schA"}</definedName>
    <definedName name="QTD_Format">[57]QTD!$B$11:$D$11,[57]QTD!$B$35:$D$35</definedName>
    <definedName name="Query1" localSheetId="0">#REF!</definedName>
    <definedName name="Query1" localSheetId="1">#REF!</definedName>
    <definedName name="Query1">#REF!</definedName>
    <definedName name="RATE2">'[33]Transp Data'!$A$8:$I$112</definedName>
    <definedName name="Rates">[58]Codes!$A$1:$C$500</definedName>
    <definedName name="RB.T">[13]INTERNAL!$A$70:$IV$72</definedName>
    <definedName name="RC_ADJ" localSheetId="0">#REF!</definedName>
    <definedName name="RC_ADJ" localSheetId="1">#REF!</definedName>
    <definedName name="RC_ADJ">#REF!</definedName>
    <definedName name="Requlated_scenario">'[23]Assumptions (Input)'!$B$12</definedName>
    <definedName name="RESADJ" localSheetId="0">#REF!</definedName>
    <definedName name="RESADJ" localSheetId="1">#REF!</definedName>
    <definedName name="RESADJ">#REF!</definedName>
    <definedName name="ResExchCrRate">[26]Sch_194!$M$31</definedName>
    <definedName name="RESID">[13]EXTERNAL!$A$88:$IV$90</definedName>
    <definedName name="resource_lookup">'[59]#REF'!$B$3:$C$112</definedName>
    <definedName name="ResourceSupplier">[22]Variables!$D$28</definedName>
    <definedName name="ResRCF" localSheetId="4">[30]INPUTS!$F$39</definedName>
    <definedName name="ResRCF">[31]INPUTS!$F$44</definedName>
    <definedName name="ResUnc" localSheetId="4">[13]INPUTS!$F$34</definedName>
    <definedName name="ResUnc">[31]INPUTS!$F$39</definedName>
    <definedName name="retail_CC" localSheetId="3" hidden="1">{#N/A,#N/A,FALSE,"Loans";#N/A,#N/A,FALSE,"Program Costs";#N/A,#N/A,FALSE,"Measures";#N/A,#N/A,FALSE,"Net Lost Rev";#N/A,#N/A,FALSE,"Incentive"}</definedName>
    <definedName name="retail_CC" localSheetId="5" hidden="1">{#N/A,#N/A,FALSE,"Loans";#N/A,#N/A,FALSE,"Program Costs";#N/A,#N/A,FALSE,"Measures";#N/A,#N/A,FALSE,"Net Lost Rev";#N/A,#N/A,FALSE,"Incentive"}</definedName>
    <definedName name="retail_CC" localSheetId="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3" hidden="1">{#N/A,#N/A,FALSE,"Loans";#N/A,#N/A,FALSE,"Program Costs";#N/A,#N/A,FALSE,"Measures";#N/A,#N/A,FALSE,"Net Lost Rev";#N/A,#N/A,FALSE,"Incentive"}</definedName>
    <definedName name="retail_CC1" localSheetId="5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0">#REF!</definedName>
    <definedName name="REV_SCHD" localSheetId="1">#REF!</definedName>
    <definedName name="REV_SCHD">#REF!</definedName>
    <definedName name="RevClass">[58]Codes!$F$2:$G$10</definedName>
    <definedName name="Revenue_by_month_take_2" localSheetId="0">#REF!</definedName>
    <definedName name="Revenue_by_month_take_2" localSheetId="1">#REF!</definedName>
    <definedName name="Revenue_by_month_take_2">#REF!</definedName>
    <definedName name="revenue_flag">'[23]Assumptions (Input)'!$C$12</definedName>
    <definedName name="Revenue_Taxes">'[23]Assumptions (Input)'!$B$8</definedName>
    <definedName name="RevenueCheck" localSheetId="0">#REF!</definedName>
    <definedName name="RevenueCheck" localSheetId="1">#REF!</definedName>
    <definedName name="RevenueCheck">#REF!</definedName>
    <definedName name="REVFAC1.T">[13]INTERNAL!$A$73:$IV$75</definedName>
    <definedName name="RevReqSettle" localSheetId="0">#REF!</definedName>
    <definedName name="RevReqSettle" localSheetId="1">#REF!</definedName>
    <definedName name="RevReqSettle">#REF!</definedName>
    <definedName name="REVVSTRS" localSheetId="0">#REF!</definedName>
    <definedName name="REVVSTRS" localSheetId="1">#REF!</definedName>
    <definedName name="REVVSTRS">#REF!</definedName>
    <definedName name="RISFORM" localSheetId="0">#REF!</definedName>
    <definedName name="RISFORM" localSheetId="1">#REF!</definedName>
    <definedName name="RISFORM">#REF!</definedName>
    <definedName name="ROD" localSheetId="4">[13]INPUTS!$F$25</definedName>
    <definedName name="ROD">[31]INPUTS!$F$30</definedName>
    <definedName name="ROR" localSheetId="4">[30]INPUTS!$F$24</definedName>
    <definedName name="ROR">[31]INPUTS!$F$29</definedName>
    <definedName name="ROR_System">'[24]General Inputs'!$D$19</definedName>
    <definedName name="SAPBEXhrIndnt">"Wide"</definedName>
    <definedName name="SAPsysID">"708C5W7SBKP804JT78WJ0JNKI"</definedName>
    <definedName name="SAPwbID">"ARS"</definedName>
    <definedName name="SBRCF">[30]INPUTS!$F$40</definedName>
    <definedName name="SbUnc">[13]INPUTS!$F$35</definedName>
    <definedName name="SCH33CUSTS" localSheetId="0">#REF!</definedName>
    <definedName name="SCH33CUSTS" localSheetId="1">#REF!</definedName>
    <definedName name="SCH33CUSTS">#REF!</definedName>
    <definedName name="SCH48ADJ" localSheetId="0">#REF!</definedName>
    <definedName name="SCH48ADJ" localSheetId="1">#REF!</definedName>
    <definedName name="SCH48ADJ">#REF!</definedName>
    <definedName name="SCH98NOR" localSheetId="0">#REF!</definedName>
    <definedName name="SCH98NOR" localSheetId="1">#REF!</definedName>
    <definedName name="SCH98NOR">#REF!</definedName>
    <definedName name="SCHED47" localSheetId="0">#REF!</definedName>
    <definedName name="SCHED47" localSheetId="1">#REF!</definedName>
    <definedName name="SCHED47">#REF!</definedName>
    <definedName name="Schedule">[19]Inputs!$N$14</definedName>
    <definedName name="sdlfhsdlhfkl" localSheetId="3" hidden="1">{#N/A,#N/A,FALSE,"Summ";#N/A,#N/A,FALSE,"General"}</definedName>
    <definedName name="sdlfhsdlhfkl" localSheetId="5" hidden="1">{#N/A,#N/A,FALSE,"Summ";#N/A,#N/A,FALSE,"General"}</definedName>
    <definedName name="sdlfhsdlhfkl" localSheetId="0" hidden="1">{#N/A,#N/A,FALSE,"Summ";#N/A,#N/A,FALSE,"General"}</definedName>
    <definedName name="sdlfhsdlhfkl" hidden="1">{#N/A,#N/A,FALSE,"Summ";#N/A,#N/A,FALSE,"General"}</definedName>
    <definedName name="se" localSheetId="0">#REF!</definedName>
    <definedName name="se" localSheetId="1">#REF!</definedName>
    <definedName name="se">#REF!</definedName>
    <definedName name="SECOND" localSheetId="0">[1]Jan!#REF!</definedName>
    <definedName name="SECOND" localSheetId="1">[1]Jan!#REF!</definedName>
    <definedName name="SECOND">[1]Jan!#REF!</definedName>
    <definedName name="SEP" localSheetId="0">[25]Backup!#REF!</definedName>
    <definedName name="SEP" localSheetId="1">[25]Backup!#REF!</definedName>
    <definedName name="SEP">[25]Backup!#REF!</definedName>
    <definedName name="Sep03AMA">[14]BS!$AN$7:$AN$3420</definedName>
    <definedName name="Sep04AMA">[7]BS!$AL$7:$AL$3582</definedName>
    <definedName name="SEPT" localSheetId="0">#REF!</definedName>
    <definedName name="SEPT" localSheetId="1">#REF!</definedName>
    <definedName name="SEPT">#REF!</definedName>
    <definedName name="SERVICES_3" localSheetId="0">#REF!</definedName>
    <definedName name="SERVICES_3" localSheetId="1">#REF!</definedName>
    <definedName name="SERVICES_3">#REF!</definedName>
    <definedName name="seven" localSheetId="3" hidden="1">{#N/A,#N/A,FALSE,"CRPT";#N/A,#N/A,FALSE,"TREND";#N/A,#N/A,FALSE,"%Curve"}</definedName>
    <definedName name="seven" localSheetId="5" hidden="1">{#N/A,#N/A,FALSE,"CRPT";#N/A,#N/A,FALSE,"TREND";#N/A,#N/A,FALSE,"%Curve"}</definedName>
    <definedName name="seven" localSheetId="0" hidden="1">{#N/A,#N/A,FALSE,"CRPT";#N/A,#N/A,FALSE,"TREND";#N/A,#N/A,FALSE,"%Curve"}</definedName>
    <definedName name="seven" hidden="1">{#N/A,#N/A,FALSE,"CRPT";#N/A,#N/A,FALSE,"TREND";#N/A,#N/A,FALSE,"%Curve"}</definedName>
    <definedName name="sg" localSheetId="0">#REF!</definedName>
    <definedName name="sg" localSheetId="1">#REF!</definedName>
    <definedName name="sg">#REF!</definedName>
    <definedName name="six" localSheetId="3" hidden="1">{#N/A,#N/A,FALSE,"Drill Sites";"WP 212",#N/A,FALSE,"MWAG EOR";"WP 213",#N/A,FALSE,"MWAG EOR";#N/A,#N/A,FALSE,"Misc. Facility";#N/A,#N/A,FALSE,"WWTP"}</definedName>
    <definedName name="six" localSheetId="5" hidden="1">{#N/A,#N/A,FALSE,"Drill Sites";"WP 212",#N/A,FALSE,"MWAG EOR";"WP 213",#N/A,FALSE,"MWAG EOR";#N/A,#N/A,FALSE,"Misc. Facility";#N/A,#N/A,FALSE,"WWTP"}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START" localSheetId="0">[1]Jan!#REF!</definedName>
    <definedName name="START" localSheetId="1">[1]Jan!#REF!</definedName>
    <definedName name="START">[1]Jan!#REF!</definedName>
    <definedName name="StartDate">[21]Assumptions!$C$9</definedName>
    <definedName name="STAX" localSheetId="4">[13]INPUTS!$F$29</definedName>
    <definedName name="STAX">[31]INPUTS!$F$34</definedName>
    <definedName name="SUM_TAB1" localSheetId="0">#REF!</definedName>
    <definedName name="SUM_TAB1" localSheetId="1">#REF!</definedName>
    <definedName name="SUM_TAB1">#REF!</definedName>
    <definedName name="SUM_TAB2" localSheetId="0">#REF!</definedName>
    <definedName name="SUM_TAB2" localSheetId="1">#REF!</definedName>
    <definedName name="SUM_TAB2">#REF!</definedName>
    <definedName name="SUM_TAB3" localSheetId="0">#REF!</definedName>
    <definedName name="SUM_TAB3" localSheetId="1">#REF!</definedName>
    <definedName name="SUM_TAB3">#REF!</definedName>
    <definedName name="SW.T">[13]INTERNAL!$A$76:$IV$78</definedName>
    <definedName name="SWPTD.T">[13]INTERNAL!$A$79:$IV$81</definedName>
    <definedName name="t" localSheetId="3" hidden="1">{#N/A,#N/A,FALSE,"CESTSUM";#N/A,#N/A,FALSE,"est sum A";#N/A,#N/A,FALSE,"est detail A"}</definedName>
    <definedName name="t" localSheetId="5" hidden="1">{#N/A,#N/A,FALSE,"CESTSUM";#N/A,#N/A,FALSE,"est sum A";#N/A,#N/A,FALSE,"est detail A"}</definedName>
    <definedName name="t" localSheetId="0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_1" localSheetId="0">#REF!</definedName>
    <definedName name="TABLE_1" localSheetId="1">#REF!</definedName>
    <definedName name="TABLE_1">#REF!</definedName>
    <definedName name="TABLE_2" localSheetId="0">#REF!</definedName>
    <definedName name="TABLE_2" localSheetId="1">#REF!</definedName>
    <definedName name="TABLE_2">#REF!</definedName>
    <definedName name="TABLE_3" localSheetId="0">#REF!</definedName>
    <definedName name="TABLE_3" localSheetId="1">#REF!</definedName>
    <definedName name="TABLE_3">#REF!</definedName>
    <definedName name="TABLE_4" localSheetId="0">#REF!</definedName>
    <definedName name="TABLE_4" localSheetId="1">#REF!</definedName>
    <definedName name="TABLE_4">#REF!</definedName>
    <definedName name="TABLE_4_A" localSheetId="0">#REF!</definedName>
    <definedName name="TABLE_4_A" localSheetId="1">#REF!</definedName>
    <definedName name="TABLE_4_A">#REF!</definedName>
    <definedName name="TABLE_5" localSheetId="0">#REF!</definedName>
    <definedName name="TABLE_5" localSheetId="1">#REF!</definedName>
    <definedName name="TABLE_5">#REF!</definedName>
    <definedName name="TABLE_6" localSheetId="0">#REF!</definedName>
    <definedName name="TABLE_6" localSheetId="1">#REF!</definedName>
    <definedName name="TABLE_6">#REF!</definedName>
    <definedName name="TABLE_7" localSheetId="0">#REF!</definedName>
    <definedName name="TABLE_7" localSheetId="1">#REF!</definedName>
    <definedName name="TABLE_7">#REF!</definedName>
    <definedName name="TABLE1" localSheetId="0">#REF!</definedName>
    <definedName name="TABLE1" localSheetId="1">#REF!</definedName>
    <definedName name="TABLE1">#REF!</definedName>
    <definedName name="TABLE2" localSheetId="0">#REF!</definedName>
    <definedName name="TABLE2" localSheetId="1">#REF!</definedName>
    <definedName name="TABLE2">#REF!</definedName>
    <definedName name="TABLEA" localSheetId="0">#REF!</definedName>
    <definedName name="TABLEA" localSheetId="1">#REF!</definedName>
    <definedName name="TABLEA">#REF!</definedName>
    <definedName name="TableName">"Dummy"</definedName>
    <definedName name="TABLEONE" localSheetId="0">#REF!</definedName>
    <definedName name="TABLEONE" localSheetId="1">#REF!</definedName>
    <definedName name="TABLEONE">#REF!</definedName>
    <definedName name="TargetROR">[16]Inputs!$G$29</definedName>
    <definedName name="TDMOD" localSheetId="0">#REF!</definedName>
    <definedName name="TDMOD" localSheetId="1">#REF!</definedName>
    <definedName name="TDMOD">#REF!</definedName>
    <definedName name="TDP.T">[13]INTERNAL!$A$82:$IV$84</definedName>
    <definedName name="TDROLL" localSheetId="0">#REF!</definedName>
    <definedName name="TDROLL" localSheetId="1">#REF!</definedName>
    <definedName name="TDROLL">#REF!</definedName>
    <definedName name="tem" localSheetId="3" hidden="1">{#N/A,#N/A,FALSE,"Summ";#N/A,#N/A,FALSE,"General"}</definedName>
    <definedName name="tem" localSheetId="5" hidden="1">{#N/A,#N/A,FALSE,"Summ";#N/A,#N/A,FALSE,"General"}</definedName>
    <definedName name="tem" localSheetId="0" hidden="1">{#N/A,#N/A,FALSE,"Summ";#N/A,#N/A,FALSE,"General"}</definedName>
    <definedName name="tem" hidden="1">{#N/A,#N/A,FALSE,"Summ";#N/A,#N/A,FALSE,"General"}</definedName>
    <definedName name="TEMP" localSheetId="3" hidden="1">{#N/A,#N/A,FALSE,"Summ";#N/A,#N/A,FALSE,"General"}</definedName>
    <definedName name="TEMP" localSheetId="5" hidden="1">{#N/A,#N/A,FALSE,"Summ";#N/A,#N/A,FALSE,"General"}</definedName>
    <definedName name="TEMP" localSheetId="0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localSheetId="5" hidden="1">{#N/A,#N/A,FALSE,"CESTSUM";#N/A,#N/A,FALSE,"est sum A";#N/A,#N/A,FALSE,"est detail A"}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3" hidden="1">{#N/A,#N/A,FALSE,"CESTSUM";#N/A,#N/A,FALSE,"est sum A";#N/A,#N/A,FALSE,"est detail A"}</definedName>
    <definedName name="temp2" localSheetId="5" hidden="1">{#N/A,#N/A,FALSE,"CESTSUM";#N/A,#N/A,FALSE,"est sum A";#N/A,#N/A,FALSE,"est detail A"}</definedName>
    <definedName name="temp2" localSheetId="0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[46]Sheet1!$A$4:$E$40</definedName>
    <definedName name="Test" localSheetId="0">#REF!</definedName>
    <definedName name="Test" localSheetId="1">#REF!</definedName>
    <definedName name="Test">#REF!</definedName>
    <definedName name="Test1" localSheetId="0">#REF!</definedName>
    <definedName name="Test1" localSheetId="1">#REF!</definedName>
    <definedName name="Test1">#REF!</definedName>
    <definedName name="Test2" localSheetId="0">#REF!</definedName>
    <definedName name="Test2" localSheetId="1">#REF!</definedName>
    <definedName name="Test2">#REF!</definedName>
    <definedName name="Test3" localSheetId="0">#REF!</definedName>
    <definedName name="Test3" localSheetId="1">#REF!</definedName>
    <definedName name="Test3">#REF!</definedName>
    <definedName name="Test4" localSheetId="0">#REF!</definedName>
    <definedName name="Test4" localSheetId="1">#REF!</definedName>
    <definedName name="Test4">#REF!</definedName>
    <definedName name="Test5" localSheetId="0">#REF!</definedName>
    <definedName name="Test5" localSheetId="1">#REF!</definedName>
    <definedName name="Test5">#REF!</definedName>
    <definedName name="TestPeriod">[17]Inputs!$C$5</definedName>
    <definedName name="TESTYEAR">'[60]JHS-6'!$A$7</definedName>
    <definedName name="TFR">[13]CLASSIFIERS!$A$11:$IV$11</definedName>
    <definedName name="ThermalBookLife">[21]Assumptions!$C$25</definedName>
    <definedName name="Title">[21]Assumptions!$A$1</definedName>
    <definedName name="Total_Payment" localSheetId="3">Scheduled_Payment+Extra_Payment</definedName>
    <definedName name="Total_Payment" localSheetId="5">Scheduled_Payment+Extra_Payment</definedName>
    <definedName name="Total_Payment" localSheetId="0">Scheduled_Payment+Extra_Payment</definedName>
    <definedName name="Total_Payment" localSheetId="1">Scheduled_Payment+Extra_Payment</definedName>
    <definedName name="Total_Payment">Scheduled_Payment+Extra_Payment</definedName>
    <definedName name="TOTALCustomerSheets">OFFSET('[24]Required Sheets'!$I$24:$I$35,,,12-COUNTBLANK('[24]Required Sheets'!$I$24:$I$35))</definedName>
    <definedName name="TOTALDemandSheets">OFFSET('[24]Required Sheets'!$G$24:$G$35,,,12-COUNTBLANK('[24]Required Sheets'!$G$24:$G$35))</definedName>
    <definedName name="TOTALECSheets">OFFSET('[24]Required Sheets'!$H$24:$H$35,,,12-COUNTBLANK('[24]Required Sheets'!$H$24:$H$35))</definedName>
    <definedName name="TotalRateBase">'[17]G+T+D+R+M'!$H$58</definedName>
    <definedName name="TP.T">[13]INTERNAL!$A$91:$IV$93</definedName>
    <definedName name="tr" localSheetId="3" hidden="1">{#N/A,#N/A,FALSE,"CESTSUM";#N/A,#N/A,FALSE,"est sum A";#N/A,#N/A,FALSE,"est detail A"}</definedName>
    <definedName name="tr" localSheetId="5" hidden="1">{#N/A,#N/A,FALSE,"CESTSUM";#N/A,#N/A,FALSE,"est sum A";#N/A,#N/A,FALSE,"est detail A"}</definedName>
    <definedName name="tr" localSheetId="0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db">'[61]Transp Unbilled'!$A$8:$E$174</definedName>
    <definedName name="Transfer" localSheetId="0" hidden="1">#REF!</definedName>
    <definedName name="Transfer" localSheetId="1" hidden="1">#REF!</definedName>
    <definedName name="Transfer" hidden="1">#REF!</definedName>
    <definedName name="Transfers" localSheetId="0" hidden="1">#REF!</definedName>
    <definedName name="Transfers" localSheetId="1" hidden="1">#REF!</definedName>
    <definedName name="Transfers" hidden="1">#REF!</definedName>
    <definedName name="TRANSM_2">[62]Transm2!$A$1:$M$461:'[62]10 Yr FC'!$M$47</definedName>
    <definedName name="u" localSheetId="3" hidden="1">{#N/A,#N/A,FALSE,"Summ";#N/A,#N/A,FALSE,"General"}</definedName>
    <definedName name="u" localSheetId="5" hidden="1">{#N/A,#N/A,FALSE,"Summ";#N/A,#N/A,FALSE,"General"}</definedName>
    <definedName name="u" localSheetId="0" hidden="1">{#N/A,#N/A,FALSE,"Summ";#N/A,#N/A,FALSE,"General"}</definedName>
    <definedName name="u" hidden="1">{#N/A,#N/A,FALSE,"Summ";#N/A,#N/A,FALSE,"General"}</definedName>
    <definedName name="UAACT115S" localSheetId="0">'[19]Functional Study'!#REF!</definedName>
    <definedName name="UAACT115S" localSheetId="1">'[19]Functional Study'!#REF!</definedName>
    <definedName name="UAACT115S">'[19]Functional Study'!#REF!</definedName>
    <definedName name="UAcct103">'[17]Func Study'!$AB$1613</definedName>
    <definedName name="UAcct105Dnpg">'[17]Func Study'!$AB$2010</definedName>
    <definedName name="UAcct105S">'[17]Func Study'!$AB$2005</definedName>
    <definedName name="UAcct105Seu">'[17]Func Study'!$AB$2009</definedName>
    <definedName name="UAcct105Snppo">'[17]Func Study'!$AB$2008</definedName>
    <definedName name="UAcct105Snpps">'[17]Func Study'!$AB$2006</definedName>
    <definedName name="UAcct105Snpt">'[17]Func Study'!$AB$2007</definedName>
    <definedName name="UAcct1081390">'[17]Func Study'!$AB$2451</definedName>
    <definedName name="UAcct1081390Rcl">'[17]Func Study'!$AB$2450</definedName>
    <definedName name="UAcct1081399">'[17]Func Study'!$AB$2459</definedName>
    <definedName name="UAcct1081399Rcl">'[17]Func Study'!$AB$2458</definedName>
    <definedName name="UAcct108360">'[17]Func Study'!$AB$2355</definedName>
    <definedName name="UAcct108361">'[17]Func Study'!$AB$2359</definedName>
    <definedName name="UAcct108362">'[17]Func Study'!$AB$2363</definedName>
    <definedName name="UAcct108364">'[17]Func Study'!$AB$2367</definedName>
    <definedName name="UAcct108365">'[17]Func Study'!$AB$2371</definedName>
    <definedName name="UAcct108366">'[17]Func Study'!$AB$2375</definedName>
    <definedName name="UAcct108367">'[17]Func Study'!$AB$2379</definedName>
    <definedName name="UAcct108368">'[17]Func Study'!$AB$2383</definedName>
    <definedName name="UAcct108369">'[17]Func Study'!$AB$2387</definedName>
    <definedName name="UAcct108370">'[17]Func Study'!$AB$2391</definedName>
    <definedName name="UAcct108371">'[17]Func Study'!$AB$2395</definedName>
    <definedName name="UAcct108372">'[17]Func Study'!$AB$2399</definedName>
    <definedName name="UAcct108373">'[17]Func Study'!$AB$2403</definedName>
    <definedName name="UAcct108D">'[17]Func Study'!$AB$2415</definedName>
    <definedName name="UAcct108D00">'[17]Func Study'!$AB$2407</definedName>
    <definedName name="UAcct108Ds">'[17]Func Study'!$AB$2411</definedName>
    <definedName name="UAcct108Ep">'[17]Func Study'!$AB$2327</definedName>
    <definedName name="UAcct108Gpcn">'[17]Func Study'!$AB$2429</definedName>
    <definedName name="UAcct108Gps">'[17]Func Study'!$AB$2425</definedName>
    <definedName name="UAcct108Gpse">'[17]Func Study'!$AB$2431</definedName>
    <definedName name="UAcct108Gpsg">'[17]Func Study'!$AB$2428</definedName>
    <definedName name="UAcct108Gpsgp">'[17]Func Study'!$AB$2426</definedName>
    <definedName name="UAcct108Gpsgu">'[17]Func Study'!$AB$2427</definedName>
    <definedName name="UAcct108Gpso">'[17]Func Study'!$AB$2430</definedName>
    <definedName name="UACCT108GPSSGCH">'[17]Func Study'!$AB$2434</definedName>
    <definedName name="UACCT108GPSSGCT">'[17]Func Study'!$AB$2433</definedName>
    <definedName name="UAcct108Hp">'[17]Func Study'!$AB$2313</definedName>
    <definedName name="UAcct108Mp">'[17]Func Study'!$AB$2444</definedName>
    <definedName name="UAcct108Np">'[17]Func Study'!$AB$2305</definedName>
    <definedName name="UAcct108Op">'[17]Func Study'!$AB$2322</definedName>
    <definedName name="UACCT108OPSSCCT">'[17]Func Study'!$AB$2321</definedName>
    <definedName name="UAcct108Sp">'[17]Func Study'!$AB$2299</definedName>
    <definedName name="UACCT108SPSSGCH">'[17]Func Study'!$AB$2298</definedName>
    <definedName name="UAcct108Tp">'[17]Func Study'!$AB$2346</definedName>
    <definedName name="UAcct111Clg">'[17]Func Study'!$AB$2487</definedName>
    <definedName name="UAcct111Clgsou">'[17]Func Study'!$AB$2485</definedName>
    <definedName name="UAcct111Clh">'[17]Func Study'!$AB$2493</definedName>
    <definedName name="UAcct111Cls">'[17]Func Study'!$AB$2478</definedName>
    <definedName name="UAcct111Ipcn">'[17]Func Study'!$AB$2502</definedName>
    <definedName name="UAcct111Ips">'[17]Func Study'!$AB$2497</definedName>
    <definedName name="UAcct111Ipse">'[17]Func Study'!$AB$2500</definedName>
    <definedName name="UAcct111Ipsg">'[17]Func Study'!$AB$2501</definedName>
    <definedName name="UAcct111Ipsgp">'[17]Func Study'!$AB$2498</definedName>
    <definedName name="UAcct111Ipsgu">'[17]Func Study'!$AB$2499</definedName>
    <definedName name="UAcct111Ipso">'[17]Func Study'!$AB$2506</definedName>
    <definedName name="UACCT111IPSSGCH">'[17]Func Study'!$AB$2505</definedName>
    <definedName name="UACCT111IPSSGCT">'[17]Func Study'!$AB$2504</definedName>
    <definedName name="UAcct114">'[17]Func Study'!$AB$2017</definedName>
    <definedName name="UACCT115" localSheetId="0">'[19]Functional Study'!#REF!</definedName>
    <definedName name="UACCT115" localSheetId="1">'[19]Functional Study'!#REF!</definedName>
    <definedName name="UACCT115">'[19]Functional Study'!#REF!</definedName>
    <definedName name="UACCT115DGP" localSheetId="0">'[19]Functional Study'!#REF!</definedName>
    <definedName name="UACCT115DGP" localSheetId="1">'[19]Functional Study'!#REF!</definedName>
    <definedName name="UACCT115DGP">'[19]Functional Study'!#REF!</definedName>
    <definedName name="UACCT115SG" localSheetId="0">'[19]Functional Study'!#REF!</definedName>
    <definedName name="UACCT115SG" localSheetId="1">'[19]Functional Study'!#REF!</definedName>
    <definedName name="UACCT115SG">'[19]Functional Study'!#REF!</definedName>
    <definedName name="UAcct120">'[17]Func Study'!$AB$2021</definedName>
    <definedName name="UAcct124">'[17]Func Study'!$AB$2026</definedName>
    <definedName name="UAcct141">'[17]Func Study'!$AB$2173</definedName>
    <definedName name="UAcct151">'[17]Func Study'!$AB$2049</definedName>
    <definedName name="Uacct151SSECT">'[17]Func Study'!$AB$2047</definedName>
    <definedName name="UAcct154">'[17]Func Study'!$AB$2083</definedName>
    <definedName name="Uacct154SSGCT">'[17]Func Study'!$AB$2080</definedName>
    <definedName name="UAcct163">'[17]Func Study'!$AB$2093</definedName>
    <definedName name="UAcct165">'[17]Func Study'!$AB$2108</definedName>
    <definedName name="UAcct165Gps">'[17]Func Study'!$AB$2104</definedName>
    <definedName name="UAcct182">'[17]Func Study'!$AB$2033</definedName>
    <definedName name="UAcct18222">'[17]Func Study'!$AB$2163</definedName>
    <definedName name="UAcct182M">'[17]Func Study'!$AB$2118</definedName>
    <definedName name="UAcct182MSSGCH">'[17]Func Study'!$AB$2113</definedName>
    <definedName name="UAcct186">'[17]Func Study'!$AB$2041</definedName>
    <definedName name="UAcct1869">'[17]Func Study'!$AB$2168</definedName>
    <definedName name="UAcct186M">'[17]Func Study'!$AB$2129</definedName>
    <definedName name="UAcct190">'[17]Func Study'!$AB$2243</definedName>
    <definedName name="UAcct190Baddebt">'[17]Func Study'!$AB$2237</definedName>
    <definedName name="UAcct190Dop">'[17]Func Study'!$AB$2235</definedName>
    <definedName name="UAcct2281">'[17]Func Study'!$AB$2191</definedName>
    <definedName name="UAcct2282">'[17]Func Study'!$AB$2195</definedName>
    <definedName name="UAcct2283">'[17]Func Study'!$AB$2200</definedName>
    <definedName name="UACCT22841SG">'[17]Func Study'!$AB$2205</definedName>
    <definedName name="UAcct22842">'[17]Func Study'!$AB$2211</definedName>
    <definedName name="UAcct22842Trojd" localSheetId="0">'[16]Func Study'!#REF!</definedName>
    <definedName name="UAcct22842Trojd" localSheetId="1">'[16]Func Study'!#REF!</definedName>
    <definedName name="UAcct22842Trojd">'[16]Func Study'!#REF!</definedName>
    <definedName name="UAcct235">'[17]Func Study'!$AB$2187</definedName>
    <definedName name="UACCT235CN">'[17]Func Study'!$AB$2186</definedName>
    <definedName name="UAcct252">'[17]Func Study'!$AB$2219</definedName>
    <definedName name="UAcct25316">'[17]Func Study'!$AB$2057</definedName>
    <definedName name="UAcct25317">'[17]Func Study'!$AB$2061</definedName>
    <definedName name="UAcct25318">'[17]Func Study'!$AB$2098</definedName>
    <definedName name="UAcct25319">'[17]Func Study'!$AB$2065</definedName>
    <definedName name="uacct25398">'[17]Func Study'!$AB$2222</definedName>
    <definedName name="UAcct25399">'[17]Func Study'!$AB$2230</definedName>
    <definedName name="UACCT254SO">'[17]Func Study'!$AB$2202</definedName>
    <definedName name="UAcct255">'[17]Func Study'!$AB$2284</definedName>
    <definedName name="UAcct281">'[17]Func Study'!$AB$2249</definedName>
    <definedName name="UAcct282">'[17]Func Study'!$AB$2259</definedName>
    <definedName name="UAcct282Cn">'[17]Func Study'!$AB$2256</definedName>
    <definedName name="UAcct282So">'[17]Func Study'!$AB$2255</definedName>
    <definedName name="UAcct283">'[17]Func Study'!$AB$2271</definedName>
    <definedName name="UAcct283So">'[17]Func Study'!$AB$2265</definedName>
    <definedName name="UAcct301S">'[17]Func Study'!$AB$1964</definedName>
    <definedName name="UAcct301Sg">'[17]Func Study'!$AB$1966</definedName>
    <definedName name="UAcct301So">'[17]Func Study'!$AB$1965</definedName>
    <definedName name="UAcct302S">'[17]Func Study'!$AB$1969</definedName>
    <definedName name="UAcct302Sg">'[17]Func Study'!$AB$1970</definedName>
    <definedName name="UAcct302Sgp">'[17]Func Study'!$AB$1971</definedName>
    <definedName name="UAcct302Sgu">'[17]Func Study'!$AB$1972</definedName>
    <definedName name="UAcct303Cn">'[17]Func Study'!$AB$1980</definedName>
    <definedName name="UAcct303S">'[17]Func Study'!$AB$1976</definedName>
    <definedName name="UAcct303Se">'[17]Func Study'!$AB$1979</definedName>
    <definedName name="UAcct303Sg">'[17]Func Study'!$AB$1977</definedName>
    <definedName name="UAcct303Sgu">'[17]Func Study'!$AB$1981</definedName>
    <definedName name="UAcct303So">'[17]Func Study'!$AB$1978</definedName>
    <definedName name="UACCT303SSGCH">'[17]Func Study'!$AB$1983</definedName>
    <definedName name="UAcct310">'[17]Func Study'!$AB$1414</definedName>
    <definedName name="UAcct310JBG">'[17]Func Study'!$AB$1413</definedName>
    <definedName name="UAcct311">'[17]Func Study'!$AB$1421</definedName>
    <definedName name="UAcct311JBG">'[17]Func Study'!$AB$1420</definedName>
    <definedName name="UAcct312">'[17]Func Study'!$AB$1428</definedName>
    <definedName name="UAcct312JBG">'[17]Func Study'!$AB$1427</definedName>
    <definedName name="UAcct314">'[17]Func Study'!$AB$1435</definedName>
    <definedName name="UAcct314JBG">'[17]Func Study'!$AB$1434</definedName>
    <definedName name="UAcct315">'[17]Func Study'!$AB$1442</definedName>
    <definedName name="UAcct315JBG">'[17]Func Study'!$AB$1441</definedName>
    <definedName name="UAcct316">'[17]Func Study'!$AB$1450</definedName>
    <definedName name="UAcct316JBG">'[17]Func Study'!$AB$1449</definedName>
    <definedName name="UAcct320">'[17]Func Study'!$AB$1466</definedName>
    <definedName name="UAcct321">'[17]Func Study'!$AB$1471</definedName>
    <definedName name="UAcct322">'[17]Func Study'!$AB$1476</definedName>
    <definedName name="UAcct323">'[17]Func Study'!$AB$1481</definedName>
    <definedName name="UAcct324">'[17]Func Study'!$AB$1486</definedName>
    <definedName name="UAcct325">'[17]Func Study'!$AB$1491</definedName>
    <definedName name="UAcct33">'[17]Func Study'!$AB$295</definedName>
    <definedName name="UAcct330">'[17]Func Study'!$AB$1508</definedName>
    <definedName name="UAcct331">'[17]Func Study'!$AB$1513</definedName>
    <definedName name="UAcct332">'[17]Func Study'!$AB$1518</definedName>
    <definedName name="UAcct333">'[17]Func Study'!$AB$1523</definedName>
    <definedName name="UAcct334">'[17]Func Study'!$AB$1528</definedName>
    <definedName name="UAcct335">'[17]Func Study'!$AB$1533</definedName>
    <definedName name="UAcct336">'[17]Func Study'!$AB$1539</definedName>
    <definedName name="UAcct340Dgu">'[17]Func Study'!$AB$1564</definedName>
    <definedName name="UAcct340Sgu">'[17]Func Study'!$AB$1565</definedName>
    <definedName name="UAcct341Dgu">'[17]Func Study'!$AB$1569</definedName>
    <definedName name="UAcct341Sgu">'[17]Func Study'!$AB$1570</definedName>
    <definedName name="UAcct342Dgu">'[17]Func Study'!$AB$1574</definedName>
    <definedName name="UAcct342Sgu">'[17]Func Study'!$AB$1575</definedName>
    <definedName name="UAcct343">'[17]Func Study'!$AB$1584</definedName>
    <definedName name="UAcct344S">'[17]Func Study'!$AB$1587</definedName>
    <definedName name="UAcct344Sgp">'[17]Func Study'!$AB$1588</definedName>
    <definedName name="UAcct345Dgu">'[17]Func Study'!$AB$1594</definedName>
    <definedName name="UAcct345Sgu">'[17]Func Study'!$AB$1595</definedName>
    <definedName name="UAcct346">'[17]Func Study'!$AB$1601</definedName>
    <definedName name="UAcct350">'[17]Func Study'!$AB$1628</definedName>
    <definedName name="UAcct352">'[17]Func Study'!$AB$1635</definedName>
    <definedName name="UAcct353">'[17]Func Study'!$AB$1641</definedName>
    <definedName name="UAcct354">'[17]Func Study'!$AB$1647</definedName>
    <definedName name="UAcct355">'[17]Func Study'!$AB$1654</definedName>
    <definedName name="UAcct356">'[17]Func Study'!$AB$1660</definedName>
    <definedName name="UAcct357">'[17]Func Study'!$AB$1666</definedName>
    <definedName name="UAcct358">'[17]Func Study'!$AB$1672</definedName>
    <definedName name="UAcct359">'[17]Func Study'!$AB$1678</definedName>
    <definedName name="UAcct360">'[17]Func Study'!$AB$1698</definedName>
    <definedName name="UAcct361">'[17]Func Study'!$AB$1704</definedName>
    <definedName name="UAcct362">'[17]Func Study'!$AB$1710</definedName>
    <definedName name="UAcct368">'[17]Func Study'!$AB$1744</definedName>
    <definedName name="UAcct369">'[17]Func Study'!$AB$1751</definedName>
    <definedName name="UAcct370">'[17]Func Study'!$AB$1762</definedName>
    <definedName name="UAcct372A">'[17]Func Study'!$AB$1775</definedName>
    <definedName name="UAcct372Dp">'[17]Func Study'!$AB$1773</definedName>
    <definedName name="UAcct372Ds">'[17]Func Study'!$AB$1774</definedName>
    <definedName name="UAcct373">'[17]Func Study'!$AB$1782</definedName>
    <definedName name="UAcct389Cn">'[17]Func Study'!$AB$1800</definedName>
    <definedName name="UAcct389S">'[17]Func Study'!$AB$1799</definedName>
    <definedName name="UAcct389Sg">'[17]Func Study'!$AB$1802</definedName>
    <definedName name="UAcct389Sgu">'[17]Func Study'!$AB$1801</definedName>
    <definedName name="UAcct389So">'[17]Func Study'!$AB$1803</definedName>
    <definedName name="UAcct390Cn">'[17]Func Study'!$AB$1810</definedName>
    <definedName name="UAcct390JBG">'[17]Func Study'!$AB$1812</definedName>
    <definedName name="UAcct390L">'[17]Func Study'!$AB$1927</definedName>
    <definedName name="UACCT390LRCL">'[17]Func Study'!$AB$1929</definedName>
    <definedName name="UAcct390S">'[17]Func Study'!$AB$1807</definedName>
    <definedName name="UAcct390Sgp">'[17]Func Study'!$AB$1808</definedName>
    <definedName name="UAcct390Sgu">'[17]Func Study'!$AB$1809</definedName>
    <definedName name="UAcct390Sop">'[17]Func Study'!$AB$1811</definedName>
    <definedName name="UAcct390Sou">'[17]Func Study'!$AB$1813</definedName>
    <definedName name="UAcct391Cn">'[17]Func Study'!$AB$1820</definedName>
    <definedName name="UACCT391JBE">'[17]Func Study'!$AB$1825</definedName>
    <definedName name="UAcct391S">'[17]Func Study'!$AB$1817</definedName>
    <definedName name="UAcct391Sg">'[17]Func Study'!$AB$1821</definedName>
    <definedName name="UAcct391Sgp">'[17]Func Study'!$AB$1818</definedName>
    <definedName name="UAcct391Sgu">'[17]Func Study'!$AB$1819</definedName>
    <definedName name="UAcct391So">'[17]Func Study'!$AB$1823</definedName>
    <definedName name="UACCT391SSGCH">'[17]Func Study'!$AB$1824</definedName>
    <definedName name="UAcct392Cn">'[17]Func Study'!$AB$1832</definedName>
    <definedName name="UAcct392L">'[17]Func Study'!$AB$1935</definedName>
    <definedName name="UAcct392Lrcl">'[17]Func Study'!$AB$1937</definedName>
    <definedName name="UAcct392S">'[17]Func Study'!$AB$1829</definedName>
    <definedName name="UAcct392Se">'[17]Func Study'!$AB$1834</definedName>
    <definedName name="UAcct392Sg">'[17]Func Study'!$AB$1831</definedName>
    <definedName name="UAcct392Sgp">'[17]Func Study'!$AB$1835</definedName>
    <definedName name="UAcct392Sgu">'[17]Func Study'!$AB$1833</definedName>
    <definedName name="UAcct392So">'[17]Func Study'!$AB$1830</definedName>
    <definedName name="UACCT392SSGCH">'[17]Func Study'!$AB$1836</definedName>
    <definedName name="UAcct393S">'[17]Func Study'!$AB$1841</definedName>
    <definedName name="UAcct393Sg">'[17]Func Study'!$AB$1845</definedName>
    <definedName name="UAcct393Sgp">'[17]Func Study'!$AB$1842</definedName>
    <definedName name="UAcct393Sgu">'[17]Func Study'!$AB$1843</definedName>
    <definedName name="UAcct393So">'[17]Func Study'!$AB$1844</definedName>
    <definedName name="UACCT393SSGCT">'[17]Func Study'!$AB$1846</definedName>
    <definedName name="UAcct394S">'[17]Func Study'!$AB$1850</definedName>
    <definedName name="UAcct394Se">'[17]Func Study'!$AB$1854</definedName>
    <definedName name="UAcct394Sg">'[17]Func Study'!$AB$1855</definedName>
    <definedName name="UAcct394Sgp">'[17]Func Study'!$AB$1851</definedName>
    <definedName name="UAcct394Sgu">'[17]Func Study'!$AB$1852</definedName>
    <definedName name="UAcct394So">'[17]Func Study'!$AB$1853</definedName>
    <definedName name="UACCT394SSGCH">'[17]Func Study'!$AB$1856</definedName>
    <definedName name="UAcct395S">'[17]Func Study'!$AB$1861</definedName>
    <definedName name="UAcct395Se">'[17]Func Study'!$AB$1865</definedName>
    <definedName name="UAcct395Sg">'[17]Func Study'!$AB$1866</definedName>
    <definedName name="UAcct395Sgp">'[17]Func Study'!$AB$1862</definedName>
    <definedName name="UAcct395Sgu">'[17]Func Study'!$AB$1863</definedName>
    <definedName name="UAcct395So">'[17]Func Study'!$AB$1864</definedName>
    <definedName name="UACCT395SSGCH">'[17]Func Study'!$AB$1867</definedName>
    <definedName name="UAcct396S">'[17]Func Study'!$AB$1872</definedName>
    <definedName name="UAcct396Se">'[17]Func Study'!$AB$1877</definedName>
    <definedName name="UAcct396Sg">'[17]Func Study'!$AB$1874</definedName>
    <definedName name="UAcct396Sgp">'[17]Func Study'!$AB$1873</definedName>
    <definedName name="UAcct396Sgu">'[17]Func Study'!$AB$1876</definedName>
    <definedName name="UAcct396So">'[17]Func Study'!$AB$1875</definedName>
    <definedName name="UACCT396SSGCH">'[17]Func Study'!$AB$1879</definedName>
    <definedName name="UACCT396SSGCT">'[17]Func Study'!$AB$1878</definedName>
    <definedName name="UAcct397Cn">'[17]Func Study'!$AB$1890</definedName>
    <definedName name="UAcct397JBG">'[17]Func Study'!$AB$1893</definedName>
    <definedName name="UAcct397S">'[17]Func Study'!$AB$1886</definedName>
    <definedName name="UAcct397Se">'[17]Func Study'!$AB$1892</definedName>
    <definedName name="UAcct397Sg">'[17]Func Study'!$AB$1891</definedName>
    <definedName name="UAcct397Sgp">'[17]Func Study'!$AB$1887</definedName>
    <definedName name="UAcct397Sgu">'[17]Func Study'!$AB$1888</definedName>
    <definedName name="UAcct397So">'[17]Func Study'!$AB$1889</definedName>
    <definedName name="UAcct398Cn">'[17]Func Study'!$AB$1902</definedName>
    <definedName name="UAcct398S">'[17]Func Study'!$AB$1899</definedName>
    <definedName name="UAcct398Se">'[17]Func Study'!$AB$1904</definedName>
    <definedName name="UAcct398Sg">'[17]Func Study'!$AB$1905</definedName>
    <definedName name="UAcct398Sgp">'[17]Func Study'!$AB$1900</definedName>
    <definedName name="UAcct398Sgu">'[17]Func Study'!$AB$1901</definedName>
    <definedName name="UAcct398So">'[17]Func Study'!$AB$1903</definedName>
    <definedName name="UACCT398SSGCT">'[17]Func Study'!$AB$1906</definedName>
    <definedName name="UAcct399">'[17]Func Study'!$AB$1913</definedName>
    <definedName name="UAcct399G">'[17]Func Study'!$AB$1955</definedName>
    <definedName name="UAcct399L">'[17]Func Study'!$AB$1917</definedName>
    <definedName name="UAcct399Lrcl">'[17]Func Study'!$AB$1919</definedName>
    <definedName name="UAcct403360">'[17]Func Study'!$AB$1090</definedName>
    <definedName name="UAcct403361">'[17]Func Study'!$AB$1091</definedName>
    <definedName name="UAcct403362">'[17]Func Study'!$AB$1092</definedName>
    <definedName name="UAcct403364">'[17]Func Study'!$AB$1094</definedName>
    <definedName name="UAcct403365">'[17]Func Study'!$AB$1095</definedName>
    <definedName name="UAcct403366">'[17]Func Study'!$AB$1096</definedName>
    <definedName name="UAcct403367">'[17]Func Study'!$AB$1097</definedName>
    <definedName name="UAcct403368">'[17]Func Study'!$AB$1098</definedName>
    <definedName name="UAcct403369">'[17]Func Study'!$AB$1099</definedName>
    <definedName name="UAcct403370">'[17]Func Study'!$AB$1100</definedName>
    <definedName name="UAcct403371">'[17]Func Study'!$AB$1101</definedName>
    <definedName name="UAcct403372">'[17]Func Study'!$AB$1102</definedName>
    <definedName name="UAcct403373">'[17]Func Study'!$AB$1103</definedName>
    <definedName name="UAcct403Ep">'[17]Func Study'!$AB$1130</definedName>
    <definedName name="UAcct403Gpcn">'[17]Func Study'!$AB$1111</definedName>
    <definedName name="UAcct403GPDGP">'[17]Func Study'!$AB$1108</definedName>
    <definedName name="UAcct403GPDGU">'[17]Func Study'!$AB$1109</definedName>
    <definedName name="UAcct403GPJBG">'[17]Func Study'!$AB$1115</definedName>
    <definedName name="UAcct403Gps">'[17]Func Study'!$AB$1107</definedName>
    <definedName name="UAcct403Gpsg">'[17]Func Study'!$AB$1112</definedName>
    <definedName name="UAcct403Gpso">'[17]Func Study'!$AB$1113</definedName>
    <definedName name="UAcct403Gv0">'[17]Func Study'!$AB$1121</definedName>
    <definedName name="UAcct403Hp">'[17]Func Study'!$AB$1072</definedName>
    <definedName name="UACCT403JBE">'[17]Func Study'!$AB$1116</definedName>
    <definedName name="UAcct403Mp">'[17]Func Study'!$AB$1125</definedName>
    <definedName name="UAcct403Np">'[17]Func Study'!$AB$1065</definedName>
    <definedName name="UAcct403Op">'[17]Func Study'!$AB$1080</definedName>
    <definedName name="UAcct403OPCAGE">'[17]Func Study'!$AB$1078</definedName>
    <definedName name="UAcct403Sp">'[17]Func Study'!$AB$1061</definedName>
    <definedName name="UAcct403SPJBG">'[17]Func Study'!$AB$1058</definedName>
    <definedName name="UAcct403Tp">'[17]Func Study'!$AB$1087</definedName>
    <definedName name="UAcct404330">'[17]Func Study'!$AB$1177</definedName>
    <definedName name="UACCT404GP">'[17]Func Study'!$AB$1146</definedName>
    <definedName name="UACCT404GPCN">'[17]Func Study'!$AB$1143</definedName>
    <definedName name="UACCT404GPSO">'[17]Func Study'!$AB$1141</definedName>
    <definedName name="UAcct404Ipcn">'[17]Func Study'!$AB$1158</definedName>
    <definedName name="UAcct404IPJBG">'[17]Func Study'!$AB$1163</definedName>
    <definedName name="UAcct404Ips">'[17]Func Study'!$AB$1154</definedName>
    <definedName name="UAcct404Ipse">'[17]Func Study'!$AB$1155</definedName>
    <definedName name="UAcct404Ipsg">'[17]Func Study'!$AB$1156</definedName>
    <definedName name="UAcct404Ipsg1">'[17]Func Study'!$AB$1159</definedName>
    <definedName name="UAcct404Ipsg2">'[17]Func Study'!$AB$1160</definedName>
    <definedName name="UAcct404Ipso">'[17]Func Study'!$AB$1157</definedName>
    <definedName name="UAcct404M">'[17]Func Study'!$AB$1168</definedName>
    <definedName name="UACCT404OP">'[17]Func Study'!$AB$1172</definedName>
    <definedName name="UACCT404SP">'[17]Func Study'!$AB$1151</definedName>
    <definedName name="UAcct405">'[17]Func Study'!$AB$1185</definedName>
    <definedName name="UAcct406">'[17]Func Study'!$AB$1193</definedName>
    <definedName name="UAcct407">'[17]Func Study'!$AB$1202</definedName>
    <definedName name="UAcct408">'[17]Func Study'!$AB$1221</definedName>
    <definedName name="UAcct408S">'[17]Func Study'!$AB$1213</definedName>
    <definedName name="UAcct41010">'[17]Func Study'!$AB$1294</definedName>
    <definedName name="UAcct41011">'[17]Func Study'!$AB$1309</definedName>
    <definedName name="UACCT41020" localSheetId="0">'[18]Functional Study'!#REF!</definedName>
    <definedName name="UACCT41020" localSheetId="1">'[18]Functional Study'!#REF!</definedName>
    <definedName name="UACCT41020">'[18]Functional Study'!#REF!</definedName>
    <definedName name="UACCT41020BADDEBT" localSheetId="0">'[18]Functional Study'!#REF!</definedName>
    <definedName name="UACCT41020BADDEBT" localSheetId="1">'[18]Functional Study'!#REF!</definedName>
    <definedName name="UACCT41020BADDEBT">'[18]Functional Study'!#REF!</definedName>
    <definedName name="UACCT41020DITEXP" localSheetId="0">'[18]Functional Study'!#REF!</definedName>
    <definedName name="UACCT41020DITEXP" localSheetId="1">'[18]Functional Study'!#REF!</definedName>
    <definedName name="UACCT41020DITEXP">'[18]Functional Study'!#REF!</definedName>
    <definedName name="UACCT41020DNPU" localSheetId="0">'[18]Functional Study'!#REF!</definedName>
    <definedName name="UACCT41020DNPU" localSheetId="1">'[18]Functional Study'!#REF!</definedName>
    <definedName name="UACCT41020DNPU">'[18]Functional Study'!#REF!</definedName>
    <definedName name="UACCT41020S" localSheetId="0">'[18]Functional Study'!#REF!</definedName>
    <definedName name="UACCT41020S" localSheetId="1">'[18]Functional Study'!#REF!</definedName>
    <definedName name="UACCT41020S">'[18]Functional Study'!#REF!</definedName>
    <definedName name="UACCT41020SE" localSheetId="0">'[18]Functional Study'!#REF!</definedName>
    <definedName name="UACCT41020SE" localSheetId="1">'[18]Functional Study'!#REF!</definedName>
    <definedName name="UACCT41020SE">'[18]Functional Study'!#REF!</definedName>
    <definedName name="UACCT41020SG" localSheetId="0">'[18]Functional Study'!#REF!</definedName>
    <definedName name="UACCT41020SG" localSheetId="1">'[18]Functional Study'!#REF!</definedName>
    <definedName name="UACCT41020SG">'[18]Functional Study'!#REF!</definedName>
    <definedName name="UACCT41020SGCT" localSheetId="0">'[18]Functional Study'!#REF!</definedName>
    <definedName name="UACCT41020SGCT" localSheetId="1">'[18]Functional Study'!#REF!</definedName>
    <definedName name="UACCT41020SGCT">'[18]Functional Study'!#REF!</definedName>
    <definedName name="UACCT41020SGPP" localSheetId="0">'[18]Functional Study'!#REF!</definedName>
    <definedName name="UACCT41020SGPP" localSheetId="1">'[18]Functional Study'!#REF!</definedName>
    <definedName name="UACCT41020SGPP">'[18]Functional Study'!#REF!</definedName>
    <definedName name="UACCT41020SO" localSheetId="0">'[18]Functional Study'!#REF!</definedName>
    <definedName name="UACCT41020SO" localSheetId="1">'[18]Functional Study'!#REF!</definedName>
    <definedName name="UACCT41020SO">'[18]Functional Study'!#REF!</definedName>
    <definedName name="UACCT41020TROJP" localSheetId="0">'[18]Functional Study'!#REF!</definedName>
    <definedName name="UACCT41020TROJP" localSheetId="1">'[18]Functional Study'!#REF!</definedName>
    <definedName name="UACCT41020TROJP">'[18]Functional Study'!#REF!</definedName>
    <definedName name="UACCT4102SNPD" localSheetId="0">'[18]Functional Study'!#REF!</definedName>
    <definedName name="UACCT4102SNPD" localSheetId="1">'[18]Functional Study'!#REF!</definedName>
    <definedName name="UACCT4102SNPD">'[18]Functional Study'!#REF!</definedName>
    <definedName name="UAcct41110">'[17]Func Study'!$AB$1325</definedName>
    <definedName name="UAcct41111" localSheetId="0">'[18]Functional Study'!#REF!</definedName>
    <definedName name="UAcct41111" localSheetId="1">'[18]Functional Study'!#REF!</definedName>
    <definedName name="UAcct41111">'[18]Functional Study'!#REF!</definedName>
    <definedName name="UAcct41111Baddebt" localSheetId="0">'[18]Functional Study'!#REF!</definedName>
    <definedName name="UAcct41111Baddebt" localSheetId="1">'[18]Functional Study'!#REF!</definedName>
    <definedName name="UAcct41111Baddebt">'[18]Functional Study'!#REF!</definedName>
    <definedName name="UAcct41111Dgp" localSheetId="0">'[18]Functional Study'!#REF!</definedName>
    <definedName name="UAcct41111Dgp" localSheetId="1">'[18]Functional Study'!#REF!</definedName>
    <definedName name="UAcct41111Dgp">'[18]Functional Study'!#REF!</definedName>
    <definedName name="UAcct41111Dgu" localSheetId="0">'[18]Functional Study'!#REF!</definedName>
    <definedName name="UAcct41111Dgu" localSheetId="1">'[18]Functional Study'!#REF!</definedName>
    <definedName name="UAcct41111Dgu">'[18]Functional Study'!#REF!</definedName>
    <definedName name="UAcct41111Ditexp" localSheetId="0">'[18]Functional Study'!#REF!</definedName>
    <definedName name="UAcct41111Ditexp" localSheetId="1">'[18]Functional Study'!#REF!</definedName>
    <definedName name="UAcct41111Ditexp">'[18]Functional Study'!#REF!</definedName>
    <definedName name="UAcct41111Dnpp" localSheetId="0">'[18]Functional Study'!#REF!</definedName>
    <definedName name="UAcct41111Dnpp" localSheetId="1">'[18]Functional Study'!#REF!</definedName>
    <definedName name="UAcct41111Dnpp">'[18]Functional Study'!#REF!</definedName>
    <definedName name="UAcct41111Dnptp" localSheetId="0">'[18]Functional Study'!#REF!</definedName>
    <definedName name="UAcct41111Dnptp" localSheetId="1">'[18]Functional Study'!#REF!</definedName>
    <definedName name="UAcct41111Dnptp">'[18]Functional Study'!#REF!</definedName>
    <definedName name="UAcct41111S" localSheetId="0">'[18]Functional Study'!#REF!</definedName>
    <definedName name="UAcct41111S" localSheetId="1">'[18]Functional Study'!#REF!</definedName>
    <definedName name="UAcct41111S">'[18]Functional Study'!#REF!</definedName>
    <definedName name="UAcct41111Se" localSheetId="0">'[18]Functional Study'!#REF!</definedName>
    <definedName name="UAcct41111Se" localSheetId="1">'[18]Functional Study'!#REF!</definedName>
    <definedName name="UAcct41111Se">'[18]Functional Study'!#REF!</definedName>
    <definedName name="UAcct41111Sg" localSheetId="0">'[18]Functional Study'!#REF!</definedName>
    <definedName name="UAcct41111Sg" localSheetId="1">'[18]Functional Study'!#REF!</definedName>
    <definedName name="UAcct41111Sg">'[18]Functional Study'!#REF!</definedName>
    <definedName name="UAcct41111Sgpp" localSheetId="0">'[18]Functional Study'!#REF!</definedName>
    <definedName name="UAcct41111Sgpp" localSheetId="1">'[18]Functional Study'!#REF!</definedName>
    <definedName name="UAcct41111Sgpp">'[18]Functional Study'!#REF!</definedName>
    <definedName name="UAcct41111So" localSheetId="0">'[18]Functional Study'!#REF!</definedName>
    <definedName name="UAcct41111So" localSheetId="1">'[18]Functional Study'!#REF!</definedName>
    <definedName name="UAcct41111So">'[18]Functional Study'!#REF!</definedName>
    <definedName name="UAcct41111Trojp" localSheetId="0">'[18]Functional Study'!#REF!</definedName>
    <definedName name="UAcct41111Trojp" localSheetId="1">'[18]Functional Study'!#REF!</definedName>
    <definedName name="UAcct41111Trojp">'[18]Functional Study'!#REF!</definedName>
    <definedName name="UAcct41140">'[17]Func Study'!$AB$1232</definedName>
    <definedName name="UAcct41141">'[17]Func Study'!$AB$1237</definedName>
    <definedName name="UAcct41160">'[17]Func Study'!$AB$369</definedName>
    <definedName name="UAcct41170">'[17]Func Study'!$AB$374</definedName>
    <definedName name="UAcct4118">'[17]Func Study'!$AB$378</definedName>
    <definedName name="UAcct41181">'[17]Func Study'!$AB$381</definedName>
    <definedName name="UAcct4194">'[17]Func Study'!$AB$385</definedName>
    <definedName name="UAcct421">'[17]Func Study'!$AB$394</definedName>
    <definedName name="UAcct4311">'[17]Func Study'!$AB$401</definedName>
    <definedName name="UAcct442Se">'[17]Func Study'!$AB$259</definedName>
    <definedName name="UAcct442Sg">'[17]Func Study'!$AB$260</definedName>
    <definedName name="UAcct447">'[17]Func Study'!$AB$281</definedName>
    <definedName name="UAcct447CAEE" localSheetId="0">'[15]Func Study'!#REF!</definedName>
    <definedName name="UAcct447CAEE" localSheetId="1">'[15]Func Study'!#REF!</definedName>
    <definedName name="UAcct447CAEE">'[15]Func Study'!#REF!</definedName>
    <definedName name="UAcct447CAGE" localSheetId="0">'[15]Func Study'!#REF!</definedName>
    <definedName name="UAcct447CAGE" localSheetId="1">'[15]Func Study'!#REF!</definedName>
    <definedName name="UAcct447CAGE">'[15]Func Study'!#REF!</definedName>
    <definedName name="UAcct447Dgu" localSheetId="0">'[16]Func Study'!#REF!</definedName>
    <definedName name="UAcct447Dgu" localSheetId="1">'[16]Func Study'!#REF!</definedName>
    <definedName name="UAcct447Dgu">'[16]Func Study'!#REF!</definedName>
    <definedName name="UACCT447NPC">'[17]Func Study'!$AB$289</definedName>
    <definedName name="UACCT447NPCCAEW">'[17]Func Study'!$AB$286</definedName>
    <definedName name="UACCT447NPCCAGW">'[17]Func Study'!$AB$287</definedName>
    <definedName name="UACCT447NPCDGP">'[17]Func Study'!$AB$288</definedName>
    <definedName name="UAcct447S">'[17]Func Study'!$AB$280</definedName>
    <definedName name="UAcct448S">'[17]Func Study'!$AB$274</definedName>
    <definedName name="UAcct448So">'[17]Func Study'!$AB$275</definedName>
    <definedName name="UAcct449">'[17]Func Study'!$AB$294</definedName>
    <definedName name="UAcct450">'[17]Func Study'!$AB$304</definedName>
    <definedName name="UAcct450S">'[17]Func Study'!$AB$302</definedName>
    <definedName name="UAcct450So">'[17]Func Study'!$AB$303</definedName>
    <definedName name="UAcct451S">'[17]Func Study'!$AB$307</definedName>
    <definedName name="UAcct451Sg">'[17]Func Study'!$AB$308</definedName>
    <definedName name="UAcct451So">'[17]Func Study'!$AB$309</definedName>
    <definedName name="UAcct453">'[17]Func Study'!$AB$315</definedName>
    <definedName name="UAcct453CAGE" localSheetId="0">'[15]Func Study'!#REF!</definedName>
    <definedName name="UAcct453CAGE" localSheetId="1">'[15]Func Study'!#REF!</definedName>
    <definedName name="UAcct453CAGE">'[15]Func Study'!#REF!</definedName>
    <definedName name="UAcct453CAGW" localSheetId="0">'[15]Func Study'!#REF!</definedName>
    <definedName name="UAcct453CAGW" localSheetId="1">'[15]Func Study'!#REF!</definedName>
    <definedName name="UAcct453CAGW">'[15]Func Study'!#REF!</definedName>
    <definedName name="UAcct454">'[17]Func Study'!$AB$322</definedName>
    <definedName name="UAcct454JBG">'[17]Func Study'!$AB$319</definedName>
    <definedName name="UAcct454S">'[17]Func Study'!$AB$318</definedName>
    <definedName name="UAcct454Sg">'[17]Func Study'!$AB$320</definedName>
    <definedName name="UAcct454So">'[17]Func Study'!$AB$321</definedName>
    <definedName name="UAcct456">'[17]Func Study'!$AB$332</definedName>
    <definedName name="UAcct456CAEW">'[17]Func Study'!$AB$331</definedName>
    <definedName name="UAcct456S">'[17]Func Study'!$AB$325</definedName>
    <definedName name="UAcct456So">'[17]Func Study'!$AB$329</definedName>
    <definedName name="UAcct500">'[17]Func Study'!$AB$416</definedName>
    <definedName name="UAcct500JBG">'[17]Func Study'!$AB$414</definedName>
    <definedName name="UAcct501">'[17]Func Study'!$AB$423</definedName>
    <definedName name="UAcct501CAEW">'[17]Func Study'!$AB$420</definedName>
    <definedName name="UAcct501JBE">'[17]Func Study'!$AB$421</definedName>
    <definedName name="UACCT501NPCCAEW">'[17]Func Study'!$AB$426</definedName>
    <definedName name="UAcct502">'[17]Func Study'!$AB$433</definedName>
    <definedName name="UAcct502CAGE">'[17]Func Study'!$AB$431</definedName>
    <definedName name="UAcct502JBG" localSheetId="0">'[15]Func Study'!#REF!</definedName>
    <definedName name="UAcct502JBG" localSheetId="1">'[15]Func Study'!#REF!</definedName>
    <definedName name="UAcct502JBG">'[15]Func Study'!#REF!</definedName>
    <definedName name="UAcct503">'[17]Func Study'!$AB$437</definedName>
    <definedName name="UACCT503NPC">'[17]Func Study'!$AB$443</definedName>
    <definedName name="UAcct505">'[17]Func Study'!$AB$449</definedName>
    <definedName name="UAcct505CAGE">'[17]Func Study'!$AB$447</definedName>
    <definedName name="UAcct505JBG" localSheetId="0">'[15]Func Study'!#REF!</definedName>
    <definedName name="UAcct505JBG" localSheetId="1">'[15]Func Study'!#REF!</definedName>
    <definedName name="UAcct505JBG">'[15]Func Study'!#REF!</definedName>
    <definedName name="UAcct506">'[17]Func Study'!$AB$455</definedName>
    <definedName name="UAcct506CAGE">'[17]Func Study'!$AB$452</definedName>
    <definedName name="UAcct506JBG" localSheetId="0">'[15]Func Study'!#REF!</definedName>
    <definedName name="UAcct506JBG" localSheetId="1">'[15]Func Study'!#REF!</definedName>
    <definedName name="UAcct506JBG">'[15]Func Study'!#REF!</definedName>
    <definedName name="UAcct507">'[17]Func Study'!$AB$464</definedName>
    <definedName name="UAcct507CAGE">'[17]Func Study'!$AB$462</definedName>
    <definedName name="UAcct507JBG" localSheetId="0">'[15]Func Study'!#REF!</definedName>
    <definedName name="UAcct507JBG" localSheetId="1">'[15]Func Study'!#REF!</definedName>
    <definedName name="UAcct507JBG">'[15]Func Study'!#REF!</definedName>
    <definedName name="UAcct510">'[17]Func Study'!$AB$469</definedName>
    <definedName name="UAcct510CAGE">'[17]Func Study'!$AB$467</definedName>
    <definedName name="UAcct510JBG" localSheetId="0">'[15]Func Study'!#REF!</definedName>
    <definedName name="UAcct510JBG" localSheetId="1">'[15]Func Study'!#REF!</definedName>
    <definedName name="UAcct510JBG">'[15]Func Study'!#REF!</definedName>
    <definedName name="UAcct511">'[17]Func Study'!$AB$474</definedName>
    <definedName name="UAcct511CAGE">'[17]Func Study'!$AB$472</definedName>
    <definedName name="UAcct511JBG" localSheetId="0">'[15]Func Study'!#REF!</definedName>
    <definedName name="UAcct511JBG" localSheetId="1">'[15]Func Study'!#REF!</definedName>
    <definedName name="UAcct511JBG">'[15]Func Study'!#REF!</definedName>
    <definedName name="UAcct512">'[17]Func Study'!$AB$479</definedName>
    <definedName name="UAcct512CAGE">'[17]Func Study'!$AB$477</definedName>
    <definedName name="UAcct512JBG" localSheetId="0">'[15]Func Study'!#REF!</definedName>
    <definedName name="UAcct512JBG" localSheetId="1">'[15]Func Study'!#REF!</definedName>
    <definedName name="UAcct512JBG">'[15]Func Study'!#REF!</definedName>
    <definedName name="UAcct513">'[17]Func Study'!$AB$484</definedName>
    <definedName name="UAcct513CAGE">'[17]Func Study'!$AB$482</definedName>
    <definedName name="UAcct513JBG" localSheetId="0">'[15]Func Study'!#REF!</definedName>
    <definedName name="UAcct513JBG" localSheetId="1">'[15]Func Study'!#REF!</definedName>
    <definedName name="UAcct513JBG">'[15]Func Study'!#REF!</definedName>
    <definedName name="UAcct514">'[17]Func Study'!$AB$489</definedName>
    <definedName name="UAcct514CAGE">'[17]Func Study'!$AB$487</definedName>
    <definedName name="UAcct514JBG" localSheetId="0">'[15]Func Study'!#REF!</definedName>
    <definedName name="UAcct514JBG" localSheetId="1">'[15]Func Study'!#REF!</definedName>
    <definedName name="UAcct514JBG">'[15]Func Study'!#REF!</definedName>
    <definedName name="UAcct517">'[17]Func Study'!$AB$498</definedName>
    <definedName name="UAcct518">'[17]Func Study'!$AB$502</definedName>
    <definedName name="UAcct519">'[17]Func Study'!$AB$507</definedName>
    <definedName name="UAcct520">'[17]Func Study'!$AB$511</definedName>
    <definedName name="UAcct523">'[17]Func Study'!$AB$515</definedName>
    <definedName name="UAcct524">'[17]Func Study'!$AB$519</definedName>
    <definedName name="UAcct528">'[17]Func Study'!$AB$523</definedName>
    <definedName name="UAcct529">'[17]Func Study'!$AB$527</definedName>
    <definedName name="UAcct530">'[17]Func Study'!$AB$531</definedName>
    <definedName name="UAcct531">'[17]Func Study'!$AB$535</definedName>
    <definedName name="UAcct532">'[17]Func Study'!$AB$539</definedName>
    <definedName name="UAcct535">'[17]Func Study'!$AB$551</definedName>
    <definedName name="UAcct536">'[17]Func Study'!$AB$555</definedName>
    <definedName name="UAcct537">'[17]Func Study'!$AB$559</definedName>
    <definedName name="UAcct538">'[17]Func Study'!$AB$563</definedName>
    <definedName name="UAcct539">'[17]Func Study'!$AB$568</definedName>
    <definedName name="UAcct540">'[17]Func Study'!$AB$572</definedName>
    <definedName name="UAcct541">'[17]Func Study'!$AB$576</definedName>
    <definedName name="UAcct542">'[17]Func Study'!$AB$580</definedName>
    <definedName name="UAcct543">'[17]Func Study'!$AB$584</definedName>
    <definedName name="UAcct544">'[17]Func Study'!$AB$588</definedName>
    <definedName name="UAcct545">'[17]Func Study'!$AB$592</definedName>
    <definedName name="UAcct546">'[17]Func Study'!$AB$606</definedName>
    <definedName name="UAcct546CAGE">'[17]Func Study'!$AB$605</definedName>
    <definedName name="UAcct547CAEW">'[17]Func Study'!$AB$610</definedName>
    <definedName name="UACCT547NPCCAEW">'[17]Func Study'!$AB$613</definedName>
    <definedName name="UAcct547Se">'[17]Func Study'!$AB$609</definedName>
    <definedName name="UAcct548">'[17]Func Study'!$AB$621</definedName>
    <definedName name="UACCT548CAGE">'[17]Func Study'!$AB$620</definedName>
    <definedName name="UAcct549">'[17]Func Study'!$AB$626</definedName>
    <definedName name="Uacct549CAGE">'[17]Func Study'!$AB$625</definedName>
    <definedName name="UAcct5506SE" localSheetId="0">'[15]Func Study'!#REF!</definedName>
    <definedName name="UAcct5506SE" localSheetId="1">'[15]Func Study'!#REF!</definedName>
    <definedName name="UAcct5506SE">'[15]Func Study'!#REF!</definedName>
    <definedName name="UAcct551CAGE">'[17]Func Study'!$AB$634</definedName>
    <definedName name="UACCT551SG">'[17]Func Study'!$AB$635</definedName>
    <definedName name="UACCT552CAGE">'[17]Func Study'!$AB$640</definedName>
    <definedName name="UAcct552SG">'[17]Func Study'!$AB$639</definedName>
    <definedName name="UACCT553CAGE">'[17]Func Study'!$AB$646</definedName>
    <definedName name="UAcct553SG">'[17]Func Study'!$AB$645</definedName>
    <definedName name="UACCT554CAGE">'[17]Func Study'!$AB$651</definedName>
    <definedName name="UAcct554SG">'[17]Func Study'!$AB$650</definedName>
    <definedName name="UAcct555CAEE" localSheetId="0">'[15]Func Study'!#REF!</definedName>
    <definedName name="UAcct555CAEE" localSheetId="1">'[15]Func Study'!#REF!</definedName>
    <definedName name="UAcct555CAEE">'[15]Func Study'!#REF!</definedName>
    <definedName name="UAcct555CAEW">'[17]Func Study'!$AB$665</definedName>
    <definedName name="UAcct555CAGE" localSheetId="0">'[15]Func Study'!#REF!</definedName>
    <definedName name="UAcct555CAGE" localSheetId="1">'[15]Func Study'!#REF!</definedName>
    <definedName name="UAcct555CAGE">'[15]Func Study'!#REF!</definedName>
    <definedName name="UAcct555CAGW">'[17]Func Study'!$AB$664</definedName>
    <definedName name="UACCT555DGP">'[17]Func Study'!$AB$670</definedName>
    <definedName name="UACCT555NPCCAEW">'[17]Func Study'!$AB$669</definedName>
    <definedName name="UACCT555NPCCAGW">'[17]Func Study'!$AB$668</definedName>
    <definedName name="UAcct555S">'[17]Func Study'!$AB$663</definedName>
    <definedName name="UAcct555Se">'[17]Func Study'!$AB$665</definedName>
    <definedName name="UACCT555SG">'[17]Func Study'!$AB$664</definedName>
    <definedName name="UAcct556">'[17]Func Study'!$AB$676</definedName>
    <definedName name="UAcct557">'[17]Func Study'!$AB$685</definedName>
    <definedName name="UAcct560">'[17]Func Study'!$AB$715</definedName>
    <definedName name="UAcct561">'[17]Func Study'!$AB$720</definedName>
    <definedName name="UAcct562">'[17]Func Study'!$AB$726</definedName>
    <definedName name="UAcct563">'[17]Func Study'!$AB$731</definedName>
    <definedName name="UAcct564">'[17]Func Study'!$AB$735</definedName>
    <definedName name="UAcct565">'[17]Func Study'!$AB$739</definedName>
    <definedName name="UACCT565NPC">'[17]Func Study'!$AB$744</definedName>
    <definedName name="UACCT565NPCCAGW">'[17]Func Study'!$AB$742</definedName>
    <definedName name="UAcct566">'[17]Func Study'!$AB$748</definedName>
    <definedName name="UAcct567">'[17]Func Study'!$AB$752</definedName>
    <definedName name="UAcct568">'[17]Func Study'!$AB$756</definedName>
    <definedName name="UAcct569">'[17]Func Study'!$AB$760</definedName>
    <definedName name="UAcct570">'[17]Func Study'!$AB$765</definedName>
    <definedName name="UAcct571">'[17]Func Study'!$AB$770</definedName>
    <definedName name="UAcct572">'[17]Func Study'!$AB$774</definedName>
    <definedName name="UAcct573">'[17]Func Study'!$AB$778</definedName>
    <definedName name="UAcct580">'[17]Func Study'!$AB$791</definedName>
    <definedName name="UAcct581">'[17]Func Study'!$AB$796</definedName>
    <definedName name="UAcct582">'[17]Func Study'!$AB$801</definedName>
    <definedName name="UAcct583">'[17]Func Study'!$AB$806</definedName>
    <definedName name="UAcct584">'[17]Func Study'!$AB$811</definedName>
    <definedName name="UAcct585">'[17]Func Study'!$AB$816</definedName>
    <definedName name="UAcct586">'[17]Func Study'!$AB$821</definedName>
    <definedName name="UAcct587">'[17]Func Study'!$AB$826</definedName>
    <definedName name="UAcct588">'[17]Func Study'!$AB$831</definedName>
    <definedName name="UAcct589">'[17]Func Study'!$AB$836</definedName>
    <definedName name="UAcct590">'[17]Func Study'!$AB$841</definedName>
    <definedName name="UAcct591">'[17]Func Study'!$AB$846</definedName>
    <definedName name="UAcct592">'[17]Func Study'!$AB$851</definedName>
    <definedName name="UAcct593">'[17]Func Study'!$AB$856</definedName>
    <definedName name="UAcct594">'[17]Func Study'!$AB$861</definedName>
    <definedName name="UAcct595">'[17]Func Study'!$AB$866</definedName>
    <definedName name="UAcct596">'[17]Func Study'!$AB$876</definedName>
    <definedName name="UAcct597">'[17]Func Study'!$AB$881</definedName>
    <definedName name="UAcct598">'[17]Func Study'!$AB$886</definedName>
    <definedName name="UAcct901">'[17]Func Study'!$AB$898</definedName>
    <definedName name="UAcct902">'[17]Func Study'!$AB$903</definedName>
    <definedName name="UAcct903">'[17]Func Study'!$AB$908</definedName>
    <definedName name="UAcct904">'[17]Func Study'!$AB$914</definedName>
    <definedName name="Uacct904SG" localSheetId="0">'[19]Functional Study'!#REF!</definedName>
    <definedName name="Uacct904SG" localSheetId="1">'[19]Functional Study'!#REF!</definedName>
    <definedName name="Uacct904SG">'[19]Functional Study'!#REF!</definedName>
    <definedName name="UAcct905">'[17]Func Study'!$AB$919</definedName>
    <definedName name="UAcct907">'[17]Func Study'!$AB$933</definedName>
    <definedName name="UAcct908">'[17]Func Study'!$AB$938</definedName>
    <definedName name="UAcct909">'[17]Func Study'!$AB$943</definedName>
    <definedName name="UAcct910">'[17]Func Study'!$AB$948</definedName>
    <definedName name="UAcct911">'[17]Func Study'!$AB$959</definedName>
    <definedName name="UAcct912">'[17]Func Study'!$AB$964</definedName>
    <definedName name="UAcct913">'[17]Func Study'!$AB$969</definedName>
    <definedName name="UAcct916">'[17]Func Study'!$AB$974</definedName>
    <definedName name="UAcct920">'[17]Func Study'!$AB$985</definedName>
    <definedName name="UAcct920Cn">'[17]Func Study'!$AB$983</definedName>
    <definedName name="UAcct921">'[17]Func Study'!$AB$991</definedName>
    <definedName name="UAcct921Cn">'[17]Func Study'!$AB$989</definedName>
    <definedName name="UAcct923">'[17]Func Study'!$AB$997</definedName>
    <definedName name="UAcct923CAGW">'[17]Func Study'!$AB$995</definedName>
    <definedName name="UAcct924">'[17]Func Study'!$AB$1001</definedName>
    <definedName name="UAcct925">'[17]Func Study'!$AB$1005</definedName>
    <definedName name="UAcct926">'[17]Func Study'!$AB$1011</definedName>
    <definedName name="UAcct927">'[17]Func Study'!$AB$1016</definedName>
    <definedName name="UAcct928">'[17]Func Study'!$AB$1023</definedName>
    <definedName name="UAcct929">'[17]Func Study'!$AB$1028</definedName>
    <definedName name="UAcct930">'[17]Func Study'!$AB$1034</definedName>
    <definedName name="UAcct931">'[17]Func Study'!$AB$1039</definedName>
    <definedName name="UAcct935">'[17]Func Study'!$AB$1045</definedName>
    <definedName name="UAcctAGA">'[17]Func Study'!$AB$296</definedName>
    <definedName name="UAcctcwc">'[17]Func Study'!$AB$2136</definedName>
    <definedName name="UAcctd00">'[17]Func Study'!$AB$1786</definedName>
    <definedName name="UAcctdfa" localSheetId="0">'[17]Func Study'!#REF!</definedName>
    <definedName name="UAcctdfa" localSheetId="1">'[17]Func Study'!#REF!</definedName>
    <definedName name="UAcctdfa">'[17]Func Study'!#REF!</definedName>
    <definedName name="UAcctdfad" localSheetId="0">'[17]Func Study'!#REF!</definedName>
    <definedName name="UAcctdfad" localSheetId="1">'[17]Func Study'!#REF!</definedName>
    <definedName name="UAcctdfad">'[17]Func Study'!#REF!</definedName>
    <definedName name="UAcctdfap" localSheetId="0">'[17]Func Study'!#REF!</definedName>
    <definedName name="UAcctdfap" localSheetId="1">'[17]Func Study'!#REF!</definedName>
    <definedName name="UAcctdfap">'[17]Func Study'!#REF!</definedName>
    <definedName name="UAcctdfat" localSheetId="0">'[17]Func Study'!#REF!</definedName>
    <definedName name="UAcctdfat" localSheetId="1">'[17]Func Study'!#REF!</definedName>
    <definedName name="UAcctdfat">'[17]Func Study'!#REF!</definedName>
    <definedName name="UAcctds0">'[17]Func Study'!$AB$1790</definedName>
    <definedName name="UACCTECDDGP">'[17]Func Study'!$AB$687</definedName>
    <definedName name="UACCTECDMC">'[17]Func Study'!$AB$689</definedName>
    <definedName name="UACCTECDS">'[17]Func Study'!$AB$691</definedName>
    <definedName name="UACCTECDSG1">'[17]Func Study'!$AB$688</definedName>
    <definedName name="UACCTECDSG2">'[17]Func Study'!$AB$690</definedName>
    <definedName name="UACCTECDSG3">'[17]Func Study'!$AB$692</definedName>
    <definedName name="UAcctfit">'[17]Func Study'!$AB$1395</definedName>
    <definedName name="UAcctg00">'[17]Func Study'!$AB$1947</definedName>
    <definedName name="UAccth00">'[17]Func Study'!$AB$1545</definedName>
    <definedName name="UAccti00">'[17]Func Study'!$AB$1993</definedName>
    <definedName name="UAcctn00">'[17]Func Study'!$AB$1496</definedName>
    <definedName name="UAccto00">'[17]Func Study'!$AB$1606</definedName>
    <definedName name="UAcctowc">'[17]Func Study'!$AB$2149</definedName>
    <definedName name="UACCTOWCSSECH">'[17]Func Study'!$AB$2148</definedName>
    <definedName name="UAccts00">'[17]Func Study'!$AB$1455</definedName>
    <definedName name="UAcctsttax">'[17]Func Study'!$AB$1377</definedName>
    <definedName name="UAcctt00">'[17]Func Study'!$AB$1682</definedName>
    <definedName name="UG">[13]CLASSIFIERS!$A$9:$IV$9</definedName>
    <definedName name="UG_NCP">[13]EXTERNAL!$A$82:$IV$84</definedName>
    <definedName name="UG_TFMR">[13]EXTERNAL!$A$103:$IV$105</definedName>
    <definedName name="UG_TFMRC">[13]EXTERNAL!$A$100:$IV$102</definedName>
    <definedName name="UNBILLED">[13]EXTERNAL!$A$64:$IV$66</definedName>
    <definedName name="UNBILREV" localSheetId="0">#REF!</definedName>
    <definedName name="UNBILREV" localSheetId="1">#REF!</definedName>
    <definedName name="UNBILREV">#REF!</definedName>
    <definedName name="UncollectibleAccounts">[22]Variables!$D$25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[22]Variables!$D$29</definedName>
    <definedName name="v" localSheetId="3" hidden="1">{#N/A,#N/A,FALSE,"Coversheet";#N/A,#N/A,FALSE,"QA"}</definedName>
    <definedName name="v" localSheetId="5" hidden="1">{#N/A,#N/A,FALSE,"Coversheet";#N/A,#N/A,FALSE,"QA"}</definedName>
    <definedName name="v" localSheetId="0" hidden="1">{#N/A,#N/A,FALSE,"Coversheet";#N/A,#N/A,FALSE,"QA"}</definedName>
    <definedName name="v" hidden="1">{#N/A,#N/A,FALSE,"Coversheet";#N/A,#N/A,FALSE,"QA"}</definedName>
    <definedName name="ValidAccount">[20]Variables!$AK$43:$AK$369</definedName>
    <definedName name="Value" localSheetId="3" hidden="1">{#N/A,#N/A,FALSE,"Summ";#N/A,#N/A,FALSE,"General"}</definedName>
    <definedName name="Value" localSheetId="5" hidden="1">{#N/A,#N/A,FALSE,"Summ";#N/A,#N/A,FALSE,"General"}</definedName>
    <definedName name="Value" localSheetId="0" hidden="1">{#N/A,#N/A,FALSE,"Summ";#N/A,#N/A,FALSE,"General"}</definedName>
    <definedName name="Value" hidden="1">{#N/A,#N/A,FALSE,"Summ";#N/A,#N/A,FALSE,"General"}</definedName>
    <definedName name="Values_Entered" localSheetId="4">IF(Loan_Amount*Interest_Rate*Loan_Years*Loan_Start&gt;0,1,0)</definedName>
    <definedName name="Values_Entered" localSheetId="3">IF(Loan_Amount*Interest_Rate*Loan_Years*Loan_Start&gt;0,1,0)</definedName>
    <definedName name="Values_Entered" localSheetId="5">IF(Loan_Amount*Interest_Rate*Loan_Years*Loan_Start&gt;0,1,0)</definedName>
    <definedName name="Values_Entered" localSheetId="0">IF(Loan_Amount*Interest_Rate*Loan_Years*Loan_Start&gt;0,1,0)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AR" localSheetId="0">[25]Backup!#REF!</definedName>
    <definedName name="VAR" localSheetId="1">[25]Backup!#REF!</definedName>
    <definedName name="VAR">[25]Backup!#REF!</definedName>
    <definedName name="VARIABLE" localSheetId="0">[45]Summary!#REF!</definedName>
    <definedName name="VARIABLE" localSheetId="1">[45]Summary!#REF!</definedName>
    <definedName name="VARIABLE">[45]Summary!#REF!</definedName>
    <definedName name="VOMEsc">[21]Assumptions!$C$21</definedName>
    <definedName name="VOUCHER" localSheetId="0">#REF!</definedName>
    <definedName name="VOUCHER" localSheetId="1">#REF!</definedName>
    <definedName name="VOUCHER">#REF!</definedName>
    <definedName name="w" localSheetId="3" hidden="1">{#N/A,#N/A,FALSE,"Schedule F";#N/A,#N/A,FALSE,"Schedule G"}</definedName>
    <definedName name="w" localSheetId="5" hidden="1">{#N/A,#N/A,FALSE,"Schedule F";#N/A,#N/A,FALSE,"Schedule G"}</definedName>
    <definedName name="w" localSheetId="0" hidden="1">{#N/A,#N/A,FALSE,"Schedule F";#N/A,#N/A,FALSE,"Schedule G"}</definedName>
    <definedName name="w" hidden="1">{#N/A,#N/A,FALSE,"Schedule F";#N/A,#N/A,FALSE,"Schedule G"}</definedName>
    <definedName name="WACC">[21]Assumptions!$I$61</definedName>
    <definedName name="WaRevenueTax">[22]Variables!$D$27</definedName>
    <definedName name="we" localSheetId="3" hidden="1">{#N/A,#N/A,FALSE,"Pg 6b CustCount_Gas";#N/A,#N/A,FALSE,"QA";#N/A,#N/A,FALSE,"Report";#N/A,#N/A,FALSE,"forecast"}</definedName>
    <definedName name="we" localSheetId="5" hidden="1">{#N/A,#N/A,FALSE,"Pg 6b CustCount_Gas";#N/A,#N/A,FALSE,"QA";#N/A,#N/A,FALSE,"Report";#N/A,#N/A,FALSE,"forecast"}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EATHER" localSheetId="0">#REF!</definedName>
    <definedName name="WEATHER" localSheetId="1">#REF!</definedName>
    <definedName name="WEATHER">#REF!</definedName>
    <definedName name="WEATHRNORM" localSheetId="0">#REF!</definedName>
    <definedName name="WEATHRNORM" localSheetId="1">#REF!</definedName>
    <definedName name="WEATHRNORM">#REF!</definedName>
    <definedName name="WH" localSheetId="3" hidden="1">{#N/A,#N/A,FALSE,"Coversheet";#N/A,#N/A,FALSE,"QA"}</definedName>
    <definedName name="WH" localSheetId="5" hidden="1">{#N/A,#N/A,FALSE,"Coversheet";#N/A,#N/A,FALSE,"QA"}</definedName>
    <definedName name="WH" localSheetId="0" hidden="1">{#N/A,#N/A,FALSE,"Coversheet";#N/A,#N/A,FALSE,"QA"}</definedName>
    <definedName name="WH" hidden="1">{#N/A,#N/A,FALSE,"Coversheet";#N/A,#N/A,FALSE,"QA"}</definedName>
    <definedName name="WIDTH" localSheetId="0">#REF!</definedName>
    <definedName name="WIDTH" localSheetId="1">#REF!</definedName>
    <definedName name="WIDTH">#REF!</definedName>
    <definedName name="Winter">'[63]Input Tab'!$B$11</definedName>
    <definedName name="WinterPeak">'[64]Load Data'!$D$9:$H$12,'[64]Load Data'!$D$20:$H$22</definedName>
    <definedName name="WORK1" localSheetId="0">#REF!</definedName>
    <definedName name="WORK1" localSheetId="1">#REF!</definedName>
    <definedName name="WORK1">#REF!</definedName>
    <definedName name="WORK2" localSheetId="0">#REF!</definedName>
    <definedName name="WORK2" localSheetId="1">#REF!</definedName>
    <definedName name="WORK2">#REF!</definedName>
    <definedName name="WORK3" localSheetId="0">#REF!</definedName>
    <definedName name="WORK3" localSheetId="1">#REF!</definedName>
    <definedName name="WORK3">#REF!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5" hidden="1">{#N/A,#N/A,FALSE,"Drill Sites";"WP 212",#N/A,FALSE,"MWAG EOR";"WP 213",#N/A,FALSE,"MWAG EOR";#N/A,#N/A,FALSE,"Misc. Facility";#N/A,#N/A,FALSE,"WWTP"}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3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5" hidden="1">{#N/A,#N/A,FALSE,"Balance_Sheet";#N/A,#N/A,FALSE,"income_statement_monthly";#N/A,#N/A,FALSE,"income_statement_Quarter";#N/A,#N/A,FALSE,"income_statement_ytd";#N/A,#N/A,FALSE,"income_statement_12Months"}</definedName>
    <definedName name="wrn.10_day._.Package." localSheetId="0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3" hidden="1">{#N/A,#N/A,FALSE,"CRPT";#N/A,#N/A,FALSE,"TREND";#N/A,#N/A,FALSE,"%Curve"}</definedName>
    <definedName name="wrn.AAI." localSheetId="5" hidden="1">{#N/A,#N/A,FALSE,"CRPT";#N/A,#N/A,FALSE,"TREND";#N/A,#N/A,FALSE,"%Curve"}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localSheetId="5" hidden="1">{#N/A,#N/A,FALSE,"CRPT";#N/A,#N/A,FALSE,"TREND";#N/A,#N/A,FALSE,"% 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5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5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localSheetId="5" hidden="1">{#N/A,#N/A,FALSE,"schA"}</definedName>
    <definedName name="wrn.ECR." localSheetId="0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localSheetId="5" hidden="1">{#N/A,#N/A,FALSE,"CESTSUM";#N/A,#N/A,FALSE,"est sum A";#N/A,#N/A,FALSE,"est detail 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localSheetId="5" hidden="1">{#N/A,#N/A,TRUE,"CoverPage";#N/A,#N/A,TRUE,"Gas";#N/A,#N/A,TRUE,"Power";#N/A,#N/A,TRUE,"Historical DJ Mthly Prices"}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3" hidden="1">{#N/A,#N/A,TRUE,"CoverPage";#N/A,#N/A,TRUE,"Gas";#N/A,#N/A,TRUE,"Power";#N/A,#N/A,TRUE,"Historical DJ Mthly Prices"}</definedName>
    <definedName name="wrn.Fundamental2" localSheetId="5" hidden="1">{#N/A,#N/A,TRUE,"CoverPage";#N/A,#N/A,TRUE,"Gas";#N/A,#N/A,TRUE,"Power";#N/A,#N/A,TRUE,"Historical DJ Mthly Prices"}</definedName>
    <definedName name="wrn.Fundamental2" localSheetId="0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localSheetId="5" hidden="1">{#N/A,#N/A,FALSE,"SUMMARY";#N/A,#N/A,FALSE,"AE7616";#N/A,#N/A,FALSE,"AE7617";#N/A,#N/A,FALSE,"AE7618";#N/A,#N/A,FALSE,"AE7619"}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localSheetId="5" hidden="1">{#N/A,#N/A,FALSE,"Coversheet";#N/A,#N/A,FALSE,"QA"}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5" hidden="1">{#N/A,#N/A,FALSE,"Schedule F";#N/A,#N/A,FALSE,"Schedule G"}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5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5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3" hidden="1">{#N/A,#N/A,FALSE,"Loans";#N/A,#N/A,FALSE,"Program Costs";#N/A,#N/A,FALSE,"Measures";#N/A,#N/A,FALSE,"Net Lost Rev";#N/A,#N/A,FALSE,"Incentive"}</definedName>
    <definedName name="wrn.OR._.Carrying._.Charge._.JV." localSheetId="5" hidden="1">{#N/A,#N/A,FALSE,"Loans";#N/A,#N/A,FALSE,"Program Costs";#N/A,#N/A,FALSE,"Measures";#N/A,#N/A,FALSE,"Net Lost Rev";#N/A,#N/A,FALSE,"Incentive"}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3" hidden="1">{#N/A,#N/A,FALSE,"Loans";#N/A,#N/A,FALSE,"Program Costs";#N/A,#N/A,FALSE,"Measures";#N/A,#N/A,FALSE,"Net Lost Rev";#N/A,#N/A,FALSE,"Incentive"}</definedName>
    <definedName name="wrn.OR._.Carrying._.Charge._.JV.1" localSheetId="5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ject._.Services." localSheetId="3" hidden="1">{#N/A,#N/A,FALSE,"BASE";#N/A,#N/A,FALSE,"LOOPS";#N/A,#N/A,FALSE,"PLC"}</definedName>
    <definedName name="wrn.Project._.Services." localSheetId="5" hidden="1">{#N/A,#N/A,FALSE,"BASE";#N/A,#N/A,FALSE,"LOOPS";#N/A,#N/A,FALSE,"PLC"}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localSheetId="5" hidden="1">{#N/A,#N/A,FALSE,"7617 Fab";#N/A,#N/A,FALSE,"7617 NSK"}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5" hidden="1">{#N/A,#N/A,FALSE,"SUMMARY";#N/A,#N/A,FALSE,"AE7616";#N/A,#N/A,FALSE,"AE7617";#N/A,#N/A,FALSE,"AE7618";#N/A,#N/A,FALSE,"AE7619";#N/A,#N/A,FALSE,"Target Materials"}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localSheetId="5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localSheetId="5" hidden="1">{#N/A,#N/A,FALSE,"Summ";#N/A,#N/A,FALSE,"General"}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5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5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localSheetId="5" hidden="1">{#N/A,#N/A,FALSE,"Expenditures";#N/A,#N/A,FALSE,"Property Placed In-Service";#N/A,#N/A,FALSE,"CWIP Balances"}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3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5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localSheetId="0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localSheetId="3" hidden="1">{#N/A,#N/A,FALSE,"schA"}</definedName>
    <definedName name="www" localSheetId="5" hidden="1">{#N/A,#N/A,FALSE,"schA"}</definedName>
    <definedName name="www" localSheetId="0" hidden="1">{#N/A,#N/A,FALSE,"schA"}</definedName>
    <definedName name="www" hidden="1">{#N/A,#N/A,FALSE,"schA"}</definedName>
    <definedName name="x" localSheetId="3" hidden="1">{#N/A,#N/A,FALSE,"Coversheet";#N/A,#N/A,FALSE,"QA"}</definedName>
    <definedName name="x" localSheetId="5" hidden="1">{#N/A,#N/A,FALSE,"Coversheet";#N/A,#N/A,FALSE,"QA"}</definedName>
    <definedName name="x" localSheetId="0" hidden="1">{#N/A,#N/A,FALSE,"Coversheet";#N/A,#N/A,FALSE,"QA"}</definedName>
    <definedName name="x" hidden="1">{#N/A,#N/A,FALSE,"Coversheet";#N/A,#N/A,FALSE,"QA"}</definedName>
    <definedName name="xx" localSheetId="3" hidden="1">{#N/A,#N/A,FALSE,"Balance_Sheet";#N/A,#N/A,FALSE,"income_statement_monthly";#N/A,#N/A,FALSE,"income_statement_Quarter";#N/A,#N/A,FALSE,"income_statement_ytd";#N/A,#N/A,FALSE,"income_statement_12Months"}</definedName>
    <definedName name="xx" localSheetId="5" hidden="1">{#N/A,#N/A,FALSE,"Balance_Sheet";#N/A,#N/A,FALSE,"income_statement_monthly";#N/A,#N/A,FALSE,"income_statement_Quarter";#N/A,#N/A,FALSE,"income_statement_ytd";#N/A,#N/A,FALSE,"income_statement_12Months"}</definedName>
    <definedName name="xx" localSheetId="0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" localSheetId="0">#REF!</definedName>
    <definedName name="Year" localSheetId="1">#REF!</definedName>
    <definedName name="Year">#REF!</definedName>
    <definedName name="Years_evaluated">'[65]Revison Inputs'!$B$6</definedName>
    <definedName name="YEFactors">[20]Factors!$S$3:$AG$99</definedName>
    <definedName name="YTD_Format">[52]YTD!$B$13:$D$13,[52]YTD!$B$32:$D$32</definedName>
    <definedName name="yuf" localSheetId="3" hidden="1">{#N/A,#N/A,FALSE,"Summ";#N/A,#N/A,FALSE,"General"}</definedName>
    <definedName name="yuf" localSheetId="5" hidden="1">{#N/A,#N/A,FALSE,"Summ";#N/A,#N/A,FALSE,"General"}</definedName>
    <definedName name="yuf" localSheetId="0" hidden="1">{#N/A,#N/A,FALSE,"Summ";#N/A,#N/A,FALSE,"General"}</definedName>
    <definedName name="yuf" hidden="1">{#N/A,#N/A,FALSE,"Summ";#N/A,#N/A,FALSE,"General"}</definedName>
    <definedName name="z" localSheetId="3" hidden="1">{#N/A,#N/A,FALSE,"Coversheet";#N/A,#N/A,FALSE,"QA"}</definedName>
    <definedName name="z" localSheetId="5" hidden="1">{#N/A,#N/A,FALSE,"Coversheet";#N/A,#N/A,FALSE,"QA"}</definedName>
    <definedName name="z" localSheetId="0" hidden="1">{#N/A,#N/A,FALSE,"Coversheet";#N/A,#N/A,FALSE,"QA"}</definedName>
    <definedName name="z" hidden="1">{#N/A,#N/A,FALSE,"Coversheet";#N/A,#N/A,FALSE,"QA"}</definedName>
    <definedName name="ZA" localSheetId="0">'[66] annual balance '!#REF!</definedName>
    <definedName name="ZA" localSheetId="1">'[66] annual balance '!#REF!</definedName>
    <definedName name="ZA">'[66] annual balance '!#REF!</definedName>
  </definedNames>
  <calcPr calcId="162913" concurrentManualCount="8"/>
</workbook>
</file>

<file path=xl/calcChain.xml><?xml version="1.0" encoding="utf-8"?>
<calcChain xmlns="http://schemas.openxmlformats.org/spreadsheetml/2006/main">
  <c r="B68" i="78" l="1"/>
  <c r="B69" i="78" s="1"/>
  <c r="B70" i="78" s="1"/>
  <c r="B71" i="78" s="1"/>
  <c r="B72" i="78" s="1"/>
  <c r="B73" i="78" s="1"/>
  <c r="B74" i="78" s="1"/>
  <c r="B75" i="78" s="1"/>
  <c r="B76" i="78" s="1"/>
  <c r="B77" i="78" s="1"/>
  <c r="B78" i="78" s="1"/>
  <c r="B57" i="78"/>
  <c r="B58" i="78" s="1"/>
  <c r="B59" i="78" s="1"/>
  <c r="B60" i="78" s="1"/>
  <c r="B61" i="78" s="1"/>
  <c r="B62" i="78" s="1"/>
  <c r="B63" i="78" s="1"/>
  <c r="B64" i="78" s="1"/>
  <c r="B65" i="78" s="1"/>
  <c r="B66" i="78" s="1"/>
  <c r="B56" i="78"/>
  <c r="B44" i="78"/>
  <c r="B45" i="78" s="1"/>
  <c r="B46" i="78" s="1"/>
  <c r="B47" i="78" s="1"/>
  <c r="B48" i="78" s="1"/>
  <c r="B49" i="78" s="1"/>
  <c r="B50" i="78" s="1"/>
  <c r="B51" i="78" s="1"/>
  <c r="B52" i="78" s="1"/>
  <c r="B53" i="78" s="1"/>
  <c r="B54" i="78" s="1"/>
  <c r="B32" i="78"/>
  <c r="B33" i="78" s="1"/>
  <c r="B34" i="78" s="1"/>
  <c r="B35" i="78" s="1"/>
  <c r="B36" i="78" s="1"/>
  <c r="B37" i="78" s="1"/>
  <c r="B38" i="78" s="1"/>
  <c r="B39" i="78" s="1"/>
  <c r="B40" i="78" s="1"/>
  <c r="B41" i="78" s="1"/>
  <c r="B42" i="78" s="1"/>
  <c r="Y81" i="77" l="1"/>
  <c r="D80" i="78" l="1"/>
  <c r="E80" i="78"/>
  <c r="F80" i="78"/>
  <c r="G80" i="78"/>
  <c r="H80" i="78"/>
  <c r="I80" i="78"/>
  <c r="J80" i="78"/>
  <c r="K80" i="78"/>
  <c r="L80" i="78"/>
  <c r="M80" i="78"/>
  <c r="N80" i="78"/>
  <c r="O80" i="78"/>
  <c r="P80" i="78"/>
  <c r="Q80" i="78"/>
  <c r="R80" i="78"/>
  <c r="S80" i="78"/>
  <c r="T80" i="78"/>
  <c r="U80" i="78"/>
  <c r="V80" i="78"/>
  <c r="W80" i="78"/>
  <c r="X80" i="78"/>
  <c r="Y80" i="78"/>
  <c r="C80" i="78"/>
  <c r="B20" i="78"/>
  <c r="B21" i="78" s="1"/>
  <c r="B22" i="78" s="1"/>
  <c r="B23" i="78" s="1"/>
  <c r="B24" i="78" s="1"/>
  <c r="B25" i="78" s="1"/>
  <c r="B26" i="78" s="1"/>
  <c r="B27" i="78" s="1"/>
  <c r="B28" i="78" s="1"/>
  <c r="B29" i="78" s="1"/>
  <c r="B30" i="78" s="1"/>
  <c r="A19" i="78"/>
  <c r="B8" i="78"/>
  <c r="B9" i="78" s="1"/>
  <c r="B10" i="78" s="1"/>
  <c r="B11" i="78" s="1"/>
  <c r="B12" i="78" s="1"/>
  <c r="B13" i="78" s="1"/>
  <c r="B14" i="78" s="1"/>
  <c r="B15" i="78" s="1"/>
  <c r="B16" i="78" s="1"/>
  <c r="B17" i="78" s="1"/>
  <c r="B18" i="78" s="1"/>
  <c r="A8" i="78"/>
  <c r="A9" i="78" s="1"/>
  <c r="A10" i="78" s="1"/>
  <c r="A11" i="78" s="1"/>
  <c r="A12" i="78" s="1"/>
  <c r="A13" i="78" s="1"/>
  <c r="A14" i="78" s="1"/>
  <c r="A15" i="78" s="1"/>
  <c r="A16" i="78" s="1"/>
  <c r="A17" i="78" s="1"/>
  <c r="A18" i="78" s="1"/>
  <c r="D81" i="77"/>
  <c r="E81" i="77"/>
  <c r="F81" i="77"/>
  <c r="G81" i="77"/>
  <c r="H81" i="77"/>
  <c r="I81" i="77"/>
  <c r="J81" i="77"/>
  <c r="K81" i="77"/>
  <c r="L81" i="77"/>
  <c r="M81" i="77"/>
  <c r="N81" i="77"/>
  <c r="O81" i="77"/>
  <c r="P81" i="77"/>
  <c r="Q81" i="77"/>
  <c r="R81" i="77"/>
  <c r="S81" i="77"/>
  <c r="T81" i="77"/>
  <c r="U81" i="77"/>
  <c r="V81" i="77"/>
  <c r="W81" i="77"/>
  <c r="X81" i="77"/>
  <c r="Z81" i="77"/>
  <c r="AA81" i="77"/>
  <c r="AB81" i="77"/>
  <c r="AC81" i="77"/>
  <c r="AD81" i="77"/>
  <c r="AE81" i="77"/>
  <c r="AF81" i="77"/>
  <c r="AG81" i="77"/>
  <c r="AH81" i="77"/>
  <c r="AI81" i="77"/>
  <c r="AJ81" i="77"/>
  <c r="AK81" i="77"/>
  <c r="AL81" i="77"/>
  <c r="AM81" i="77"/>
  <c r="AN81" i="77"/>
  <c r="AO81" i="77"/>
  <c r="AP81" i="77"/>
  <c r="AQ81" i="77"/>
  <c r="C81" i="77"/>
  <c r="A20" i="77"/>
  <c r="A32" i="77" s="1"/>
  <c r="A44" i="77" s="1"/>
  <c r="A56" i="77" s="1"/>
  <c r="A68" i="77" s="1"/>
  <c r="U3" i="77"/>
  <c r="U2" i="77"/>
  <c r="U1" i="77"/>
  <c r="G37" i="74"/>
  <c r="A20" i="78" l="1"/>
  <c r="A21" i="78" s="1"/>
  <c r="A22" i="78" s="1"/>
  <c r="A23" i="78" s="1"/>
  <c r="A24" i="78" s="1"/>
  <c r="A25" i="78" s="1"/>
  <c r="A26" i="78" s="1"/>
  <c r="A27" i="78" s="1"/>
  <c r="A28" i="78" s="1"/>
  <c r="A29" i="78" s="1"/>
  <c r="A30" i="78" s="1"/>
  <c r="A31" i="78"/>
  <c r="G18" i="81"/>
  <c r="G16" i="81"/>
  <c r="E26" i="81"/>
  <c r="E30" i="81" s="1"/>
  <c r="G36" i="81"/>
  <c r="G14" i="81"/>
  <c r="A32" i="78" l="1"/>
  <c r="A33" i="78" s="1"/>
  <c r="A34" i="78" s="1"/>
  <c r="A35" i="78" s="1"/>
  <c r="A36" i="78" s="1"/>
  <c r="A37" i="78" s="1"/>
  <c r="A38" i="78" s="1"/>
  <c r="A39" i="78" s="1"/>
  <c r="A40" i="78" s="1"/>
  <c r="A41" i="78" s="1"/>
  <c r="A42" i="78" s="1"/>
  <c r="A43" i="78"/>
  <c r="G12" i="81"/>
  <c r="E34" i="81"/>
  <c r="F26" i="81"/>
  <c r="F30" i="81" s="1"/>
  <c r="F34" i="81" s="1"/>
  <c r="F38" i="81" s="1"/>
  <c r="A44" i="78" l="1"/>
  <c r="A45" i="78" s="1"/>
  <c r="A46" i="78" s="1"/>
  <c r="A47" i="78" s="1"/>
  <c r="A48" i="78" s="1"/>
  <c r="A49" i="78" s="1"/>
  <c r="A50" i="78" s="1"/>
  <c r="A51" i="78" s="1"/>
  <c r="A52" i="78" s="1"/>
  <c r="A53" i="78" s="1"/>
  <c r="A54" i="78" s="1"/>
  <c r="A55" i="78"/>
  <c r="E38" i="81"/>
  <c r="G38" i="81" s="1"/>
  <c r="G34" i="81"/>
  <c r="F37" i="74" s="1"/>
  <c r="G26" i="81"/>
  <c r="G30" i="81"/>
  <c r="A56" i="78" l="1"/>
  <c r="A57" i="78" s="1"/>
  <c r="A58" i="78" s="1"/>
  <c r="A59" i="78" s="1"/>
  <c r="A60" i="78" s="1"/>
  <c r="A61" i="78" s="1"/>
  <c r="A62" i="78" s="1"/>
  <c r="A63" i="78" s="1"/>
  <c r="A64" i="78" s="1"/>
  <c r="A65" i="78" s="1"/>
  <c r="A66" i="78" s="1"/>
  <c r="A67" i="78"/>
  <c r="A68" i="78" s="1"/>
  <c r="A69" i="78" s="1"/>
  <c r="A70" i="78" s="1"/>
  <c r="A71" i="78" s="1"/>
  <c r="A72" i="78" s="1"/>
  <c r="A73" i="78" s="1"/>
  <c r="A74" i="78" s="1"/>
  <c r="A75" i="78" s="1"/>
  <c r="A76" i="78" s="1"/>
  <c r="A77" i="78" s="1"/>
  <c r="A78" i="78" s="1"/>
  <c r="E38" i="48" l="1"/>
  <c r="C18" i="48"/>
  <c r="C19" i="48"/>
  <c r="C20" i="48"/>
  <c r="C21" i="48"/>
  <c r="C22" i="48"/>
  <c r="A115" i="79"/>
  <c r="A116" i="79" s="1"/>
  <c r="A117" i="79" s="1"/>
  <c r="A118" i="79" s="1"/>
  <c r="A119" i="79" s="1"/>
  <c r="A120" i="79" s="1"/>
  <c r="A121" i="79" s="1"/>
  <c r="A122" i="79" s="1"/>
  <c r="A123" i="79" s="1"/>
  <c r="A124" i="79" s="1"/>
  <c r="A125" i="79" s="1"/>
  <c r="A126" i="79" s="1"/>
  <c r="A127" i="79" s="1"/>
  <c r="A128" i="79" s="1"/>
  <c r="A129" i="79" s="1"/>
  <c r="A1" i="79"/>
  <c r="A2" i="79"/>
  <c r="A3" i="79"/>
  <c r="A4" i="79"/>
  <c r="A10" i="79"/>
  <c r="A11" i="79" s="1"/>
  <c r="A12" i="79" s="1"/>
  <c r="A13" i="79" s="1"/>
  <c r="A14" i="79" s="1"/>
  <c r="A15" i="79" s="1"/>
  <c r="A16" i="79" s="1"/>
  <c r="A17" i="79" s="1"/>
  <c r="A18" i="79" s="1"/>
  <c r="A19" i="79" s="1"/>
  <c r="A20" i="79" s="1"/>
  <c r="A21" i="79" s="1"/>
  <c r="A22" i="79" s="1"/>
  <c r="A23" i="79" s="1"/>
  <c r="A24" i="79" s="1"/>
  <c r="A25" i="79" s="1"/>
  <c r="A26" i="79" s="1"/>
  <c r="A27" i="79" s="1"/>
  <c r="A28" i="79" s="1"/>
  <c r="A29" i="79" s="1"/>
  <c r="A30" i="79" s="1"/>
  <c r="A31" i="79" s="1"/>
  <c r="A32" i="79" s="1"/>
  <c r="A33" i="79" s="1"/>
  <c r="A34" i="79" s="1"/>
  <c r="A35" i="79" s="1"/>
  <c r="A36" i="79" s="1"/>
  <c r="A37" i="79" s="1"/>
  <c r="A38" i="79" s="1"/>
  <c r="A39" i="79" s="1"/>
  <c r="A40" i="79" s="1"/>
  <c r="A41" i="79" s="1"/>
  <c r="A42" i="79" s="1"/>
  <c r="A43" i="79" s="1"/>
  <c r="A44" i="79" s="1"/>
  <c r="A45" i="79" s="1"/>
  <c r="A46" i="79" s="1"/>
  <c r="A47" i="79" s="1"/>
  <c r="A48" i="79" s="1"/>
  <c r="A49" i="79" s="1"/>
  <c r="A50" i="79" s="1"/>
  <c r="A51" i="79" s="1"/>
  <c r="A52" i="79" s="1"/>
  <c r="A53" i="79" s="1"/>
  <c r="A54" i="79" s="1"/>
  <c r="A55" i="79" s="1"/>
  <c r="A56" i="79" s="1"/>
  <c r="A57" i="79" s="1"/>
  <c r="A58" i="79" s="1"/>
  <c r="A59" i="79" s="1"/>
  <c r="A60" i="79" s="1"/>
  <c r="A61" i="79" s="1"/>
  <c r="A62" i="79" s="1"/>
  <c r="A63" i="79" s="1"/>
  <c r="A64" i="79" s="1"/>
  <c r="A65" i="79" s="1"/>
  <c r="A66" i="79" s="1"/>
  <c r="A67" i="79" s="1"/>
  <c r="A68" i="79" s="1"/>
  <c r="A69" i="79" s="1"/>
  <c r="A70" i="79" s="1"/>
  <c r="A71" i="79" s="1"/>
  <c r="A72" i="79" s="1"/>
  <c r="A73" i="79" s="1"/>
  <c r="A74" i="79" s="1"/>
  <c r="A75" i="79" s="1"/>
  <c r="A76" i="79" s="1"/>
  <c r="A77" i="79" s="1"/>
  <c r="A78" i="79" s="1"/>
  <c r="A79" i="79" s="1"/>
  <c r="A80" i="79" s="1"/>
  <c r="A81" i="79" s="1"/>
  <c r="A82" i="79" s="1"/>
  <c r="A83" i="79" s="1"/>
  <c r="A84" i="79" s="1"/>
  <c r="A85" i="79" s="1"/>
  <c r="A86" i="79" s="1"/>
  <c r="A87" i="79" s="1"/>
  <c r="A88" i="79" s="1"/>
  <c r="A89" i="79" s="1"/>
  <c r="A90" i="79" s="1"/>
  <c r="A91" i="79" s="1"/>
  <c r="A92" i="79" s="1"/>
  <c r="A93" i="79" s="1"/>
  <c r="A94" i="79" s="1"/>
  <c r="A95" i="79" s="1"/>
  <c r="A96" i="79" s="1"/>
  <c r="A97" i="79" s="1"/>
  <c r="A98" i="79" s="1"/>
  <c r="A99" i="79" s="1"/>
  <c r="A100" i="79" s="1"/>
  <c r="A101" i="79" s="1"/>
  <c r="A102" i="79" s="1"/>
  <c r="A103" i="79" s="1"/>
  <c r="A104" i="79" s="1"/>
  <c r="A105" i="79" s="1"/>
  <c r="A106" i="79" s="1"/>
  <c r="A107" i="79" s="1"/>
  <c r="A108" i="79" s="1"/>
  <c r="A109" i="79" s="1"/>
  <c r="A110" i="79" s="1"/>
  <c r="A111" i="79" s="1"/>
  <c r="A112" i="79" s="1"/>
  <c r="A113" i="79" s="1"/>
  <c r="A114" i="79" s="1"/>
  <c r="B11" i="79"/>
  <c r="B12" i="79" s="1"/>
  <c r="B13" i="79" s="1"/>
  <c r="B14" i="79" s="1"/>
  <c r="B15" i="79" s="1"/>
  <c r="B16" i="79" s="1"/>
  <c r="B20" i="79"/>
  <c r="B21" i="79" s="1"/>
  <c r="B22" i="79" s="1"/>
  <c r="B23" i="79" s="1"/>
  <c r="B24" i="79" s="1"/>
  <c r="B25" i="79" s="1"/>
  <c r="B28" i="79"/>
  <c r="B29" i="79" s="1"/>
  <c r="B30" i="79" s="1"/>
  <c r="B31" i="79" s="1"/>
  <c r="B32" i="79" s="1"/>
  <c r="B33" i="79" s="1"/>
  <c r="B34" i="79" s="1"/>
  <c r="B35" i="79" s="1"/>
  <c r="B36" i="79" s="1"/>
  <c r="B37" i="79" s="1"/>
  <c r="B38" i="79" s="1"/>
  <c r="B41" i="79"/>
  <c r="B42" i="79" s="1"/>
  <c r="B43" i="79" s="1"/>
  <c r="B44" i="79" s="1"/>
  <c r="B45" i="79" s="1"/>
  <c r="B46" i="79" s="1"/>
  <c r="B47" i="79" s="1"/>
  <c r="B48" i="79" s="1"/>
  <c r="B51" i="79"/>
  <c r="B52" i="79" s="1"/>
  <c r="B53" i="79" s="1"/>
  <c r="B54" i="79" s="1"/>
  <c r="B55" i="79" s="1"/>
  <c r="B56" i="79" s="1"/>
  <c r="B57" i="79" s="1"/>
  <c r="B58" i="79" s="1"/>
  <c r="B59" i="79" s="1"/>
  <c r="B60" i="79" s="1"/>
  <c r="B61" i="79" s="1"/>
  <c r="B62" i="79" s="1"/>
  <c r="B66" i="79"/>
  <c r="B67" i="79" s="1"/>
  <c r="B68" i="79" s="1"/>
  <c r="B69" i="79" s="1"/>
  <c r="B70" i="79" s="1"/>
  <c r="B71" i="79" s="1"/>
  <c r="B72" i="79" s="1"/>
  <c r="B73" i="79" s="1"/>
  <c r="B76" i="79"/>
  <c r="B77" i="79" s="1"/>
  <c r="B78" i="79" s="1"/>
  <c r="B79" i="79" s="1"/>
  <c r="B80" i="79" s="1"/>
  <c r="B81" i="79" s="1"/>
  <c r="B82" i="79" s="1"/>
  <c r="B83" i="79" s="1"/>
  <c r="B86" i="79"/>
  <c r="B87" i="79" s="1"/>
  <c r="B88" i="79" s="1"/>
  <c r="B89" i="79" s="1"/>
  <c r="B90" i="79" s="1"/>
  <c r="B91" i="79" s="1"/>
  <c r="B95" i="79"/>
  <c r="B96" i="79" s="1"/>
  <c r="B97" i="79" s="1"/>
  <c r="B98" i="79" s="1"/>
  <c r="B99" i="79" s="1"/>
  <c r="B100" i="79" s="1"/>
  <c r="B103" i="79"/>
  <c r="B104" i="79" s="1"/>
  <c r="B105" i="79" s="1"/>
  <c r="B106" i="79" s="1"/>
  <c r="B107" i="79" s="1"/>
  <c r="B108" i="79" s="1"/>
  <c r="B111" i="79"/>
  <c r="B112" i="79" s="1"/>
  <c r="B113" i="79" s="1"/>
  <c r="B126" i="79"/>
  <c r="B127" i="79" s="1"/>
  <c r="B128" i="79" s="1"/>
  <c r="B129" i="79" s="1"/>
  <c r="E97" i="79" l="1"/>
  <c r="E88" i="79"/>
  <c r="E77" i="79"/>
  <c r="E56" i="79"/>
  <c r="E67" i="79"/>
  <c r="E126" i="79"/>
  <c r="A80" i="78"/>
  <c r="E103" i="79"/>
  <c r="E95" i="79"/>
  <c r="E86" i="79"/>
  <c r="E76" i="79"/>
  <c r="E50" i="79"/>
  <c r="E66" i="79"/>
  <c r="E27" i="79"/>
  <c r="E10" i="79"/>
  <c r="E125" i="79"/>
  <c r="G66" i="79" l="1"/>
  <c r="H66" i="79" s="1"/>
  <c r="G76" i="79"/>
  <c r="H76" i="79" s="1"/>
  <c r="G86" i="79"/>
  <c r="H86" i="79" s="1"/>
  <c r="G95" i="79"/>
  <c r="H95" i="79" s="1"/>
  <c r="G125" i="79"/>
  <c r="H125" i="79" s="1"/>
  <c r="G88" i="79"/>
  <c r="H88" i="79" s="1"/>
  <c r="G97" i="79"/>
  <c r="H97" i="79" s="1"/>
  <c r="G126" i="79"/>
  <c r="H126" i="79" s="1"/>
  <c r="G103" i="79"/>
  <c r="H103" i="79" s="1"/>
  <c r="E32" i="79"/>
  <c r="E105" i="79"/>
  <c r="G68" i="79"/>
  <c r="G69" i="79"/>
  <c r="H69" i="79" s="1"/>
  <c r="E42" i="79"/>
  <c r="G79" i="79"/>
  <c r="H79" i="79" s="1"/>
  <c r="G78" i="79"/>
  <c r="G58" i="79"/>
  <c r="H58" i="79" s="1"/>
  <c r="G57" i="79"/>
  <c r="G12" i="79"/>
  <c r="H12" i="79" s="1"/>
  <c r="G11" i="79"/>
  <c r="E41" i="79"/>
  <c r="G29" i="79"/>
  <c r="H29" i="79" s="1"/>
  <c r="G30" i="79"/>
  <c r="H30" i="79" s="1"/>
  <c r="G28" i="79"/>
  <c r="E19" i="79"/>
  <c r="G51" i="79"/>
  <c r="G53" i="79"/>
  <c r="H53" i="79" s="1"/>
  <c r="G52" i="79"/>
  <c r="H52" i="79" s="1"/>
  <c r="G54" i="79"/>
  <c r="H54" i="79" s="1"/>
  <c r="E110" i="79"/>
  <c r="A10" i="75"/>
  <c r="A11" i="75"/>
  <c r="A12" i="75"/>
  <c r="A13" i="75" s="1"/>
  <c r="A14" i="75" s="1"/>
  <c r="A15" i="75" s="1"/>
  <c r="A16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G41" i="79" l="1"/>
  <c r="H41" i="79" s="1"/>
  <c r="G110" i="79"/>
  <c r="H110" i="79" s="1"/>
  <c r="G105" i="79"/>
  <c r="H105" i="79" s="1"/>
  <c r="H78" i="79"/>
  <c r="H80" i="79" s="1"/>
  <c r="G80" i="79"/>
  <c r="H68" i="79"/>
  <c r="H70" i="79" s="1"/>
  <c r="G70" i="79"/>
  <c r="G43" i="79"/>
  <c r="G44" i="79"/>
  <c r="H44" i="79" s="1"/>
  <c r="H57" i="79"/>
  <c r="H59" i="79" s="1"/>
  <c r="G59" i="79"/>
  <c r="G33" i="79"/>
  <c r="G34" i="79"/>
  <c r="H34" i="79" s="1"/>
  <c r="H51" i="79"/>
  <c r="H55" i="79" s="1"/>
  <c r="G55" i="79"/>
  <c r="H11" i="79"/>
  <c r="H13" i="79" s="1"/>
  <c r="G13" i="79"/>
  <c r="G20" i="79"/>
  <c r="G21" i="79"/>
  <c r="H21" i="79" s="1"/>
  <c r="H28" i="79"/>
  <c r="H31" i="79" s="1"/>
  <c r="G31" i="79"/>
  <c r="H43" i="79" l="1"/>
  <c r="H45" i="79" s="1"/>
  <c r="G45" i="79"/>
  <c r="H33" i="79"/>
  <c r="H35" i="79" s="1"/>
  <c r="G35" i="79"/>
  <c r="H20" i="79"/>
  <c r="H22" i="79" s="1"/>
  <c r="G22" i="79"/>
  <c r="A1" i="74" l="1"/>
  <c r="A2" i="74"/>
  <c r="A3" i="74"/>
  <c r="A4" i="74"/>
  <c r="A11" i="74"/>
  <c r="A12" i="74" s="1"/>
  <c r="A13" i="74" s="1"/>
  <c r="A14" i="74" s="1"/>
  <c r="A15" i="74" s="1"/>
  <c r="A16" i="74" s="1"/>
  <c r="A17" i="74" s="1"/>
  <c r="A18" i="74" s="1"/>
  <c r="A19" i="74" s="1"/>
  <c r="A20" i="74" s="1"/>
  <c r="A21" i="74" s="1"/>
  <c r="A22" i="74" s="1"/>
  <c r="A23" i="74" s="1"/>
  <c r="A24" i="74" s="1"/>
  <c r="A25" i="74" s="1"/>
  <c r="A26" i="74" s="1"/>
  <c r="A27" i="74" s="1"/>
  <c r="A28" i="74" s="1"/>
  <c r="A29" i="74" s="1"/>
  <c r="A30" i="74" s="1"/>
  <c r="A31" i="74" s="1"/>
  <c r="A32" i="74" s="1"/>
  <c r="A33" i="74" s="1"/>
  <c r="A34" i="74" s="1"/>
  <c r="A35" i="74" s="1"/>
  <c r="A36" i="74" s="1"/>
  <c r="A37" i="74" s="1"/>
  <c r="A38" i="74" s="1"/>
  <c r="H37" i="74"/>
  <c r="D16" i="74" l="1"/>
  <c r="D22" i="74"/>
  <c r="D31" i="74" l="1"/>
  <c r="D35" i="74" s="1"/>
  <c r="E24" i="74" s="1"/>
  <c r="F24" i="74" s="1"/>
  <c r="E14" i="74" l="1"/>
  <c r="F14" i="74" s="1"/>
  <c r="G24" i="74"/>
  <c r="H24" i="74" s="1"/>
  <c r="E26" i="74"/>
  <c r="G26" i="74" s="1"/>
  <c r="E21" i="74"/>
  <c r="G21" i="74" s="1"/>
  <c r="E33" i="74"/>
  <c r="G33" i="74" s="1"/>
  <c r="E29" i="74"/>
  <c r="E19" i="74"/>
  <c r="G19" i="74" s="1"/>
  <c r="E10" i="74"/>
  <c r="E13" i="74"/>
  <c r="E15" i="74"/>
  <c r="E20" i="74"/>
  <c r="G20" i="74" s="1"/>
  <c r="E27" i="74"/>
  <c r="F27" i="74" s="1"/>
  <c r="G27" i="74"/>
  <c r="F20" i="74"/>
  <c r="H20" i="74" s="1"/>
  <c r="I82" i="79" s="1"/>
  <c r="F19" i="74"/>
  <c r="H19" i="74" s="1"/>
  <c r="F33" i="74"/>
  <c r="H33" i="74" s="1"/>
  <c r="I128" i="79" s="1"/>
  <c r="G14" i="74"/>
  <c r="H14" i="74" s="1"/>
  <c r="F26" i="74"/>
  <c r="H26" i="74" s="1"/>
  <c r="F21" i="74"/>
  <c r="H21" i="74" s="1"/>
  <c r="I90" i="79" s="1"/>
  <c r="G22" i="74"/>
  <c r="H27" i="74"/>
  <c r="G10" i="74" l="1"/>
  <c r="F10" i="74"/>
  <c r="H10" i="74" s="1"/>
  <c r="I15" i="79" s="1"/>
  <c r="F15" i="74"/>
  <c r="H15" i="74" s="1"/>
  <c r="I47" i="79" s="1"/>
  <c r="G15" i="74"/>
  <c r="F13" i="74"/>
  <c r="G13" i="74"/>
  <c r="G16" i="74" s="1"/>
  <c r="G29" i="74"/>
  <c r="G31" i="74" s="1"/>
  <c r="G35" i="74" s="1"/>
  <c r="G40" i="74" s="1"/>
  <c r="F29" i="74"/>
  <c r="H29" i="74" s="1"/>
  <c r="I112" i="79" s="1"/>
  <c r="E35" i="74"/>
  <c r="I126" i="79"/>
  <c r="I28" i="75" s="1"/>
  <c r="I125" i="79"/>
  <c r="I80" i="79"/>
  <c r="I19" i="75" s="1"/>
  <c r="I76" i="79"/>
  <c r="I45" i="79"/>
  <c r="I14" i="75" s="1"/>
  <c r="I41" i="79"/>
  <c r="H14" i="75" s="1"/>
  <c r="I110" i="79"/>
  <c r="I111" i="79" s="1"/>
  <c r="I113" i="79" s="1"/>
  <c r="I37" i="79"/>
  <c r="I61" i="79"/>
  <c r="I99" i="79"/>
  <c r="I107" i="79"/>
  <c r="I13" i="79"/>
  <c r="I14" i="79" s="1"/>
  <c r="I86" i="79"/>
  <c r="H20" i="75" s="1"/>
  <c r="I88" i="79"/>
  <c r="I20" i="75" s="1"/>
  <c r="I72" i="79"/>
  <c r="F22" i="74"/>
  <c r="H22" i="74"/>
  <c r="F16" i="74" l="1"/>
  <c r="H13" i="74"/>
  <c r="K13" i="61"/>
  <c r="F31" i="74"/>
  <c r="F35" i="74" s="1"/>
  <c r="F40" i="74" s="1"/>
  <c r="I127" i="79"/>
  <c r="I129" i="79" s="1"/>
  <c r="H9" i="75"/>
  <c r="I97" i="79"/>
  <c r="J23" i="75" s="1"/>
  <c r="I95" i="79"/>
  <c r="I81" i="79"/>
  <c r="I83" i="79" s="1"/>
  <c r="I59" i="79"/>
  <c r="I15" i="75" s="1"/>
  <c r="I55" i="79"/>
  <c r="H15" i="75" s="1"/>
  <c r="I89" i="79"/>
  <c r="I91" i="79" s="1"/>
  <c r="I31" i="79"/>
  <c r="I35" i="79"/>
  <c r="I13" i="75" s="1"/>
  <c r="I103" i="79"/>
  <c r="I105" i="79"/>
  <c r="J24" i="75" s="1"/>
  <c r="I70" i="79"/>
  <c r="I18" i="75" s="1"/>
  <c r="I66" i="79"/>
  <c r="I16" i="79"/>
  <c r="I46" i="79"/>
  <c r="I48" i="79" s="1"/>
  <c r="H26" i="75"/>
  <c r="H19" i="75"/>
  <c r="H28" i="75"/>
  <c r="I24" i="79" l="1"/>
  <c r="H16" i="74"/>
  <c r="H31" i="74" s="1"/>
  <c r="H35" i="74" s="1"/>
  <c r="H93" i="61"/>
  <c r="H45" i="61"/>
  <c r="I71" i="79"/>
  <c r="I73" i="79" s="1"/>
  <c r="I98" i="79"/>
  <c r="I100" i="79" s="1"/>
  <c r="I60" i="79"/>
  <c r="I62" i="79" s="1"/>
  <c r="I36" i="79"/>
  <c r="H13" i="75"/>
  <c r="I106" i="79"/>
  <c r="I108" i="79" s="1"/>
  <c r="H18" i="75"/>
  <c r="H23" i="75"/>
  <c r="H24" i="75"/>
  <c r="A2" i="72"/>
  <c r="A3" i="72"/>
  <c r="A4" i="72"/>
  <c r="A4" i="61"/>
  <c r="A2" i="61"/>
  <c r="A3" i="61"/>
  <c r="A1" i="61"/>
  <c r="A1" i="72"/>
  <c r="F15" i="72"/>
  <c r="A10" i="72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32" i="72" s="1"/>
  <c r="A33" i="72" s="1"/>
  <c r="A34" i="72" s="1"/>
  <c r="A35" i="72" s="1"/>
  <c r="A36" i="72" s="1"/>
  <c r="A37" i="72" s="1"/>
  <c r="A38" i="72" s="1"/>
  <c r="A9" i="72"/>
  <c r="N9" i="72"/>
  <c r="K9" i="72"/>
  <c r="J9" i="72"/>
  <c r="F9" i="72"/>
  <c r="F38" i="48"/>
  <c r="F52" i="48" s="1"/>
  <c r="A3" i="48"/>
  <c r="F68" i="48"/>
  <c r="F67" i="48"/>
  <c r="F66" i="48"/>
  <c r="F65" i="48"/>
  <c r="F62" i="48"/>
  <c r="E52" i="48"/>
  <c r="F48" i="48"/>
  <c r="E59" i="48"/>
  <c r="F44" i="48"/>
  <c r="F58" i="48" s="1"/>
  <c r="E57" i="48"/>
  <c r="E56" i="48"/>
  <c r="E50" i="48"/>
  <c r="F34" i="48"/>
  <c r="E32" i="48"/>
  <c r="F31" i="48"/>
  <c r="C27" i="48"/>
  <c r="C26" i="48"/>
  <c r="C17" i="48"/>
  <c r="C16" i="48"/>
  <c r="C15" i="48"/>
  <c r="C14" i="48"/>
  <c r="C13" i="48"/>
  <c r="C12" i="48"/>
  <c r="C11" i="48"/>
  <c r="H10" i="48"/>
  <c r="C10" i="48"/>
  <c r="H9" i="48"/>
  <c r="C9" i="48"/>
  <c r="C8" i="48"/>
  <c r="C7" i="48"/>
  <c r="I22" i="79" l="1"/>
  <c r="I131" i="79"/>
  <c r="F32" i="48"/>
  <c r="H21" i="48"/>
  <c r="H18" i="48"/>
  <c r="H22" i="48"/>
  <c r="H20" i="48"/>
  <c r="H19" i="48"/>
  <c r="H11" i="48"/>
  <c r="H17" i="48"/>
  <c r="H13" i="48"/>
  <c r="H26" i="48"/>
  <c r="H14" i="48"/>
  <c r="H27" i="48"/>
  <c r="I38" i="79"/>
  <c r="C24" i="48"/>
  <c r="F42" i="48"/>
  <c r="F56" i="48" s="1"/>
  <c r="J20" i="72"/>
  <c r="Z20" i="72"/>
  <c r="K15" i="72"/>
  <c r="E58" i="48"/>
  <c r="N15" i="72"/>
  <c r="F24" i="72"/>
  <c r="F20" i="72"/>
  <c r="J24" i="72"/>
  <c r="K24" i="72"/>
  <c r="F69" i="48"/>
  <c r="K20" i="72"/>
  <c r="N24" i="72"/>
  <c r="F36" i="48"/>
  <c r="F50" i="48" s="1"/>
  <c r="N20" i="72"/>
  <c r="Z24" i="72"/>
  <c r="E69" i="48"/>
  <c r="F43" i="48"/>
  <c r="F57" i="48" s="1"/>
  <c r="Z15" i="72"/>
  <c r="Z9" i="72"/>
  <c r="E49" i="48"/>
  <c r="H8" i="48"/>
  <c r="H16" i="48"/>
  <c r="F35" i="48"/>
  <c r="F49" i="48" s="1"/>
  <c r="F45" i="48"/>
  <c r="F59" i="48" s="1"/>
  <c r="H12" i="48"/>
  <c r="H7" i="48"/>
  <c r="H15" i="48"/>
  <c r="I23" i="79" l="1"/>
  <c r="H12" i="75"/>
  <c r="K30" i="72"/>
  <c r="K34" i="72" s="1"/>
  <c r="K38" i="72" s="1"/>
  <c r="F30" i="72"/>
  <c r="F34" i="72" s="1"/>
  <c r="F38" i="72" s="1"/>
  <c r="N30" i="72"/>
  <c r="N34" i="72" s="1"/>
  <c r="N38" i="72" s="1"/>
  <c r="Z30" i="72"/>
  <c r="Z34" i="72" s="1"/>
  <c r="H24" i="48"/>
  <c r="I25" i="79" l="1"/>
  <c r="I132" i="79"/>
  <c r="I133" i="79" s="1"/>
  <c r="K37" i="72"/>
  <c r="N37" i="72"/>
  <c r="F37" i="72"/>
  <c r="Z38" i="72"/>
  <c r="Z37" i="72"/>
  <c r="B166" i="61" l="1"/>
  <c r="B167" i="61" s="1"/>
  <c r="B168" i="61" s="1"/>
  <c r="B169" i="61" s="1"/>
  <c r="B170" i="61" s="1"/>
  <c r="B171" i="61" s="1"/>
  <c r="B172" i="61" s="1"/>
  <c r="B173" i="61" s="1"/>
  <c r="B174" i="61" s="1"/>
  <c r="B175" i="61" s="1"/>
  <c r="B176" i="61" s="1"/>
  <c r="B177" i="61" s="1"/>
  <c r="B178" i="61" s="1"/>
  <c r="B165" i="61"/>
  <c r="B161" i="61"/>
  <c r="B160" i="61"/>
  <c r="B151" i="61"/>
  <c r="B152" i="61" s="1"/>
  <c r="B153" i="61" s="1"/>
  <c r="B150" i="61"/>
  <c r="B143" i="61"/>
  <c r="B155" i="61" s="1"/>
  <c r="B156" i="61" s="1"/>
  <c r="B157" i="61" s="1"/>
  <c r="B158" i="61" s="1"/>
  <c r="B119" i="61"/>
  <c r="B120" i="61" s="1"/>
  <c r="B121" i="61" s="1"/>
  <c r="B122" i="61" s="1"/>
  <c r="B123" i="61" s="1"/>
  <c r="B125" i="61" s="1"/>
  <c r="B97" i="61"/>
  <c r="B98" i="61" s="1"/>
  <c r="B99" i="61" s="1"/>
  <c r="B100" i="61" s="1"/>
  <c r="B101" i="61" s="1"/>
  <c r="B102" i="61" s="1"/>
  <c r="B103" i="61" s="1"/>
  <c r="B106" i="61" s="1"/>
  <c r="B67" i="61"/>
  <c r="B68" i="61" s="1"/>
  <c r="B69" i="61" s="1"/>
  <c r="B70" i="61" s="1"/>
  <c r="B71" i="61" s="1"/>
  <c r="B72" i="61" s="1"/>
  <c r="B73" i="61" s="1"/>
  <c r="B74" i="61" s="1"/>
  <c r="B76" i="61" s="1"/>
  <c r="B77" i="61" s="1"/>
  <c r="B78" i="61" s="1"/>
  <c r="B79" i="61" s="1"/>
  <c r="B80" i="61" s="1"/>
  <c r="C61" i="61"/>
  <c r="C62" i="61" s="1"/>
  <c r="C63" i="61" s="1"/>
  <c r="B49" i="61"/>
  <c r="B50" i="61" s="1"/>
  <c r="B51" i="61" s="1"/>
  <c r="B52" i="61" s="1"/>
  <c r="B30" i="61"/>
  <c r="B31" i="61" s="1"/>
  <c r="B32" i="61" s="1"/>
  <c r="I22" i="61"/>
  <c r="A13" i="6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A38" i="61" s="1"/>
  <c r="A39" i="61" s="1"/>
  <c r="A40" i="61" s="1"/>
  <c r="A41" i="61" s="1"/>
  <c r="A42" i="61" s="1"/>
  <c r="A43" i="61" s="1"/>
  <c r="A44" i="61" s="1"/>
  <c r="A45" i="61" s="1"/>
  <c r="A46" i="61" s="1"/>
  <c r="A47" i="61" s="1"/>
  <c r="A48" i="61" s="1"/>
  <c r="A49" i="61" s="1"/>
  <c r="A50" i="61" s="1"/>
  <c r="A51" i="61" s="1"/>
  <c r="A52" i="61" s="1"/>
  <c r="A53" i="61" s="1"/>
  <c r="A54" i="61" s="1"/>
  <c r="A55" i="61" s="1"/>
  <c r="A56" i="61" s="1"/>
  <c r="A57" i="61" s="1"/>
  <c r="A58" i="61" s="1"/>
  <c r="A59" i="61" s="1"/>
  <c r="A60" i="61" s="1"/>
  <c r="A61" i="61" s="1"/>
  <c r="A62" i="61" s="1"/>
  <c r="A63" i="61" s="1"/>
  <c r="A64" i="61" s="1"/>
  <c r="A65" i="61" s="1"/>
  <c r="A66" i="61" s="1"/>
  <c r="A67" i="61" s="1"/>
  <c r="A68" i="61" s="1"/>
  <c r="A69" i="61" s="1"/>
  <c r="A70" i="61" s="1"/>
  <c r="A71" i="61" s="1"/>
  <c r="A72" i="61" s="1"/>
  <c r="A73" i="61" s="1"/>
  <c r="A74" i="61" s="1"/>
  <c r="A75" i="61" s="1"/>
  <c r="A76" i="61" s="1"/>
  <c r="A77" i="61" s="1"/>
  <c r="A78" i="61" s="1"/>
  <c r="A79" i="61" s="1"/>
  <c r="A80" i="61" s="1"/>
  <c r="A81" i="61" s="1"/>
  <c r="A82" i="61" s="1"/>
  <c r="A83" i="61" s="1"/>
  <c r="A84" i="61" s="1"/>
  <c r="A85" i="61" s="1"/>
  <c r="A86" i="61" s="1"/>
  <c r="A87" i="61" s="1"/>
  <c r="A88" i="61" s="1"/>
  <c r="A89" i="61" s="1"/>
  <c r="A90" i="61" s="1"/>
  <c r="A91" i="61" s="1"/>
  <c r="A92" i="61" s="1"/>
  <c r="A93" i="61" s="1"/>
  <c r="A94" i="61" s="1"/>
  <c r="A95" i="61" s="1"/>
  <c r="A96" i="61" s="1"/>
  <c r="A97" i="61" s="1"/>
  <c r="A98" i="61" s="1"/>
  <c r="A99" i="61" s="1"/>
  <c r="A100" i="61" s="1"/>
  <c r="A101" i="61" s="1"/>
  <c r="A102" i="61" s="1"/>
  <c r="A103" i="61" s="1"/>
  <c r="A104" i="61" s="1"/>
  <c r="A105" i="61" s="1"/>
  <c r="A106" i="61" s="1"/>
  <c r="A107" i="61" s="1"/>
  <c r="A108" i="61" s="1"/>
  <c r="A109" i="61" s="1"/>
  <c r="A110" i="61" s="1"/>
  <c r="A111" i="61" s="1"/>
  <c r="A112" i="61" s="1"/>
  <c r="A113" i="61" s="1"/>
  <c r="A114" i="61" s="1"/>
  <c r="A115" i="61" s="1"/>
  <c r="A116" i="61" s="1"/>
  <c r="A117" i="61" s="1"/>
  <c r="A118" i="61" s="1"/>
  <c r="A119" i="61" s="1"/>
  <c r="A120" i="61" s="1"/>
  <c r="A121" i="61" s="1"/>
  <c r="A122" i="61" s="1"/>
  <c r="A123" i="61" s="1"/>
  <c r="A124" i="61" s="1"/>
  <c r="A125" i="61" s="1"/>
  <c r="A126" i="61" s="1"/>
  <c r="A127" i="61" s="1"/>
  <c r="A128" i="61" s="1"/>
  <c r="A129" i="61" s="1"/>
  <c r="A130" i="61" s="1"/>
  <c r="A131" i="61" s="1"/>
  <c r="A132" i="61" s="1"/>
  <c r="A133" i="61" s="1"/>
  <c r="A134" i="61" s="1"/>
  <c r="A135" i="61" s="1"/>
  <c r="A136" i="61" s="1"/>
  <c r="A137" i="61" s="1"/>
  <c r="A138" i="61" s="1"/>
  <c r="A139" i="61" s="1"/>
  <c r="A140" i="61" s="1"/>
  <c r="A141" i="61" s="1"/>
  <c r="A142" i="61" s="1"/>
  <c r="A143" i="61" s="1"/>
  <c r="A144" i="61" s="1"/>
  <c r="A145" i="61" s="1"/>
  <c r="A146" i="61" s="1"/>
  <c r="A147" i="61" s="1"/>
  <c r="A148" i="61" s="1"/>
  <c r="A149" i="61" s="1"/>
  <c r="A150" i="61" s="1"/>
  <c r="A151" i="61" s="1"/>
  <c r="A152" i="61" s="1"/>
  <c r="A153" i="61" s="1"/>
  <c r="A154" i="61" s="1"/>
  <c r="A155" i="61" s="1"/>
  <c r="A156" i="61" s="1"/>
  <c r="A157" i="61" s="1"/>
  <c r="A158" i="61" s="1"/>
  <c r="A159" i="61" s="1"/>
  <c r="A160" i="61" s="1"/>
  <c r="A161" i="61" s="1"/>
  <c r="A162" i="61" s="1"/>
  <c r="A163" i="61" s="1"/>
  <c r="A164" i="61" s="1"/>
  <c r="A165" i="61" s="1"/>
  <c r="A166" i="61" s="1"/>
  <c r="A167" i="61" s="1"/>
  <c r="A168" i="61" s="1"/>
  <c r="A169" i="61" s="1"/>
  <c r="A170" i="61" s="1"/>
  <c r="A171" i="61" s="1"/>
  <c r="A172" i="61" s="1"/>
  <c r="A173" i="61" s="1"/>
  <c r="A174" i="61" s="1"/>
  <c r="A175" i="61" s="1"/>
  <c r="A176" i="61" s="1"/>
  <c r="A177" i="61" s="1"/>
  <c r="A178" i="61" s="1"/>
  <c r="B104" i="61" l="1"/>
  <c r="B107" i="61" s="1"/>
  <c r="B108" i="61" s="1"/>
  <c r="B109" i="61" s="1"/>
  <c r="B110" i="61" s="1"/>
  <c r="B111" i="61" s="1"/>
  <c r="B112" i="61" s="1"/>
  <c r="B113" i="61" s="1"/>
  <c r="B114" i="61" s="1"/>
  <c r="B115" i="61" s="1"/>
  <c r="B144" i="61"/>
  <c r="B145" i="61" s="1"/>
  <c r="B146" i="61" s="1"/>
  <c r="B147" i="61" s="1"/>
  <c r="I16" i="61"/>
  <c r="I18" i="61"/>
  <c r="I19" i="61"/>
  <c r="I23" i="61"/>
  <c r="I20" i="61"/>
  <c r="B57" i="61"/>
  <c r="B53" i="61"/>
  <c r="I21" i="61"/>
  <c r="I17" i="61"/>
  <c r="B83" i="61"/>
  <c r="B81" i="61"/>
  <c r="B84" i="61" s="1"/>
  <c r="B85" i="61" s="1"/>
  <c r="B86" i="61" s="1"/>
  <c r="B87" i="61" s="1"/>
  <c r="B88" i="61" s="1"/>
  <c r="B89" i="61" s="1"/>
  <c r="B90" i="61" s="1"/>
  <c r="B91" i="61" s="1"/>
  <c r="B92" i="61" s="1"/>
  <c r="B93" i="61" s="1"/>
  <c r="I24" i="61" l="1"/>
  <c r="B58" i="61"/>
  <c r="B54" i="61"/>
  <c r="I25" i="61" l="1"/>
  <c r="B55" i="61"/>
  <c r="B60" i="61" s="1"/>
  <c r="B61" i="61" s="1"/>
  <c r="B62" i="61" s="1"/>
  <c r="B63" i="61" s="1"/>
  <c r="B59" i="61"/>
  <c r="G144" i="61" l="1"/>
  <c r="J144" i="61" s="1"/>
  <c r="G151" i="61"/>
  <c r="J151" i="61" s="1"/>
  <c r="G119" i="61"/>
  <c r="J119" i="61" s="1"/>
  <c r="G155" i="61"/>
  <c r="J155" i="61" s="1"/>
  <c r="G178" i="61"/>
  <c r="J178" i="61" s="1"/>
  <c r="G156" i="61"/>
  <c r="J156" i="61" s="1"/>
  <c r="G129" i="61"/>
  <c r="J129" i="61" s="1"/>
  <c r="G158" i="61"/>
  <c r="J158" i="61" s="1"/>
  <c r="G157" i="61"/>
  <c r="J157" i="61" s="1"/>
  <c r="G150" i="61"/>
  <c r="J150" i="61" s="1"/>
  <c r="G164" i="61"/>
  <c r="J164" i="61" s="1"/>
  <c r="G121" i="61"/>
  <c r="J121" i="61" s="1"/>
  <c r="G145" i="61"/>
  <c r="J145" i="61" s="1"/>
  <c r="G143" i="61"/>
  <c r="J143" i="61" s="1"/>
  <c r="G127" i="61"/>
  <c r="J127" i="61" s="1"/>
  <c r="G149" i="61"/>
  <c r="J149" i="61" s="1"/>
  <c r="G168" i="61"/>
  <c r="J168" i="61" s="1"/>
  <c r="G118" i="61"/>
  <c r="J118" i="61" s="1"/>
  <c r="G153" i="61"/>
  <c r="J153" i="61" s="1"/>
  <c r="G133" i="61"/>
  <c r="J133" i="61" s="1"/>
  <c r="G173" i="61"/>
  <c r="J173" i="61" s="1"/>
  <c r="G170" i="61"/>
  <c r="J170" i="61" s="1"/>
  <c r="G172" i="61"/>
  <c r="J172" i="61" s="1"/>
  <c r="G174" i="61"/>
  <c r="J174" i="61" s="1"/>
  <c r="G147" i="61"/>
  <c r="J147" i="61" s="1"/>
  <c r="G175" i="61"/>
  <c r="J175" i="61" s="1"/>
  <c r="G134" i="61"/>
  <c r="J134" i="61" s="1"/>
  <c r="G166" i="61"/>
  <c r="J166" i="61" s="1"/>
  <c r="G152" i="61"/>
  <c r="J152" i="61" s="1"/>
  <c r="G146" i="61"/>
  <c r="J146" i="61" s="1"/>
  <c r="G125" i="61"/>
  <c r="J125" i="61" s="1"/>
  <c r="G165" i="61"/>
  <c r="J165" i="61" s="1"/>
  <c r="G123" i="61"/>
  <c r="J123" i="61" s="1"/>
  <c r="G135" i="61"/>
  <c r="J135" i="61" s="1"/>
  <c r="G131" i="61"/>
  <c r="J131" i="61" s="1"/>
  <c r="G160" i="61"/>
  <c r="J160" i="61" s="1"/>
  <c r="G120" i="61"/>
  <c r="J120" i="61" s="1"/>
  <c r="G130" i="61"/>
  <c r="J130" i="61" s="1"/>
  <c r="G171" i="61"/>
  <c r="J171" i="61" s="1"/>
  <c r="G177" i="61"/>
  <c r="J177" i="61" s="1"/>
  <c r="G132" i="61"/>
  <c r="J132" i="61" s="1"/>
  <c r="G122" i="61"/>
  <c r="J122" i="61" s="1"/>
  <c r="G169" i="61"/>
  <c r="J169" i="61" s="1"/>
  <c r="G139" i="61"/>
  <c r="J139" i="61" s="1"/>
  <c r="J22" i="61" s="1"/>
  <c r="G128" i="61"/>
  <c r="J128" i="61" s="1"/>
  <c r="G136" i="61"/>
  <c r="J136" i="61" s="1"/>
  <c r="G161" i="61"/>
  <c r="J161" i="61" s="1"/>
  <c r="G163" i="61"/>
  <c r="J163" i="61" s="1"/>
  <c r="G167" i="61"/>
  <c r="J167" i="61" s="1"/>
  <c r="G142" i="61"/>
  <c r="J142" i="61" s="1"/>
  <c r="G176" i="61"/>
  <c r="J176" i="61" s="1"/>
  <c r="G93" i="61" l="1"/>
  <c r="J93" i="61" s="1"/>
  <c r="G45" i="61"/>
  <c r="J45" i="61" s="1"/>
  <c r="G43" i="61"/>
  <c r="G97" i="61"/>
  <c r="G54" i="61"/>
  <c r="G103" i="61"/>
  <c r="G107" i="61"/>
  <c r="G84" i="61"/>
  <c r="G69" i="61"/>
  <c r="G89" i="61"/>
  <c r="G78" i="61"/>
  <c r="G37" i="61"/>
  <c r="G106" i="61"/>
  <c r="G85" i="61"/>
  <c r="G98" i="61"/>
  <c r="J21" i="61"/>
  <c r="G52" i="61"/>
  <c r="G73" i="61"/>
  <c r="G88" i="61"/>
  <c r="G112" i="61"/>
  <c r="G60" i="61"/>
  <c r="G55" i="61"/>
  <c r="G57" i="61"/>
  <c r="G114" i="61"/>
  <c r="G109" i="61"/>
  <c r="G92" i="61"/>
  <c r="G102" i="61"/>
  <c r="G61" i="61"/>
  <c r="G108" i="61"/>
  <c r="G58" i="61"/>
  <c r="G32" i="61"/>
  <c r="G59" i="61"/>
  <c r="G35" i="61"/>
  <c r="G48" i="61"/>
  <c r="G68" i="61"/>
  <c r="G66" i="61"/>
  <c r="G39" i="61"/>
  <c r="G50" i="61"/>
  <c r="G110" i="61"/>
  <c r="G86" i="61"/>
  <c r="G70" i="61"/>
  <c r="G101" i="61"/>
  <c r="G71" i="61"/>
  <c r="G81" i="61"/>
  <c r="G30" i="61"/>
  <c r="G63" i="61"/>
  <c r="G67" i="61"/>
  <c r="G91" i="61"/>
  <c r="G104" i="61"/>
  <c r="G42" i="61"/>
  <c r="G29" i="61"/>
  <c r="G40" i="61"/>
  <c r="G80" i="61"/>
  <c r="G44" i="61"/>
  <c r="G113" i="61"/>
  <c r="G31" i="61"/>
  <c r="G74" i="61"/>
  <c r="G83" i="61"/>
  <c r="G62" i="61"/>
  <c r="G51" i="61"/>
  <c r="G115" i="61"/>
  <c r="G96" i="61"/>
  <c r="G53" i="61"/>
  <c r="G77" i="61"/>
  <c r="G49" i="61"/>
  <c r="G99" i="61"/>
  <c r="G27" i="61"/>
  <c r="J27" i="61" s="1"/>
  <c r="G72" i="61"/>
  <c r="G87" i="61"/>
  <c r="G76" i="61"/>
  <c r="G41" i="61"/>
  <c r="G79" i="61"/>
  <c r="G100" i="61"/>
  <c r="G111" i="61"/>
  <c r="G36" i="61"/>
  <c r="G90" i="61"/>
  <c r="G38" i="61"/>
  <c r="J23" i="61"/>
  <c r="J51" i="61" l="1"/>
  <c r="J80" i="61"/>
  <c r="J71" i="61"/>
  <c r="J86" i="61"/>
  <c r="J66" i="61"/>
  <c r="J73" i="61"/>
  <c r="J106" i="61"/>
  <c r="J84" i="61"/>
  <c r="J41" i="61"/>
  <c r="J83" i="61"/>
  <c r="J113" i="61"/>
  <c r="J42" i="61"/>
  <c r="J67" i="61"/>
  <c r="J81" i="61"/>
  <c r="J32" i="61"/>
  <c r="J109" i="61"/>
  <c r="J89" i="61"/>
  <c r="J103" i="61"/>
  <c r="J38" i="61"/>
  <c r="J96" i="61"/>
  <c r="J110" i="61"/>
  <c r="J48" i="61"/>
  <c r="J61" i="61"/>
  <c r="J112" i="61"/>
  <c r="J37" i="61"/>
  <c r="J77" i="61"/>
  <c r="J44" i="61"/>
  <c r="J104" i="61"/>
  <c r="J63" i="61"/>
  <c r="J58" i="61"/>
  <c r="J52" i="61"/>
  <c r="J98" i="61"/>
  <c r="J97" i="61"/>
  <c r="J111" i="61"/>
  <c r="J99" i="61"/>
  <c r="J62" i="61"/>
  <c r="J101" i="61"/>
  <c r="J50" i="61"/>
  <c r="J68" i="61"/>
  <c r="J35" i="61"/>
  <c r="J102" i="61"/>
  <c r="J114" i="61"/>
  <c r="J57" i="61"/>
  <c r="J88" i="61"/>
  <c r="J107" i="61"/>
  <c r="J54" i="61"/>
  <c r="J76" i="61"/>
  <c r="J90" i="61"/>
  <c r="J100" i="61"/>
  <c r="J72" i="61"/>
  <c r="J53" i="61"/>
  <c r="J74" i="61"/>
  <c r="J40" i="61"/>
  <c r="J30" i="61"/>
  <c r="J55" i="61"/>
  <c r="J85" i="61"/>
  <c r="J78" i="61"/>
  <c r="J69" i="61"/>
  <c r="J87" i="61"/>
  <c r="J49" i="61"/>
  <c r="J115" i="61"/>
  <c r="J91" i="61"/>
  <c r="J70" i="61"/>
  <c r="J39" i="61"/>
  <c r="J59" i="61"/>
  <c r="J43" i="61"/>
  <c r="J36" i="61"/>
  <c r="J79" i="61"/>
  <c r="J31" i="61"/>
  <c r="J29" i="61"/>
  <c r="J108" i="61"/>
  <c r="J92" i="61"/>
  <c r="J60" i="61"/>
  <c r="J12" i="61" l="1"/>
  <c r="J17" i="61"/>
  <c r="J20" i="61"/>
  <c r="J19" i="61"/>
  <c r="J18" i="61"/>
  <c r="J16" i="61"/>
  <c r="J24" i="61" l="1"/>
  <c r="J25" i="61" s="1"/>
  <c r="L13" i="61" l="1"/>
  <c r="L12" i="61" s="1"/>
  <c r="H27" i="61" l="1"/>
  <c r="H173" i="61" l="1"/>
  <c r="K173" i="61" s="1"/>
  <c r="H153" i="61"/>
  <c r="K153" i="61" s="1"/>
  <c r="H166" i="61"/>
  <c r="K166" i="61" s="1"/>
  <c r="H120" i="61"/>
  <c r="K120" i="61" s="1"/>
  <c r="H158" i="61"/>
  <c r="K158" i="61" s="1"/>
  <c r="H139" i="61"/>
  <c r="K139" i="61" s="1"/>
  <c r="K22" i="61" s="1"/>
  <c r="K45" i="61"/>
  <c r="H54" i="61"/>
  <c r="K54" i="61" s="1"/>
  <c r="H89" i="61"/>
  <c r="K89" i="61" s="1"/>
  <c r="H80" i="61"/>
  <c r="K80" i="61" s="1"/>
  <c r="H115" i="61"/>
  <c r="K115" i="61" s="1"/>
  <c r="H43" i="61"/>
  <c r="K43" i="61" s="1"/>
  <c r="H109" i="61"/>
  <c r="K109" i="61" s="1"/>
  <c r="H112" i="61"/>
  <c r="K112" i="61" s="1"/>
  <c r="H49" i="61"/>
  <c r="K49" i="61" s="1"/>
  <c r="H40" i="61"/>
  <c r="K40" i="61" s="1"/>
  <c r="H157" i="61"/>
  <c r="K157" i="61" s="1"/>
  <c r="H177" i="61"/>
  <c r="K177" i="61" s="1"/>
  <c r="H128" i="61"/>
  <c r="K128" i="61" s="1"/>
  <c r="H175" i="61"/>
  <c r="K175" i="61" s="1"/>
  <c r="H170" i="61"/>
  <c r="K170" i="61" s="1"/>
  <c r="H164" i="61"/>
  <c r="K164" i="61" s="1"/>
  <c r="H86" i="61"/>
  <c r="K86" i="61" s="1"/>
  <c r="H69" i="61"/>
  <c r="K69" i="61" s="1"/>
  <c r="H38" i="61"/>
  <c r="K38" i="61" s="1"/>
  <c r="H66" i="61"/>
  <c r="K66" i="61" s="1"/>
  <c r="H83" i="61"/>
  <c r="K83" i="61" s="1"/>
  <c r="H96" i="61"/>
  <c r="K96" i="61" s="1"/>
  <c r="H103" i="61"/>
  <c r="K103" i="61" s="1"/>
  <c r="H77" i="61"/>
  <c r="K77" i="61" s="1"/>
  <c r="H31" i="61"/>
  <c r="K31" i="61" s="1"/>
  <c r="H91" i="61"/>
  <c r="K91" i="61" s="1"/>
  <c r="H147" i="61"/>
  <c r="K147" i="61" s="1"/>
  <c r="H160" i="61"/>
  <c r="K160" i="61" s="1"/>
  <c r="H122" i="61"/>
  <c r="K122" i="61" s="1"/>
  <c r="H143" i="61"/>
  <c r="K143" i="61" s="1"/>
  <c r="H132" i="61"/>
  <c r="K132" i="61" s="1"/>
  <c r="H135" i="61"/>
  <c r="K135" i="61" s="1"/>
  <c r="H73" i="61"/>
  <c r="K73" i="61" s="1"/>
  <c r="H29" i="61"/>
  <c r="K29" i="61" s="1"/>
  <c r="H58" i="61"/>
  <c r="K58" i="61" s="1"/>
  <c r="K27" i="61"/>
  <c r="H52" i="61"/>
  <c r="K52" i="61" s="1"/>
  <c r="H37" i="61"/>
  <c r="K37" i="61" s="1"/>
  <c r="H97" i="61"/>
  <c r="K97" i="61" s="1"/>
  <c r="H104" i="61"/>
  <c r="K104" i="61" s="1"/>
  <c r="H108" i="61"/>
  <c r="K108" i="61" s="1"/>
  <c r="H59" i="61"/>
  <c r="K59" i="61" s="1"/>
  <c r="H178" i="61"/>
  <c r="K178" i="61" s="1"/>
  <c r="H169" i="61"/>
  <c r="K169" i="61" s="1"/>
  <c r="H119" i="61"/>
  <c r="K119" i="61" s="1"/>
  <c r="H146" i="61"/>
  <c r="K146" i="61" s="1"/>
  <c r="H134" i="61"/>
  <c r="K134" i="61" s="1"/>
  <c r="H168" i="61"/>
  <c r="K168" i="61" s="1"/>
  <c r="H84" i="61"/>
  <c r="K84" i="61" s="1"/>
  <c r="H92" i="61"/>
  <c r="K92" i="61" s="1"/>
  <c r="H98" i="61"/>
  <c r="K98" i="61" s="1"/>
  <c r="H48" i="61"/>
  <c r="K48" i="61" s="1"/>
  <c r="H76" i="61"/>
  <c r="K76" i="61" s="1"/>
  <c r="H44" i="61"/>
  <c r="K44" i="61" s="1"/>
  <c r="H39" i="61"/>
  <c r="K39" i="61" s="1"/>
  <c r="H35" i="61"/>
  <c r="K35" i="61" s="1"/>
  <c r="H60" i="61"/>
  <c r="K60" i="61" s="1"/>
  <c r="H145" i="61"/>
  <c r="K145" i="61" s="1"/>
  <c r="H142" i="61"/>
  <c r="K142" i="61" s="1"/>
  <c r="H130" i="61"/>
  <c r="K130" i="61" s="1"/>
  <c r="H133" i="61"/>
  <c r="K133" i="61" s="1"/>
  <c r="H161" i="61"/>
  <c r="K161" i="61" s="1"/>
  <c r="H136" i="61"/>
  <c r="K136" i="61" s="1"/>
  <c r="H155" i="61"/>
  <c r="K155" i="61" s="1"/>
  <c r="H63" i="61"/>
  <c r="K63" i="61" s="1"/>
  <c r="H41" i="61"/>
  <c r="K41" i="61" s="1"/>
  <c r="H100" i="61"/>
  <c r="K100" i="61" s="1"/>
  <c r="H99" i="61"/>
  <c r="K99" i="61" s="1"/>
  <c r="H72" i="61"/>
  <c r="K72" i="61" s="1"/>
  <c r="H68" i="61"/>
  <c r="K68" i="61" s="1"/>
  <c r="H71" i="61"/>
  <c r="K71" i="61" s="1"/>
  <c r="H57" i="61"/>
  <c r="K57" i="61" s="1"/>
  <c r="H67" i="61"/>
  <c r="K67" i="61" s="1"/>
  <c r="H174" i="61"/>
  <c r="K174" i="61" s="1"/>
  <c r="H156" i="61"/>
  <c r="K156" i="61" s="1"/>
  <c r="H127" i="61"/>
  <c r="K127" i="61" s="1"/>
  <c r="H121" i="61"/>
  <c r="K121" i="61" s="1"/>
  <c r="H129" i="61"/>
  <c r="K129" i="61" s="1"/>
  <c r="H172" i="61"/>
  <c r="K172" i="61" s="1"/>
  <c r="H176" i="61"/>
  <c r="K176" i="61" s="1"/>
  <c r="H62" i="61"/>
  <c r="K62" i="61" s="1"/>
  <c r="H113" i="61"/>
  <c r="K113" i="61" s="1"/>
  <c r="H30" i="61"/>
  <c r="K30" i="61" s="1"/>
  <c r="H50" i="61"/>
  <c r="K50" i="61" s="1"/>
  <c r="H74" i="61"/>
  <c r="K74" i="61" s="1"/>
  <c r="H114" i="61"/>
  <c r="K114" i="61" s="1"/>
  <c r="H106" i="61"/>
  <c r="K106" i="61" s="1"/>
  <c r="H107" i="61"/>
  <c r="K107" i="61" s="1"/>
  <c r="H111" i="61"/>
  <c r="K111" i="61" s="1"/>
  <c r="H131" i="61"/>
  <c r="K131" i="61" s="1"/>
  <c r="H149" i="61"/>
  <c r="K149" i="61" s="1"/>
  <c r="H150" i="61"/>
  <c r="K150" i="61" s="1"/>
  <c r="H123" i="61"/>
  <c r="K123" i="61" s="1"/>
  <c r="H167" i="61"/>
  <c r="K167" i="61" s="1"/>
  <c r="H144" i="61"/>
  <c r="K144" i="61" s="1"/>
  <c r="H118" i="61"/>
  <c r="K118" i="61" s="1"/>
  <c r="H101" i="61"/>
  <c r="K101" i="61" s="1"/>
  <c r="H81" i="61"/>
  <c r="K81" i="61" s="1"/>
  <c r="H36" i="61"/>
  <c r="K36" i="61" s="1"/>
  <c r="H102" i="61"/>
  <c r="K102" i="61" s="1"/>
  <c r="H70" i="61"/>
  <c r="K70" i="61" s="1"/>
  <c r="H85" i="61"/>
  <c r="K85" i="61" s="1"/>
  <c r="H110" i="61"/>
  <c r="K110" i="61" s="1"/>
  <c r="H55" i="61"/>
  <c r="K55" i="61" s="1"/>
  <c r="H90" i="61"/>
  <c r="K90" i="61" s="1"/>
  <c r="H163" i="61"/>
  <c r="K163" i="61" s="1"/>
  <c r="H152" i="61"/>
  <c r="K152" i="61" s="1"/>
  <c r="H151" i="61"/>
  <c r="K151" i="61" s="1"/>
  <c r="H171" i="61"/>
  <c r="K171" i="61" s="1"/>
  <c r="H165" i="61"/>
  <c r="K165" i="61" s="1"/>
  <c r="H125" i="61"/>
  <c r="K125" i="61" s="1"/>
  <c r="K93" i="61"/>
  <c r="H88" i="61"/>
  <c r="K88" i="61" s="1"/>
  <c r="H32" i="61"/>
  <c r="K32" i="61" s="1"/>
  <c r="H51" i="61"/>
  <c r="K51" i="61" s="1"/>
  <c r="H87" i="61"/>
  <c r="K87" i="61" s="1"/>
  <c r="H79" i="61"/>
  <c r="K79" i="61" s="1"/>
  <c r="H42" i="61"/>
  <c r="K42" i="61" s="1"/>
  <c r="H61" i="61"/>
  <c r="K61" i="61" s="1"/>
  <c r="H78" i="61"/>
  <c r="K78" i="61" s="1"/>
  <c r="H53" i="61"/>
  <c r="K53" i="61" s="1"/>
  <c r="K17" i="61" l="1"/>
  <c r="K20" i="61"/>
  <c r="K18" i="61"/>
  <c r="K12" i="61"/>
  <c r="K14" i="61" s="1"/>
  <c r="K16" i="61"/>
  <c r="K19" i="61"/>
  <c r="K21" i="61"/>
  <c r="K23" i="61"/>
  <c r="K24" i="61" l="1"/>
  <c r="K25" i="61" s="1"/>
  <c r="C24" i="72" l="1"/>
  <c r="C9" i="72"/>
  <c r="C20" i="72"/>
  <c r="U24" i="72" l="1"/>
  <c r="C15" i="72"/>
  <c r="C30" i="72" s="1"/>
  <c r="C34" i="72" s="1"/>
  <c r="C38" i="72" l="1"/>
  <c r="C37" i="72"/>
  <c r="S24" i="72" l="1"/>
  <c r="T24" i="72" l="1"/>
  <c r="V24" i="72" l="1"/>
  <c r="D9" i="72" l="1"/>
  <c r="I24" i="72" l="1"/>
  <c r="F40" i="48" l="1"/>
  <c r="F54" i="48" s="1"/>
  <c r="E54" i="48"/>
  <c r="AB28" i="72"/>
  <c r="AB27" i="72"/>
  <c r="F37" i="48" l="1"/>
  <c r="E51" i="48"/>
  <c r="E55" i="48" l="1"/>
  <c r="F41" i="48"/>
  <c r="F55" i="48" s="1"/>
  <c r="F51" i="48"/>
  <c r="M24" i="72"/>
  <c r="F39" i="48" l="1"/>
  <c r="E53" i="48"/>
  <c r="E60" i="48" s="1"/>
  <c r="E72" i="48" s="1"/>
  <c r="E46" i="48"/>
  <c r="E71" i="48" s="1"/>
  <c r="D27" i="48" l="1"/>
  <c r="E27" i="48"/>
  <c r="F53" i="48"/>
  <c r="F60" i="48" s="1"/>
  <c r="F72" i="48" s="1"/>
  <c r="F46" i="48"/>
  <c r="F71" i="48" s="1"/>
  <c r="F27" i="48" l="1"/>
  <c r="J27" i="48"/>
  <c r="I27" i="48"/>
  <c r="K27" i="48" l="1"/>
  <c r="L27" i="48" s="1"/>
  <c r="M27" i="48" s="1"/>
  <c r="O9" i="72" l="1"/>
  <c r="U9" i="72"/>
  <c r="Q9" i="72"/>
  <c r="P9" i="72"/>
  <c r="S9" i="72"/>
  <c r="M9" i="72" l="1"/>
  <c r="I9" i="72"/>
  <c r="Q24" i="72" l="1"/>
  <c r="O24" i="72"/>
  <c r="P24" i="72"/>
  <c r="S20" i="72"/>
  <c r="P20" i="72"/>
  <c r="U15" i="72" l="1"/>
  <c r="I15" i="72"/>
  <c r="P15" i="72"/>
  <c r="P30" i="72" s="1"/>
  <c r="P34" i="72" s="1"/>
  <c r="P38" i="72" s="1"/>
  <c r="U20" i="72"/>
  <c r="U30" i="72" s="1"/>
  <c r="U34" i="72" s="1"/>
  <c r="U38" i="72" s="1"/>
  <c r="S15" i="72"/>
  <c r="S30" i="72" s="1"/>
  <c r="S34" i="72" s="1"/>
  <c r="S38" i="72" s="1"/>
  <c r="I20" i="72"/>
  <c r="I30" i="72" s="1"/>
  <c r="I34" i="72" s="1"/>
  <c r="I38" i="72" s="1"/>
  <c r="O15" i="72"/>
  <c r="M20" i="72"/>
  <c r="Q15" i="72"/>
  <c r="M15" i="72"/>
  <c r="O20" i="72"/>
  <c r="Q20" i="72"/>
  <c r="O30" i="72" l="1"/>
  <c r="O34" i="72" s="1"/>
  <c r="O38" i="72" s="1"/>
  <c r="S37" i="72"/>
  <c r="U37" i="72"/>
  <c r="I37" i="72"/>
  <c r="Q30" i="72"/>
  <c r="Q34" i="72" s="1"/>
  <c r="Q38" i="72" s="1"/>
  <c r="M30" i="72"/>
  <c r="M34" i="72" s="1"/>
  <c r="M38" i="72" s="1"/>
  <c r="P37" i="72"/>
  <c r="M37" i="72" l="1"/>
  <c r="Q37" i="72"/>
  <c r="O37" i="72"/>
  <c r="G9" i="72" l="1"/>
  <c r="G24" i="72"/>
  <c r="G20" i="72" l="1"/>
  <c r="E20" i="72"/>
  <c r="E9" i="72"/>
  <c r="E24" i="72" l="1"/>
  <c r="G15" i="72"/>
  <c r="G30" i="72" s="1"/>
  <c r="G34" i="72" s="1"/>
  <c r="G38" i="72" s="1"/>
  <c r="E15" i="72"/>
  <c r="E30" i="72" s="1"/>
  <c r="E34" i="72" s="1"/>
  <c r="E38" i="72" s="1"/>
  <c r="AD32" i="72" l="1"/>
  <c r="G37" i="72"/>
  <c r="E37" i="72"/>
  <c r="J15" i="72" l="1"/>
  <c r="J30" i="72" s="1"/>
  <c r="J34" i="72" s="1"/>
  <c r="J38" i="72" s="1"/>
  <c r="J37" i="72" l="1"/>
  <c r="D18" i="48" l="1"/>
  <c r="E18" i="48"/>
  <c r="I18" i="48"/>
  <c r="J18" i="48"/>
  <c r="D19" i="48"/>
  <c r="E19" i="48"/>
  <c r="I19" i="48"/>
  <c r="J19" i="48"/>
  <c r="D20" i="48"/>
  <c r="E20" i="48"/>
  <c r="J20" i="48"/>
  <c r="I20" i="48"/>
  <c r="E21" i="48"/>
  <c r="D21" i="48"/>
  <c r="J21" i="48"/>
  <c r="I21" i="48"/>
  <c r="E22" i="48"/>
  <c r="D22" i="48"/>
  <c r="J22" i="48"/>
  <c r="I22" i="48"/>
  <c r="K22" i="48" l="1"/>
  <c r="K20" i="48"/>
  <c r="F22" i="48"/>
  <c r="K19" i="48"/>
  <c r="F21" i="48"/>
  <c r="E14" i="48"/>
  <c r="D14" i="48"/>
  <c r="F14" i="48" s="1"/>
  <c r="I14" i="48"/>
  <c r="J14" i="48"/>
  <c r="K21" i="48"/>
  <c r="D8" i="48"/>
  <c r="E8" i="48"/>
  <c r="I8" i="48"/>
  <c r="J8" i="48"/>
  <c r="D9" i="48"/>
  <c r="E9" i="48"/>
  <c r="I9" i="48"/>
  <c r="J9" i="48"/>
  <c r="F19" i="48"/>
  <c r="D17" i="48"/>
  <c r="E17" i="48"/>
  <c r="I17" i="48"/>
  <c r="J17" i="48"/>
  <c r="E13" i="48"/>
  <c r="D13" i="48"/>
  <c r="I13" i="48"/>
  <c r="J13" i="48"/>
  <c r="D11" i="48"/>
  <c r="E11" i="48"/>
  <c r="I11" i="48"/>
  <c r="J11" i="48"/>
  <c r="E16" i="48"/>
  <c r="D16" i="48"/>
  <c r="I16" i="48"/>
  <c r="J16" i="48"/>
  <c r="K18" i="48"/>
  <c r="E10" i="48"/>
  <c r="D10" i="48"/>
  <c r="I10" i="48"/>
  <c r="J10" i="48"/>
  <c r="E15" i="48"/>
  <c r="D15" i="48"/>
  <c r="I15" i="48"/>
  <c r="J15" i="48"/>
  <c r="E7" i="48"/>
  <c r="D7" i="48"/>
  <c r="F7" i="48" s="1"/>
  <c r="J7" i="48"/>
  <c r="I7" i="48"/>
  <c r="E12" i="48"/>
  <c r="D12" i="48"/>
  <c r="J12" i="48"/>
  <c r="I12" i="48"/>
  <c r="F20" i="48"/>
  <c r="L20" i="48" s="1"/>
  <c r="M20" i="48" s="1"/>
  <c r="F18" i="48"/>
  <c r="K7" i="48" l="1"/>
  <c r="L7" i="48" s="1"/>
  <c r="M7" i="48" s="1"/>
  <c r="L19" i="48"/>
  <c r="M19" i="48" s="1"/>
  <c r="F15" i="48"/>
  <c r="K10" i="48"/>
  <c r="F12" i="48"/>
  <c r="L21" i="48"/>
  <c r="M21" i="48" s="1"/>
  <c r="L22" i="48"/>
  <c r="M22" i="48" s="1"/>
  <c r="K8" i="48"/>
  <c r="F11" i="48"/>
  <c r="F16" i="48"/>
  <c r="F13" i="48"/>
  <c r="L18" i="48"/>
  <c r="M18" i="48" s="1"/>
  <c r="K15" i="48"/>
  <c r="F17" i="48"/>
  <c r="K16" i="48"/>
  <c r="L16" i="48" s="1"/>
  <c r="M16" i="48" s="1"/>
  <c r="F8" i="48"/>
  <c r="K13" i="48"/>
  <c r="K9" i="48"/>
  <c r="K14" i="48"/>
  <c r="L14" i="48" s="1"/>
  <c r="M14" i="48" s="1"/>
  <c r="F10" i="48"/>
  <c r="K11" i="48"/>
  <c r="F9" i="48"/>
  <c r="K12" i="48"/>
  <c r="K17" i="48"/>
  <c r="L10" i="48" l="1"/>
  <c r="M10" i="48" s="1"/>
  <c r="L8" i="48"/>
  <c r="M8" i="48" s="1"/>
  <c r="L12" i="48"/>
  <c r="M12" i="48" s="1"/>
  <c r="L13" i="48"/>
  <c r="M13" i="48" s="1"/>
  <c r="L15" i="48"/>
  <c r="M15" i="48" s="1"/>
  <c r="L11" i="48"/>
  <c r="M11" i="48" s="1"/>
  <c r="L17" i="48"/>
  <c r="M17" i="48" s="1"/>
  <c r="L9" i="48"/>
  <c r="M9" i="48" s="1"/>
  <c r="B26" i="48"/>
  <c r="B24" i="48"/>
  <c r="E24" i="48"/>
  <c r="J24" i="48"/>
  <c r="F24" i="48" l="1"/>
  <c r="D24" i="48"/>
  <c r="I24" i="48"/>
  <c r="D26" i="48"/>
  <c r="E26" i="48"/>
  <c r="I26" i="48"/>
  <c r="J26" i="48"/>
  <c r="K26" i="48" l="1"/>
  <c r="F26" i="48"/>
  <c r="K24" i="48"/>
  <c r="L24" i="48" s="1"/>
  <c r="M24" i="48" s="1"/>
  <c r="L26" i="48" l="1"/>
  <c r="M26" i="48" s="1"/>
  <c r="T9" i="72" l="1"/>
  <c r="T20" i="72" l="1"/>
  <c r="T15" i="72" l="1"/>
  <c r="D24" i="72" l="1"/>
  <c r="D15" i="72" l="1"/>
  <c r="D20" i="72"/>
  <c r="D30" i="72" l="1"/>
  <c r="D34" i="72" s="1"/>
  <c r="D38" i="72" s="1"/>
  <c r="D37" i="72"/>
  <c r="V9" i="72" l="1"/>
  <c r="V20" i="72" l="1"/>
  <c r="V15" i="72" l="1"/>
  <c r="V30" i="72" s="1"/>
  <c r="V34" i="72" s="1"/>
  <c r="V38" i="72" s="1"/>
  <c r="V37" i="72" l="1"/>
  <c r="R24" i="72" l="1"/>
  <c r="R9" i="72"/>
  <c r="R20" i="72" l="1"/>
  <c r="R15" i="72" l="1"/>
  <c r="R30" i="72" s="1"/>
  <c r="R34" i="72" s="1"/>
  <c r="R38" i="72" s="1"/>
  <c r="R37" i="72" l="1"/>
  <c r="T30" i="72" l="1"/>
  <c r="T34" i="72" s="1"/>
  <c r="T38" i="72" s="1"/>
  <c r="T37" i="72" l="1"/>
  <c r="H20" i="72" l="1"/>
  <c r="H24" i="72"/>
  <c r="H15" i="72" l="1"/>
  <c r="H9" i="72" l="1"/>
  <c r="H30" i="72" l="1"/>
  <c r="H34" i="72" s="1"/>
  <c r="H38" i="72" s="1"/>
  <c r="H37" i="72" l="1"/>
  <c r="W27" i="72"/>
  <c r="X27" i="72" s="1"/>
  <c r="AD27" i="72" l="1"/>
  <c r="AF27" i="72"/>
  <c r="AC27" i="72"/>
  <c r="AE27" i="72" s="1"/>
  <c r="W19" i="72" l="1"/>
  <c r="X19" i="72" s="1"/>
  <c r="AD19" i="72" s="1"/>
  <c r="W28" i="72"/>
  <c r="X28" i="72" s="1"/>
  <c r="AC28" i="72" l="1"/>
  <c r="AE28" i="72" s="1"/>
  <c r="AD28" i="72"/>
  <c r="AF28" i="72"/>
  <c r="W22" i="72"/>
  <c r="W26" i="72"/>
  <c r="X26" i="72" s="1"/>
  <c r="AD26" i="72" s="1"/>
  <c r="W23" i="72"/>
  <c r="X23" i="72" s="1"/>
  <c r="AD23" i="72" s="1"/>
  <c r="W14" i="72"/>
  <c r="X14" i="72" s="1"/>
  <c r="AD14" i="72" s="1"/>
  <c r="W13" i="72" l="1"/>
  <c r="X13" i="72" s="1"/>
  <c r="AD13" i="72" s="1"/>
  <c r="L24" i="72"/>
  <c r="W24" i="72"/>
  <c r="X22" i="72"/>
  <c r="W18" i="72"/>
  <c r="X18" i="72" s="1"/>
  <c r="AD18" i="72" s="1"/>
  <c r="L9" i="72" l="1"/>
  <c r="W8" i="72"/>
  <c r="AD22" i="72"/>
  <c r="X24" i="72"/>
  <c r="AD24" i="72" s="1"/>
  <c r="W12" i="72"/>
  <c r="X12" i="72" s="1"/>
  <c r="AD12" i="72" s="1"/>
  <c r="L20" i="72" l="1"/>
  <c r="W17" i="72"/>
  <c r="L15" i="72"/>
  <c r="W11" i="72"/>
  <c r="W9" i="72"/>
  <c r="X8" i="72"/>
  <c r="L30" i="72" l="1"/>
  <c r="L34" i="72" s="1"/>
  <c r="L38" i="72" s="1"/>
  <c r="AD8" i="72"/>
  <c r="X9" i="72"/>
  <c r="W15" i="72"/>
  <c r="X11" i="72"/>
  <c r="W20" i="72"/>
  <c r="X17" i="72"/>
  <c r="L37" i="72" l="1"/>
  <c r="X15" i="72"/>
  <c r="AD15" i="72" s="1"/>
  <c r="AD11" i="72"/>
  <c r="W30" i="72"/>
  <c r="W34" i="72" s="1"/>
  <c r="W38" i="72" s="1"/>
  <c r="AD9" i="72"/>
  <c r="X20" i="72"/>
  <c r="AD20" i="72" s="1"/>
  <c r="AD17" i="72"/>
  <c r="W37" i="72" l="1"/>
  <c r="X30" i="72"/>
  <c r="AD30" i="72" l="1"/>
  <c r="X34" i="72"/>
  <c r="X37" i="72" s="1"/>
  <c r="AD34" i="72" l="1"/>
  <c r="X38" i="72"/>
  <c r="AB26" i="72" l="1"/>
  <c r="AB32" i="72"/>
  <c r="AB19" i="72"/>
  <c r="AF26" i="72" l="1"/>
  <c r="AC26" i="72"/>
  <c r="AE26" i="72" s="1"/>
  <c r="AF19" i="72"/>
  <c r="AC19" i="72"/>
  <c r="AE19" i="72" s="1"/>
  <c r="AB11" i="72"/>
  <c r="AF32" i="72"/>
  <c r="AC32" i="72"/>
  <c r="AE32" i="72" s="1"/>
  <c r="AB18" i="72"/>
  <c r="AB14" i="72"/>
  <c r="AB23" i="72"/>
  <c r="AF23" i="72" l="1"/>
  <c r="AC23" i="72"/>
  <c r="AE23" i="72" s="1"/>
  <c r="AF11" i="72"/>
  <c r="AC11" i="72"/>
  <c r="AF14" i="72"/>
  <c r="AC14" i="72"/>
  <c r="AE14" i="72" s="1"/>
  <c r="AF18" i="72"/>
  <c r="AC18" i="72"/>
  <c r="AE18" i="72" s="1"/>
  <c r="AA9" i="72"/>
  <c r="AB8" i="72"/>
  <c r="AB13" i="72"/>
  <c r="AB22" i="72" l="1"/>
  <c r="AA24" i="72"/>
  <c r="AA20" i="72"/>
  <c r="AB17" i="72"/>
  <c r="AE11" i="72"/>
  <c r="AF13" i="72"/>
  <c r="AC13" i="72"/>
  <c r="AE13" i="72" s="1"/>
  <c r="AB9" i="72"/>
  <c r="AF9" i="72" s="1"/>
  <c r="AF8" i="72"/>
  <c r="AC8" i="72"/>
  <c r="AB12" i="72" l="1"/>
  <c r="AB20" i="72"/>
  <c r="AF20" i="72" s="1"/>
  <c r="AF17" i="72"/>
  <c r="AC17" i="72"/>
  <c r="AC9" i="72"/>
  <c r="AE8" i="72"/>
  <c r="AB24" i="72"/>
  <c r="AF24" i="72" s="1"/>
  <c r="AF22" i="72"/>
  <c r="AC22" i="72"/>
  <c r="AA15" i="72" l="1"/>
  <c r="AA30" i="72" s="1"/>
  <c r="AA34" i="72" s="1"/>
  <c r="AA38" i="72" s="1"/>
  <c r="AE9" i="72"/>
  <c r="AC20" i="72"/>
  <c r="AE20" i="72" s="1"/>
  <c r="AE17" i="72"/>
  <c r="AC24" i="72"/>
  <c r="AE24" i="72" s="1"/>
  <c r="AE22" i="72"/>
  <c r="AF12" i="72"/>
  <c r="AC12" i="72"/>
  <c r="AB15" i="72"/>
  <c r="AA37" i="72" l="1"/>
  <c r="AE12" i="72"/>
  <c r="AC15" i="72"/>
  <c r="AB30" i="72"/>
  <c r="AF15" i="72"/>
  <c r="AE15" i="72" l="1"/>
  <c r="AC30" i="72"/>
  <c r="AB34" i="72"/>
  <c r="AF30" i="72"/>
  <c r="AB41" i="72" l="1"/>
  <c r="AF34" i="72"/>
  <c r="AC34" i="72"/>
  <c r="AE34" i="72" s="1"/>
  <c r="AE30" i="72"/>
</calcChain>
</file>

<file path=xl/sharedStrings.xml><?xml version="1.0" encoding="utf-8"?>
<sst xmlns="http://schemas.openxmlformats.org/spreadsheetml/2006/main" count="790" uniqueCount="384">
  <si>
    <t>Puget Sound Energy</t>
  </si>
  <si>
    <t>Line No.</t>
  </si>
  <si>
    <t>Voltage Level</t>
  </si>
  <si>
    <t>Schedule</t>
  </si>
  <si>
    <t>Percent of Total</t>
  </si>
  <si>
    <t>Residential</t>
  </si>
  <si>
    <t>Primary Voltage</t>
  </si>
  <si>
    <t>Total High Voltage</t>
  </si>
  <si>
    <t>Lighting</t>
  </si>
  <si>
    <t>50-59</t>
  </si>
  <si>
    <t>Total Jurisdictional Retail Sales</t>
  </si>
  <si>
    <t>(f)</t>
  </si>
  <si>
    <t>(c)</t>
  </si>
  <si>
    <t>(b)</t>
  </si>
  <si>
    <t>(a)</t>
  </si>
  <si>
    <t>(e)</t>
  </si>
  <si>
    <t>(d)</t>
  </si>
  <si>
    <t>Tariff</t>
  </si>
  <si>
    <t>Month</t>
  </si>
  <si>
    <t>Total</t>
  </si>
  <si>
    <t>Schedule 194 - BPA Exchange Credit</t>
  </si>
  <si>
    <t>Schedule 142 - Decoupling Rider</t>
  </si>
  <si>
    <t>per Month</t>
  </si>
  <si>
    <t>Schedule 140 - Property Tax Rider</t>
  </si>
  <si>
    <t>Schedule 129 - Low Income</t>
  </si>
  <si>
    <t>Schedule 120 - Conservation Rider</t>
  </si>
  <si>
    <t>Schedule 95A - Wind Power Production Credit</t>
  </si>
  <si>
    <t>Schedule 95 - Power Cost Adjustment Clause</t>
  </si>
  <si>
    <t>Schedule 7 over 600 kWh</t>
  </si>
  <si>
    <t>Schedule 7 first 600 kWh</t>
  </si>
  <si>
    <t>Energy Charge:</t>
  </si>
  <si>
    <t>Customer Monthly Charge: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</si>
  <si>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</si>
  <si>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</si>
  <si>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</si>
  <si>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</si>
  <si>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</si>
  <si>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</si>
  <si>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</si>
  <si>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</si>
  <si>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</si>
  <si>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</si>
  <si>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</si>
  <si>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</si>
  <si>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kWh</t>
  </si>
  <si>
    <t>Residential Customer Impacts</t>
  </si>
  <si>
    <t>Lamp Type</t>
  </si>
  <si>
    <t>Mercury Vapor</t>
  </si>
  <si>
    <t>Sodium Vapor</t>
  </si>
  <si>
    <t>8 &amp; 24</t>
  </si>
  <si>
    <t>Subtotal Base Monthly Charge</t>
  </si>
  <si>
    <t>$ / kWh</t>
  </si>
  <si>
    <t>Subtotal Base First 600 kWh Charge</t>
  </si>
  <si>
    <t>Subtotal Base Over 600 kWh Charge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</si>
  <si>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</si>
  <si>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</si>
  <si>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</si>
  <si>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</si>
  <si>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</si>
  <si>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</si>
  <si>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(b)= 
(a) / ∑ (a)</t>
  </si>
  <si>
    <t>(g)</t>
  </si>
  <si>
    <t>Wattage (W)</t>
  </si>
  <si>
    <t>Sch 50E</t>
  </si>
  <si>
    <t>003</t>
  </si>
  <si>
    <t>Sch 51E</t>
  </si>
  <si>
    <t>51E</t>
  </si>
  <si>
    <t>Light Emitting Diode</t>
  </si>
  <si>
    <t>30.01 - 60</t>
  </si>
  <si>
    <t>60.01 - 90</t>
  </si>
  <si>
    <t>90.01 - 120</t>
  </si>
  <si>
    <t>120.01 - 150</t>
  </si>
  <si>
    <t>150.01 - 180</t>
  </si>
  <si>
    <t>180.01 - 210</t>
  </si>
  <si>
    <t>210.01 - 240</t>
  </si>
  <si>
    <t>240.01 - 270</t>
  </si>
  <si>
    <t>270.01 - 300</t>
  </si>
  <si>
    <t>Sch 52E</t>
  </si>
  <si>
    <t xml:space="preserve">52E </t>
  </si>
  <si>
    <t>Metal Halide</t>
  </si>
  <si>
    <t>Sch 53E</t>
  </si>
  <si>
    <t>Sch 54E</t>
  </si>
  <si>
    <t>54E</t>
  </si>
  <si>
    <t>Sch 55 &amp; 56</t>
  </si>
  <si>
    <t>55E &amp; 56E</t>
  </si>
  <si>
    <t>Sch 58 &amp; 59</t>
  </si>
  <si>
    <t>58E &amp; 59E - Directional</t>
  </si>
  <si>
    <t>58E &amp; 59E - Horizontal</t>
  </si>
  <si>
    <t>58E &amp; 59E</t>
  </si>
  <si>
    <t>300.01 - 400</t>
  </si>
  <si>
    <t>400.01 - 500</t>
  </si>
  <si>
    <t>500.01 - 600</t>
  </si>
  <si>
    <t>600.01 - 700</t>
  </si>
  <si>
    <t>700.01 - 800</t>
  </si>
  <si>
    <t>800.01 - 900</t>
  </si>
  <si>
    <t>Sch 57</t>
  </si>
  <si>
    <t>57E</t>
  </si>
  <si>
    <t>Per W charge</t>
  </si>
  <si>
    <t>= (a) + (b)</t>
  </si>
  <si>
    <t>Firm Resale</t>
  </si>
  <si>
    <t>(e) =
(c + d)</t>
  </si>
  <si>
    <t>Description</t>
  </si>
  <si>
    <t>Year</t>
  </si>
  <si>
    <t>Special Contract</t>
  </si>
  <si>
    <t>SC</t>
  </si>
  <si>
    <t>Current Customer Bill in Notice</t>
  </si>
  <si>
    <t>Proposed Customer Bill in Notice</t>
  </si>
  <si>
    <t>Basic Charge</t>
  </si>
  <si>
    <t>First 600 kWh</t>
  </si>
  <si>
    <t>Over 600 kWh</t>
  </si>
  <si>
    <t>Bill</t>
  </si>
  <si>
    <t>$ Difference</t>
  </si>
  <si>
    <t xml:space="preserve">Typical Residential </t>
  </si>
  <si>
    <t>Schedule 141Z - EDIT Rider</t>
  </si>
  <si>
    <t>Schedule 142 - Decoupling Rider - Supplemental</t>
  </si>
  <si>
    <t>Schedule 95 - Power Cost Adjustment Clause-Supplemental</t>
  </si>
  <si>
    <t>Smart LED</t>
  </si>
  <si>
    <t>Remove:</t>
  </si>
  <si>
    <t>24 (8)</t>
  </si>
  <si>
    <t>25 (11, 7A)</t>
  </si>
  <si>
    <t>26 (12,26P)</t>
  </si>
  <si>
    <t>Total Secondary</t>
  </si>
  <si>
    <t>31 (10)</t>
  </si>
  <si>
    <t>Total Primary</t>
  </si>
  <si>
    <t>Transportation 449-459</t>
  </si>
  <si>
    <t>Retail Sales</t>
  </si>
  <si>
    <t>Cross check</t>
  </si>
  <si>
    <t>% Difference</t>
  </si>
  <si>
    <t>Schedule 141A - Energy Charge Credit Recovery Adjustment</t>
  </si>
  <si>
    <t>Schedule 141COL - Colstrip Adjustment Rider</t>
  </si>
  <si>
    <t>Schedule 141N - Rates Not Subject to Refund Rate Adjustment</t>
  </si>
  <si>
    <t>Schedule 141R - Rates Subject to Refund Rate Adjustment</t>
  </si>
  <si>
    <t>Schedule 141TEP - TEP Rider</t>
  </si>
  <si>
    <t>0 - 30</t>
  </si>
  <si>
    <t>Combined Revenue Requirement</t>
  </si>
  <si>
    <t>Residential Service</t>
  </si>
  <si>
    <t>Subtotal</t>
  </si>
  <si>
    <t>Energy Charge</t>
  </si>
  <si>
    <t>Secondary Voltage Service</t>
  </si>
  <si>
    <t>8, 24</t>
  </si>
  <si>
    <t>Winter (October to March) kWh</t>
  </si>
  <si>
    <t>Summer (April to September) kWh</t>
  </si>
  <si>
    <t>7A, 11, 25</t>
  </si>
  <si>
    <t>Energy Charges</t>
  </si>
  <si>
    <t>First 20,000 kWh (Winter Oct to Mar)</t>
  </si>
  <si>
    <t>First 20,000 kWh (Summer Apr to Sep)</t>
  </si>
  <si>
    <t>All additional kWh</t>
  </si>
  <si>
    <t>Demand Charges</t>
  </si>
  <si>
    <t>Winter Demand over 50 kW</t>
  </si>
  <si>
    <t>Summer Demand over 50 kW</t>
  </si>
  <si>
    <t>12, 26, 26P</t>
  </si>
  <si>
    <t>All kWh</t>
  </si>
  <si>
    <t>Winter Demand (Oct to Mar)</t>
  </si>
  <si>
    <t>Summer Demand (Apr to Sep)</t>
  </si>
  <si>
    <t>Over 20,000 kWh (Winter Oct to Mar)</t>
  </si>
  <si>
    <t>Over 20,000 kWh (Summer Apr to Sep)</t>
  </si>
  <si>
    <t>Primary Voltage Service</t>
  </si>
  <si>
    <t>10, 31</t>
  </si>
  <si>
    <t>All kW</t>
  </si>
  <si>
    <t>High Voltage Service</t>
  </si>
  <si>
    <t>All kVa</t>
  </si>
  <si>
    <t>3, 50-59</t>
  </si>
  <si>
    <t>Lighting - kWh</t>
  </si>
  <si>
    <t>449, 459</t>
  </si>
  <si>
    <t>kW</t>
  </si>
  <si>
    <t>Rate Schedule(s)</t>
  </si>
  <si>
    <t>Schedule 141CEI Clean Energy Implementation Tracker</t>
  </si>
  <si>
    <t>Revenue Requirement
Base Component</t>
  </si>
  <si>
    <t>Revenue Requirement
Deferral Component</t>
  </si>
  <si>
    <t>Charge</t>
  </si>
  <si>
    <t>$ / kW</t>
  </si>
  <si>
    <t>10 &amp; 31</t>
  </si>
  <si>
    <t>Proposed
Sch 141CEI</t>
  </si>
  <si>
    <t>$ / kVA</t>
  </si>
  <si>
    <t>Subtotal Base Revenue | Rider Revenue</t>
  </si>
  <si>
    <t>141CEI Class Allocation</t>
  </si>
  <si>
    <t>Over / (Under) Collection</t>
  </si>
  <si>
    <r>
      <rPr>
        <b/>
        <sz val="8"/>
        <color rgb="FF0033CC"/>
        <rFont val="Arial"/>
        <family val="2"/>
      </rPr>
      <t>UE-220066</t>
    </r>
    <r>
      <rPr>
        <b/>
        <sz val="8"/>
        <rFont val="Arial"/>
        <family val="2"/>
      </rPr>
      <t xml:space="preserve">
Cost of Service
Demand-Related
Base Rate
Effective 
</t>
    </r>
    <r>
      <rPr>
        <b/>
        <sz val="8"/>
        <color rgb="FF0033CC"/>
        <rFont val="Arial"/>
        <family val="2"/>
      </rPr>
      <t>1/11/2023</t>
    </r>
  </si>
  <si>
    <r>
      <rPr>
        <b/>
        <sz val="8"/>
        <color rgb="FF0033CC"/>
        <rFont val="Arial"/>
        <family val="2"/>
      </rPr>
      <t>UE-220066</t>
    </r>
    <r>
      <rPr>
        <b/>
        <sz val="8"/>
        <rFont val="Arial"/>
        <family val="2"/>
      </rPr>
      <t xml:space="preserve">
Cost of Service
Energy-Related
Base Rate
Effective 
</t>
    </r>
    <r>
      <rPr>
        <b/>
        <sz val="8"/>
        <color rgb="FF0033CC"/>
        <rFont val="Arial"/>
        <family val="2"/>
      </rPr>
      <t>1/11/2023</t>
    </r>
  </si>
  <si>
    <r>
      <rPr>
        <b/>
        <sz val="8"/>
        <color rgb="FF0033CC"/>
        <rFont val="Arial"/>
        <family val="2"/>
      </rPr>
      <t>UE-220066</t>
    </r>
    <r>
      <rPr>
        <b/>
        <sz val="8"/>
        <rFont val="Arial"/>
        <family val="2"/>
      </rPr>
      <t xml:space="preserve">
Cost of Service
Demand &amp; Energy-Related
Base Rate
Effective 
</t>
    </r>
    <r>
      <rPr>
        <b/>
        <sz val="8"/>
        <color rgb="FF0033CC"/>
        <rFont val="Arial"/>
        <family val="2"/>
      </rPr>
      <t>1/11/2023</t>
    </r>
  </si>
  <si>
    <t>Base Lamp Demand &amp; Energy Cost</t>
  </si>
  <si>
    <t>(h)</t>
  </si>
  <si>
    <t>= (c) * (AA)</t>
  </si>
  <si>
    <t>= (c) * (e)</t>
  </si>
  <si>
    <t>= (d) * (e)</t>
  </si>
  <si>
    <t xml:space="preserve"> = (g) / (f)</t>
  </si>
  <si>
    <t>AA</t>
  </si>
  <si>
    <t>Total Lamp Revenue Requirement Based on Inventory</t>
  </si>
  <si>
    <t>Schedule 50</t>
  </si>
  <si>
    <t>Schedule 51</t>
  </si>
  <si>
    <t>Schedule 52</t>
  </si>
  <si>
    <t>Schedule 53</t>
  </si>
  <si>
    <t>Schedule 54</t>
  </si>
  <si>
    <t>Schedule 55-56</t>
  </si>
  <si>
    <t>Schedule 57</t>
  </si>
  <si>
    <t>Schedule 58-59</t>
  </si>
  <si>
    <t>All Lighting</t>
  </si>
  <si>
    <t>Check</t>
  </si>
  <si>
    <t>Compact Flourescent</t>
  </si>
  <si>
    <t>50E</t>
  </si>
  <si>
    <t>0-30</t>
  </si>
  <si>
    <t>30 - 60</t>
  </si>
  <si>
    <t>Per kWh - All Lamps</t>
  </si>
  <si>
    <t>53E</t>
  </si>
  <si>
    <t>Smart LED (Company)</t>
  </si>
  <si>
    <t>Lighting Revenue Requirement Allocation</t>
  </si>
  <si>
    <t>Delivered Monthly Sales &amp; Transportation by Rate Schedule</t>
  </si>
  <si>
    <t>(After DSM Program Impacts)</t>
  </si>
  <si>
    <t>Monthly Billing Demand by Rate Schedule</t>
  </si>
  <si>
    <t>Tariff Reference</t>
  </si>
  <si>
    <t>Sheet No. 141CEI</t>
  </si>
  <si>
    <t>Note 1:  Special Contract (SC) and Retail Wheeling (449 &amp; 459) are excluded for allocation purposes for Schedule 141CEI Clean Energy Implementation Tracker</t>
  </si>
  <si>
    <r>
      <t xml:space="preserve">(c)
= (b) * </t>
    </r>
    <r>
      <rPr>
        <i/>
        <sz val="8"/>
        <rFont val="Arial"/>
        <family val="2"/>
      </rPr>
      <t>A</t>
    </r>
  </si>
  <si>
    <r>
      <t xml:space="preserve">(d) =
(b) * </t>
    </r>
    <r>
      <rPr>
        <i/>
        <sz val="8"/>
        <rFont val="Arial"/>
        <family val="2"/>
      </rPr>
      <t>B</t>
    </r>
  </si>
  <si>
    <r>
      <rPr>
        <i/>
        <sz val="8"/>
        <rFont val="Arial"/>
        <family val="2"/>
      </rPr>
      <t>A</t>
    </r>
    <r>
      <rPr>
        <sz val="8"/>
        <rFont val="Arial"/>
        <family val="2"/>
      </rPr>
      <t xml:space="preserve"> = Base RR</t>
    </r>
  </si>
  <si>
    <r>
      <rPr>
        <i/>
        <sz val="8"/>
        <rFont val="Arial"/>
        <family val="2"/>
      </rPr>
      <t>B</t>
    </r>
    <r>
      <rPr>
        <sz val="8"/>
        <rFont val="Arial"/>
        <family val="2"/>
      </rPr>
      <t xml:space="preserve"> = Deferral RR</t>
    </r>
  </si>
  <si>
    <t>CUSTOMER CLASS</t>
  </si>
  <si>
    <t>SCHEDULE</t>
  </si>
  <si>
    <t>Sec Gen Svc - Small</t>
  </si>
  <si>
    <t>Sec Gen Svc - Medium</t>
  </si>
  <si>
    <t>11, 25 &amp; 7A</t>
  </si>
  <si>
    <t>Sec Gen Svc - Large</t>
  </si>
  <si>
    <t>12, 26 &amp; 26P</t>
  </si>
  <si>
    <t>Sec Irrigation Svc</t>
  </si>
  <si>
    <t>Pri Gen Svc</t>
  </si>
  <si>
    <t>Pri Irrigation Svc</t>
  </si>
  <si>
    <t>Pri Interruptible Svc</t>
  </si>
  <si>
    <t>HV Interruptible Svc</t>
  </si>
  <si>
    <t>HV Gen Svc</t>
  </si>
  <si>
    <t>Lights</t>
  </si>
  <si>
    <t>Small Firm Resale</t>
  </si>
  <si>
    <t>Transportation/Special Contract</t>
  </si>
  <si>
    <t>Current
Energy Rate
$ per kWh</t>
  </si>
  <si>
    <t>Current
Demand Rate
$ per kW</t>
  </si>
  <si>
    <t>Proposed
Energy Rate
$ per kWh</t>
  </si>
  <si>
    <t>Proposed
Demand Rate
$ per kW</t>
  </si>
  <si>
    <t>Secondary Service:</t>
  </si>
  <si>
    <t>Primary Service:</t>
  </si>
  <si>
    <t>High Voltage Service:</t>
  </si>
  <si>
    <t>Excluded Schedules:</t>
  </si>
  <si>
    <t xml:space="preserve">449 / 459 </t>
  </si>
  <si>
    <t>Schedule 141CEI Clean Energy Implementation Plan</t>
  </si>
  <si>
    <t>Add:</t>
  </si>
  <si>
    <t>Net Adjustments</t>
  </si>
  <si>
    <t>% Change (Net)</t>
  </si>
  <si>
    <t>Total Sales</t>
  </si>
  <si>
    <t>Less Transp &amp; SC</t>
  </si>
  <si>
    <t>Proposed Schedule 141CEI Lamp Charge</t>
  </si>
  <si>
    <t>Proposed Schedule 141CEI Lamp Revenue</t>
  </si>
  <si>
    <t>Ratio of Schedule SCH 141CEI Revenue Requirement to Base Demand &amp; Energy Light Charge Cost</t>
  </si>
  <si>
    <t>Lighting Rate Design</t>
  </si>
  <si>
    <t>Rate Design</t>
  </si>
  <si>
    <t xml:space="preserve">Revenue Rate Impacts </t>
  </si>
  <si>
    <t>Sales Total</t>
  </si>
  <si>
    <t>Sales+Transport</t>
  </si>
  <si>
    <t>7A</t>
  </si>
  <si>
    <t>SCH_05E</t>
  </si>
  <si>
    <t>SCH_7AE</t>
  </si>
  <si>
    <t>SCH_10E</t>
  </si>
  <si>
    <t>SCH_11E</t>
  </si>
  <si>
    <t>SCH_12E</t>
  </si>
  <si>
    <t>SCH_25EC</t>
  </si>
  <si>
    <t>SCH_25EI</t>
  </si>
  <si>
    <t>SCH_25EL</t>
  </si>
  <si>
    <t>SCH_26EC</t>
  </si>
  <si>
    <t>SCH_26EI</t>
  </si>
  <si>
    <t>SCH_29E</t>
  </si>
  <si>
    <t>SCH_31EC</t>
  </si>
  <si>
    <t>SCH_31EI</t>
  </si>
  <si>
    <t>SCH_35E</t>
  </si>
  <si>
    <t>SCH_43E</t>
  </si>
  <si>
    <t>SCH_46EC</t>
  </si>
  <si>
    <t>SCH_46EI</t>
  </si>
  <si>
    <t>SCH_49EC</t>
  </si>
  <si>
    <t>SCH_49EI</t>
  </si>
  <si>
    <t>SCH_449EC</t>
  </si>
  <si>
    <t>SCH_449EI</t>
  </si>
  <si>
    <t>SCH_459EI</t>
  </si>
  <si>
    <t>Allocation of Revenue Requirement to Rate Schedule 141CEI</t>
  </si>
  <si>
    <r>
      <rPr>
        <b/>
        <sz val="8"/>
        <color rgb="FF0033CC"/>
        <rFont val="Arial"/>
        <family val="2"/>
      </rPr>
      <t>UE-220066 2022 GRC</t>
    </r>
    <r>
      <rPr>
        <b/>
        <sz val="8"/>
        <rFont val="Arial"/>
        <family val="2"/>
      </rPr>
      <t xml:space="preserve"> ECOS Ratebase (Note 1)</t>
    </r>
  </si>
  <si>
    <t>Secondary Voltage</t>
  </si>
  <si>
    <t>Demand &lt;= 50 kW</t>
  </si>
  <si>
    <t>8 / 24</t>
  </si>
  <si>
    <t>Demand &gt; 50 kW but &lt;= 350 kW</t>
  </si>
  <si>
    <t>7A / 11/ 25 / 29</t>
  </si>
  <si>
    <t>Demand &gt; 350 kW</t>
  </si>
  <si>
    <t>12 / 26 / 26P</t>
  </si>
  <si>
    <t>Total Secondary Voltage</t>
  </si>
  <si>
    <t>General Service</t>
  </si>
  <si>
    <t>10 / 31</t>
  </si>
  <si>
    <t>Irrigation</t>
  </si>
  <si>
    <t>Interruptible Total Electric Schools</t>
  </si>
  <si>
    <t>Total Primary Voltage</t>
  </si>
  <si>
    <t>46 / 49</t>
  </si>
  <si>
    <t>SCH 141CEI Revenue Requirement:</t>
  </si>
  <si>
    <t>Choice / Retail Wheeling</t>
  </si>
  <si>
    <t>449 / 459</t>
  </si>
  <si>
    <t>Cross Check</t>
  </si>
  <si>
    <t>Proposed
Demand Rate
$ per kVa</t>
  </si>
  <si>
    <t>Current
Demand Rate
$ per kVa</t>
  </si>
  <si>
    <t>SCH 141CEI RateRevenue:</t>
  </si>
  <si>
    <t>Subtotal Rider Revenue</t>
  </si>
  <si>
    <r>
      <rPr>
        <b/>
        <sz val="8"/>
        <color rgb="FF0033CC"/>
        <rFont val="Arial"/>
        <family val="2"/>
      </rPr>
      <t>UE-220066 2022 GRC</t>
    </r>
    <r>
      <rPr>
        <b/>
        <sz val="8"/>
        <rFont val="Arial"/>
        <family val="2"/>
      </rPr>
      <t xml:space="preserve"> Base Rate Effective </t>
    </r>
    <r>
      <rPr>
        <b/>
        <sz val="8"/>
        <color rgb="FF0033CC"/>
        <rFont val="Arial"/>
        <family val="2"/>
      </rPr>
      <t>1/11/2023</t>
    </r>
  </si>
  <si>
    <t>Difference due to rounding adjustment</t>
  </si>
  <si>
    <t xml:space="preserve">(c)
</t>
  </si>
  <si>
    <t>(e) = a * d</t>
  </si>
  <si>
    <t>(d) = b * c</t>
  </si>
  <si>
    <r>
      <rPr>
        <b/>
        <sz val="8"/>
        <color rgb="FF0033CC"/>
        <rFont val="Arial"/>
        <family val="2"/>
      </rPr>
      <t>UE-220066 2022 GRC</t>
    </r>
    <r>
      <rPr>
        <b/>
        <sz val="8"/>
        <rFont val="Arial"/>
        <family val="2"/>
      </rPr>
      <t xml:space="preserve"> Forecasted Bill Determinants Coefficient Effective </t>
    </r>
    <r>
      <rPr>
        <b/>
        <sz val="8"/>
        <color rgb="FF0033CC"/>
        <rFont val="Arial"/>
        <family val="2"/>
      </rPr>
      <t>1/11/2023</t>
    </r>
  </si>
  <si>
    <t>Proposed Rate Effective September 1, 2023</t>
  </si>
  <si>
    <t>PUGET SOUND ENERGY</t>
  </si>
  <si>
    <t xml:space="preserve">SCHEDULE 141CEI ANNUAL FILING </t>
  </si>
  <si>
    <t>FOR RATES EFFECTIVE SEPTEMBER 2023 - DECEMBER 2024</t>
  </si>
  <si>
    <t>Clean Energy Implementation Plan</t>
  </si>
  <si>
    <t>LOWER SNAKE RIVER</t>
  </si>
  <si>
    <t>DESCRIPTION</t>
  </si>
  <si>
    <t>Rate Base</t>
  </si>
  <si>
    <t>NOI</t>
  </si>
  <si>
    <t>TOTAL</t>
  </si>
  <si>
    <t>Forecasted CEIP AMA Balance as of December 31, 2024</t>
  </si>
  <si>
    <t>NOI of Depreciation (Net of Tax)</t>
  </si>
  <si>
    <t>NOI of Tax Benefit of Proforma Interest [AMA Balance x 2.55% x 21%]</t>
  </si>
  <si>
    <t>NOI of OPEX (Net of Tax)</t>
  </si>
  <si>
    <t>x</t>
  </si>
  <si>
    <t>Net of Tax ROR and Net of Tax NOI</t>
  </si>
  <si>
    <t>Gross up for FIT</t>
  </si>
  <si>
    <t>Revenue requirement before gross up for revenue sensitive items</t>
  </si>
  <si>
    <t>Annual revenue requirement including revenue sensitive items</t>
  </si>
  <si>
    <t>Prior Period True-up</t>
  </si>
  <si>
    <t>Total 2023 &amp; 2024 Annual Revenue Requirement to be Recovered for Schedule 141CEI</t>
  </si>
  <si>
    <r>
      <t xml:space="preserve">Annual Lamp Inventory @ </t>
    </r>
    <r>
      <rPr>
        <b/>
        <sz val="8"/>
        <color rgb="FF0033CC"/>
        <rFont val="Arial"/>
        <family val="2"/>
      </rPr>
      <t>5/2023 (Prorated for 16 months)</t>
    </r>
  </si>
  <si>
    <r>
      <t xml:space="preserve">Allocated Forecasted Delivered Sales  </t>
    </r>
    <r>
      <rPr>
        <b/>
        <sz val="8"/>
        <color rgb="FF0033CC"/>
        <rFont val="Arial"/>
        <family val="2"/>
      </rPr>
      <t>09/01/2023 to 12/31/24 (F2022)  (Note 1)</t>
    </r>
  </si>
  <si>
    <r>
      <t xml:space="preserve">Forecasted Base Revenue </t>
    </r>
    <r>
      <rPr>
        <b/>
        <sz val="8"/>
        <color rgb="FF0033CC"/>
        <rFont val="Arial"/>
        <family val="2"/>
      </rPr>
      <t>09/01/2023 to 12/31/24 (F2023)</t>
    </r>
  </si>
  <si>
    <r>
      <t xml:space="preserve">Forecasted Delivered Sales  </t>
    </r>
    <r>
      <rPr>
        <b/>
        <sz val="8"/>
        <color rgb="FF0033CC"/>
        <rFont val="Arial"/>
        <family val="2"/>
      </rPr>
      <t>09/01/2023 to 12/31/24 (F2023)</t>
    </r>
  </si>
  <si>
    <t xml:space="preserve">Reconciled to LFG's F23 Final Forecast as of May 26th, 2023; </t>
  </si>
  <si>
    <t>Monthly kWh Sales Projections, 2023 - 2028</t>
  </si>
  <si>
    <t>SCH_03E</t>
  </si>
  <si>
    <t>SCH_7E</t>
  </si>
  <si>
    <t>SCH_8E</t>
  </si>
  <si>
    <t>SCH_24EC</t>
  </si>
  <si>
    <t>SCH_24EI</t>
  </si>
  <si>
    <t>SCH_24EL</t>
  </si>
  <si>
    <t>SCH_50E</t>
  </si>
  <si>
    <t>SCH_51E</t>
  </si>
  <si>
    <t>SCH_52E</t>
  </si>
  <si>
    <t>SCH_53E</t>
  </si>
  <si>
    <t>SCH_54E</t>
  </si>
  <si>
    <t>SCH_55E</t>
  </si>
  <si>
    <t>SCH_56E</t>
  </si>
  <si>
    <t>SCH_57E</t>
  </si>
  <si>
    <t>SCH_58E</t>
  </si>
  <si>
    <t>SCH_59E</t>
  </si>
  <si>
    <t>SCH_SC</t>
  </si>
  <si>
    <t>Total TY September 2023 to December 2024</t>
  </si>
  <si>
    <t>Monthly kW or kVa Projections, Jan. 2023 - Dec. 2028</t>
  </si>
  <si>
    <t>For the Forecasted Period September 1, 2023 to December 31, 2024</t>
  </si>
  <si>
    <t>After Tax ROR from 2022 GRC</t>
  </si>
  <si>
    <t>Electric conversion factor from 2022 GRC</t>
  </si>
  <si>
    <t>÷</t>
  </si>
  <si>
    <t>Annual kWh Delivered Sales  09/01/23 to 12/31/24 (F2023)</t>
  </si>
  <si>
    <t>Estimated Annual
Base Revenue
Rates Effective
01/11/23</t>
  </si>
  <si>
    <t>Schedule 95
PCA Supplemental</t>
  </si>
  <si>
    <t>Schedule 95
PCORC</t>
  </si>
  <si>
    <t>Schedule 95A
Federal Incentive Credit</t>
  </si>
  <si>
    <t>Schedule 120
Conservation</t>
  </si>
  <si>
    <t>Schedule 129
Low Income</t>
  </si>
  <si>
    <t xml:space="preserve">Schedule 139 Green Direct </t>
  </si>
  <si>
    <t>Schedule 139 Green Direct Supplemental</t>
  </si>
  <si>
    <t>Schedule 140
Property Tax</t>
  </si>
  <si>
    <t>Schedule 141A
Energy Charge Credit</t>
  </si>
  <si>
    <t>Schedule 141COL
Colstrip Adjustment</t>
  </si>
  <si>
    <t>Schedule 141N
Rates Not Subject to Refund</t>
  </si>
  <si>
    <t>Schedule 141R
Rates Subject to Refund</t>
  </si>
  <si>
    <t>Schedule 141TEP</t>
  </si>
  <si>
    <t>Schedule 141Z (Unprotected)
EDIT</t>
  </si>
  <si>
    <t>Schedule 142
 Deferral</t>
  </si>
  <si>
    <t>Schedule 142
Supplemental</t>
  </si>
  <si>
    <t>Schedule 194
BPA Res &amp; Farm Credit</t>
  </si>
  <si>
    <t>Subtotal
Rider
Rates</t>
  </si>
  <si>
    <t>Annual Estimated Revenue @ Rates Effective 05/01/23</t>
  </si>
  <si>
    <t>Total 
Proposed
Rates at 09/01/2023</t>
  </si>
  <si>
    <t>Current  Average 
Rates per KWHs</t>
  </si>
  <si>
    <t>Proposed Average 
Rates per KWHs</t>
  </si>
  <si>
    <t>Present Rates Effective 05/01/2023</t>
  </si>
  <si>
    <t>Proposed Rates Effective 09/01/2023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</si>
</sst>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_(&quot;$&quot;* #,##0.000000_);_(&quot;$&quot;* \(#,##0.000000\);_(&quot;$&quot;* &quot;-&quot;??_);_(@_)"/>
    <numFmt numFmtId="167" formatCode="0.000000"/>
    <numFmt numFmtId="168" formatCode="_(&quot;$&quot;* #,##0.000000_);_(&quot;$&quot;* \(#,##0.000000\);_(&quot;$&quot;* &quot;-&quot;??????_);_(@_)"/>
    <numFmt numFmtId="169" formatCode="0.0%"/>
    <numFmt numFmtId="170" formatCode="_(&quot;$&quot;* #,##0.00000_);_(&quot;$&quot;* \(#,##0.00000\);_(&quot;$&quot;* &quot;-&quot;??_);_(@_)"/>
    <numFmt numFmtId="171" formatCode="_(* #,##0.000000_);_(* \(#,##0.000000\);_(* &quot;-&quot;??_);_(@_)"/>
    <numFmt numFmtId="172" formatCode="0.000000%"/>
    <numFmt numFmtId="173" formatCode="0.0000\ \¢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  <font>
      <sz val="8"/>
      <color rgb="FF0000FF"/>
      <name val="Arial"/>
      <family val="2"/>
    </font>
    <font>
      <b/>
      <sz val="8"/>
      <color rgb="FF008080"/>
      <name val="Arial"/>
      <family val="2"/>
    </font>
    <font>
      <sz val="8"/>
      <color rgb="FF008080"/>
      <name val="Arial"/>
      <family val="2"/>
    </font>
    <font>
      <b/>
      <sz val="8"/>
      <color rgb="FF0033CC"/>
      <name val="Arial"/>
      <family val="2"/>
    </font>
    <font>
      <sz val="12"/>
      <name val="Times New Roman"/>
      <family val="1"/>
    </font>
    <font>
      <b/>
      <u/>
      <sz val="8"/>
      <name val="Arial"/>
      <family val="2"/>
    </font>
    <font>
      <b/>
      <i/>
      <sz val="8"/>
      <color rgb="FF0000FF"/>
      <name val="Arial"/>
      <family val="2"/>
    </font>
    <font>
      <b/>
      <i/>
      <sz val="8"/>
      <color rgb="FFFF0000"/>
      <name val="Arial"/>
      <family val="2"/>
    </font>
    <font>
      <b/>
      <u/>
      <sz val="8"/>
      <color theme="1"/>
      <name val="Arial"/>
      <family val="2"/>
    </font>
    <font>
      <sz val="10"/>
      <name val="Arial"/>
      <family val="2"/>
    </font>
    <font>
      <sz val="8"/>
      <color rgb="FF0033CC"/>
      <name val="Arial"/>
      <family val="2"/>
    </font>
    <font>
      <i/>
      <sz val="8"/>
      <name val="Arial"/>
      <family val="2"/>
    </font>
    <font>
      <u/>
      <sz val="8"/>
      <name val="Arial"/>
      <family val="2"/>
    </font>
    <font>
      <b/>
      <sz val="8"/>
      <color rgb="FF0000FF"/>
      <name val="Arial"/>
      <family val="2"/>
    </font>
    <font>
      <sz val="11"/>
      <color rgb="FF0033CC"/>
      <name val="Calibri"/>
      <family val="2"/>
      <scheme val="minor"/>
    </font>
    <font>
      <sz val="11"/>
      <color rgb="FF008080"/>
      <name val="Calibri"/>
      <family val="2"/>
      <scheme val="minor"/>
    </font>
    <font>
      <sz val="8"/>
      <color theme="8" tint="0.79998168889431442"/>
      <name val="Arial"/>
      <family val="2"/>
    </font>
    <font>
      <b/>
      <sz val="11"/>
      <color rgb="FF008080"/>
      <name val="Calibri"/>
      <family val="2"/>
      <scheme val="minor"/>
    </font>
    <font>
      <b/>
      <i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double">
        <color indexed="64"/>
      </bottom>
      <diagonal/>
    </border>
    <border>
      <left/>
      <right/>
      <top/>
      <bottom style="double">
        <color auto="1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</borders>
  <cellStyleXfs count="15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3" fillId="0" borderId="0">
      <alignment horizontal="left" wrapText="1"/>
    </xf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7" fontId="1" fillId="0" borderId="0">
      <alignment horizontal="left" wrapText="1"/>
    </xf>
    <xf numFmtId="9" fontId="1" fillId="0" borderId="0" applyFont="0" applyFill="0" applyBorder="0" applyAlignment="0" applyProtection="0"/>
    <xf numFmtId="0" fontId="14" fillId="0" borderId="0"/>
    <xf numFmtId="9" fontId="2" fillId="0" borderId="0" applyFont="0" applyFill="0" applyBorder="0" applyAlignment="0" applyProtection="0"/>
    <xf numFmtId="0" fontId="19" fillId="0" borderId="0"/>
    <xf numFmtId="0" fontId="2" fillId="0" borderId="0"/>
  </cellStyleXfs>
  <cellXfs count="466">
    <xf numFmtId="0" fontId="0" fillId="0" borderId="0" xfId="0"/>
    <xf numFmtId="44" fontId="5" fillId="0" borderId="0" xfId="5" applyFont="1"/>
    <xf numFmtId="44" fontId="5" fillId="0" borderId="3" xfId="5" applyFont="1" applyBorder="1"/>
    <xf numFmtId="0" fontId="5" fillId="0" borderId="0" xfId="7" applyFont="1" applyFill="1"/>
    <xf numFmtId="0" fontId="5" fillId="0" borderId="0" xfId="7" quotePrefix="1" applyFont="1" applyFill="1" applyAlignment="1">
      <alignment horizontal="center"/>
    </xf>
    <xf numFmtId="0" fontId="5" fillId="0" borderId="0" xfId="7" applyFont="1" applyFill="1" applyAlignment="1">
      <alignment horizontal="center"/>
    </xf>
    <xf numFmtId="14" fontId="5" fillId="0" borderId="0" xfId="7" applyNumberFormat="1" applyFont="1" applyFill="1"/>
    <xf numFmtId="0" fontId="4" fillId="0" borderId="1" xfId="7" applyFont="1" applyFill="1" applyBorder="1" applyAlignment="1">
      <alignment horizontal="center" wrapText="1"/>
    </xf>
    <xf numFmtId="17" fontId="4" fillId="0" borderId="0" xfId="7" quotePrefix="1" applyNumberFormat="1" applyFont="1" applyFill="1" applyBorder="1" applyAlignment="1">
      <alignment horizontal="center" wrapText="1"/>
    </xf>
    <xf numFmtId="0" fontId="4" fillId="0" borderId="0" xfId="7" applyFont="1" applyFill="1"/>
    <xf numFmtId="164" fontId="5" fillId="0" borderId="0" xfId="7" applyNumberFormat="1" applyFont="1" applyFill="1"/>
    <xf numFmtId="165" fontId="5" fillId="0" borderId="0" xfId="5" applyNumberFormat="1" applyFont="1" applyFill="1"/>
    <xf numFmtId="165" fontId="5" fillId="0" borderId="0" xfId="7" applyNumberFormat="1" applyFont="1" applyFill="1"/>
    <xf numFmtId="169" fontId="5" fillId="0" borderId="0" xfId="7" applyNumberFormat="1" applyFont="1" applyFill="1"/>
    <xf numFmtId="164" fontId="5" fillId="0" borderId="2" xfId="7" applyNumberFormat="1" applyFont="1" applyFill="1" applyBorder="1"/>
    <xf numFmtId="165" fontId="5" fillId="0" borderId="2" xfId="5" applyNumberFormat="1" applyFont="1" applyFill="1" applyBorder="1"/>
    <xf numFmtId="165" fontId="5" fillId="0" borderId="2" xfId="7" applyNumberFormat="1" applyFont="1" applyFill="1" applyBorder="1"/>
    <xf numFmtId="164" fontId="5" fillId="0" borderId="0" xfId="7" applyNumberFormat="1" applyFont="1" applyFill="1" applyBorder="1"/>
    <xf numFmtId="165" fontId="5" fillId="0" borderId="0" xfId="5" applyNumberFormat="1" applyFont="1" applyFill="1" applyBorder="1"/>
    <xf numFmtId="165" fontId="5" fillId="0" borderId="0" xfId="7" applyNumberFormat="1" applyFont="1" applyFill="1" applyBorder="1"/>
    <xf numFmtId="164" fontId="5" fillId="0" borderId="3" xfId="7" applyNumberFormat="1" applyFont="1" applyFill="1" applyBorder="1"/>
    <xf numFmtId="165" fontId="5" fillId="0" borderId="3" xfId="5" applyNumberFormat="1" applyFont="1" applyFill="1" applyBorder="1"/>
    <xf numFmtId="0" fontId="6" fillId="0" borderId="0" xfId="7" applyFont="1" applyFill="1"/>
    <xf numFmtId="165" fontId="6" fillId="0" borderId="0" xfId="7" applyNumberFormat="1" applyFont="1" applyFill="1"/>
    <xf numFmtId="0" fontId="7" fillId="0" borderId="0" xfId="0" applyFont="1"/>
    <xf numFmtId="0" fontId="4" fillId="0" borderId="0" xfId="7" applyFont="1" applyAlignment="1">
      <alignment horizontal="centerContinuous" vertical="center"/>
    </xf>
    <xf numFmtId="0" fontId="4" fillId="0" borderId="0" xfId="7" applyFont="1" applyAlignment="1">
      <alignment horizontal="centerContinuous"/>
    </xf>
    <xf numFmtId="0" fontId="4" fillId="0" borderId="0" xfId="7" applyFont="1"/>
    <xf numFmtId="0" fontId="5" fillId="0" borderId="0" xfId="7" applyFont="1" applyAlignment="1">
      <alignment horizontal="centerContinuous" vertical="center"/>
    </xf>
    <xf numFmtId="0" fontId="5" fillId="0" borderId="0" xfId="7" applyFont="1"/>
    <xf numFmtId="0" fontId="5" fillId="0" borderId="0" xfId="7" applyFont="1" applyBorder="1" applyAlignment="1"/>
    <xf numFmtId="0" fontId="5" fillId="0" borderId="0" xfId="7" quotePrefix="1" applyFont="1" applyBorder="1" applyAlignment="1">
      <alignment horizontal="center"/>
    </xf>
    <xf numFmtId="0" fontId="5" fillId="0" borderId="0" xfId="7" applyFont="1" applyAlignment="1"/>
    <xf numFmtId="0" fontId="5" fillId="0" borderId="1" xfId="7" applyFont="1" applyBorder="1" applyAlignment="1">
      <alignment horizontal="center" wrapText="1"/>
    </xf>
    <xf numFmtId="0" fontId="5" fillId="0" borderId="1" xfId="7" quotePrefix="1" applyFont="1" applyBorder="1" applyAlignment="1">
      <alignment horizontal="center" wrapText="1"/>
    </xf>
    <xf numFmtId="44" fontId="5" fillId="0" borderId="0" xfId="7" applyNumberFormat="1" applyFont="1"/>
    <xf numFmtId="10" fontId="5" fillId="0" borderId="0" xfId="10" applyNumberFormat="1" applyFont="1"/>
    <xf numFmtId="0" fontId="5" fillId="0" borderId="0" xfId="7" quotePrefix="1" applyFont="1" applyAlignment="1">
      <alignment horizontal="left"/>
    </xf>
    <xf numFmtId="164" fontId="5" fillId="0" borderId="3" xfId="7" applyNumberFormat="1" applyFont="1" applyBorder="1"/>
    <xf numFmtId="10" fontId="5" fillId="0" borderId="3" xfId="10" applyNumberFormat="1" applyFont="1" applyBorder="1"/>
    <xf numFmtId="0" fontId="5" fillId="0" borderId="0" xfId="7" applyFont="1" applyFill="1" applyAlignment="1">
      <alignment horizontal="left"/>
    </xf>
    <xf numFmtId="44" fontId="5" fillId="0" borderId="3" xfId="7" applyNumberFormat="1" applyFont="1" applyBorder="1"/>
    <xf numFmtId="0" fontId="5" fillId="0" borderId="0" xfId="7" applyFont="1" applyAlignment="1">
      <alignment horizontal="left"/>
    </xf>
    <xf numFmtId="0" fontId="5" fillId="0" borderId="1" xfId="7" quotePrefix="1" applyFont="1" applyBorder="1" applyAlignment="1">
      <alignment horizontal="left"/>
    </xf>
    <xf numFmtId="0" fontId="5" fillId="0" borderId="1" xfId="7" applyFont="1" applyBorder="1"/>
    <xf numFmtId="0" fontId="11" fillId="3" borderId="4" xfId="7" quotePrefix="1" applyFont="1" applyFill="1" applyBorder="1" applyAlignment="1">
      <alignment horizontal="center" wrapText="1"/>
    </xf>
    <xf numFmtId="0" fontId="11" fillId="2" borderId="4" xfId="7" quotePrefix="1" applyFont="1" applyFill="1" applyBorder="1" applyAlignment="1">
      <alignment horizontal="center" wrapText="1"/>
    </xf>
    <xf numFmtId="0" fontId="5" fillId="0" borderId="8" xfId="7" quotePrefix="1" applyFont="1" applyBorder="1" applyAlignment="1">
      <alignment horizontal="center" wrapText="1"/>
    </xf>
    <xf numFmtId="166" fontId="10" fillId="0" borderId="8" xfId="7" applyNumberFormat="1" applyFont="1" applyFill="1" applyBorder="1"/>
    <xf numFmtId="166" fontId="5" fillId="0" borderId="8" xfId="7" applyNumberFormat="1" applyFont="1" applyFill="1" applyBorder="1"/>
    <xf numFmtId="166" fontId="5" fillId="0" borderId="9" xfId="7" applyNumberFormat="1" applyFont="1" applyFill="1" applyBorder="1"/>
    <xf numFmtId="0" fontId="5" fillId="0" borderId="8" xfId="7" applyFont="1" applyFill="1" applyBorder="1"/>
    <xf numFmtId="166" fontId="10" fillId="0" borderId="7" xfId="5" quotePrefix="1" applyNumberFormat="1" applyFont="1" applyFill="1" applyBorder="1" applyAlignment="1">
      <alignment horizontal="right"/>
    </xf>
    <xf numFmtId="166" fontId="5" fillId="0" borderId="7" xfId="7" quotePrefix="1" applyNumberFormat="1" applyFont="1" applyFill="1" applyBorder="1" applyAlignment="1"/>
    <xf numFmtId="166" fontId="12" fillId="0" borderId="7" xfId="7" quotePrefix="1" applyNumberFormat="1" applyFont="1" applyFill="1" applyBorder="1" applyAlignment="1"/>
    <xf numFmtId="166" fontId="5" fillId="0" borderId="9" xfId="7" quotePrefix="1" applyNumberFormat="1" applyFont="1" applyFill="1" applyBorder="1" applyAlignment="1"/>
    <xf numFmtId="166" fontId="10" fillId="0" borderId="7" xfId="7" quotePrefix="1" applyNumberFormat="1" applyFont="1" applyFill="1" applyBorder="1" applyAlignment="1"/>
    <xf numFmtId="166" fontId="5" fillId="0" borderId="7" xfId="7" applyNumberFormat="1" applyFont="1" applyFill="1" applyBorder="1"/>
    <xf numFmtId="168" fontId="5" fillId="0" borderId="0" xfId="7" applyNumberFormat="1" applyFont="1"/>
    <xf numFmtId="166" fontId="5" fillId="0" borderId="6" xfId="7" applyNumberFormat="1" applyFont="1" applyFill="1" applyBorder="1"/>
    <xf numFmtId="164" fontId="12" fillId="0" borderId="0" xfId="7" applyNumberFormat="1" applyFont="1" applyFill="1"/>
    <xf numFmtId="165" fontId="12" fillId="0" borderId="0" xfId="5" applyNumberFormat="1" applyFont="1" applyFill="1"/>
    <xf numFmtId="166" fontId="12" fillId="3" borderId="7" xfId="7" quotePrefix="1" applyNumberFormat="1" applyFont="1" applyFill="1" applyBorder="1" applyAlignment="1"/>
    <xf numFmtId="166" fontId="5" fillId="3" borderId="7" xfId="7" quotePrefix="1" applyNumberFormat="1" applyFont="1" applyFill="1" applyBorder="1" applyAlignment="1"/>
    <xf numFmtId="0" fontId="5" fillId="0" borderId="0" xfId="0" applyFont="1" applyFill="1"/>
    <xf numFmtId="0" fontId="5" fillId="0" borderId="0" xfId="0" quotePrefix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horizontal="left" indent="1"/>
    </xf>
    <xf numFmtId="0" fontId="5" fillId="0" borderId="0" xfId="0" applyFont="1" applyFill="1" applyAlignment="1">
      <alignment horizontal="left"/>
    </xf>
    <xf numFmtId="0" fontId="5" fillId="0" borderId="0" xfId="0" quotePrefix="1" applyFont="1" applyFill="1" applyAlignment="1">
      <alignment horizontal="left" indent="1"/>
    </xf>
    <xf numFmtId="0" fontId="5" fillId="0" borderId="0" xfId="0" quotePrefix="1" applyFont="1" applyFill="1" applyAlignment="1">
      <alignment horizontal="left"/>
    </xf>
    <xf numFmtId="0" fontId="4" fillId="0" borderId="0" xfId="0" applyFont="1" applyFill="1"/>
    <xf numFmtId="0" fontId="4" fillId="0" borderId="1" xfId="0" applyFont="1" applyFill="1" applyBorder="1" applyAlignment="1">
      <alignment horizontal="center" wrapText="1"/>
    </xf>
    <xf numFmtId="0" fontId="4" fillId="0" borderId="1" xfId="0" quotePrefix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0" fontId="5" fillId="0" borderId="0" xfId="11" applyFont="1"/>
    <xf numFmtId="0" fontId="5" fillId="0" borderId="0" xfId="11" applyFont="1" applyAlignment="1">
      <alignment horizontal="center"/>
    </xf>
    <xf numFmtId="0" fontId="5" fillId="0" borderId="0" xfId="11" applyFont="1" applyFill="1"/>
    <xf numFmtId="0" fontId="5" fillId="0" borderId="0" xfId="11" applyFont="1" applyFill="1" applyAlignment="1">
      <alignment horizontal="center"/>
    </xf>
    <xf numFmtId="0" fontId="4" fillId="0" borderId="20" xfId="11" applyFont="1" applyFill="1" applyBorder="1" applyAlignment="1" applyProtection="1">
      <alignment horizontal="center" wrapText="1"/>
    </xf>
    <xf numFmtId="0" fontId="4" fillId="0" borderId="20" xfId="11" quotePrefix="1" applyFont="1" applyFill="1" applyBorder="1" applyAlignment="1" applyProtection="1">
      <alignment horizontal="center" wrapText="1"/>
    </xf>
    <xf numFmtId="0" fontId="5" fillId="0" borderId="0" xfId="11" applyFont="1" applyAlignment="1">
      <alignment wrapText="1"/>
    </xf>
    <xf numFmtId="0" fontId="5" fillId="0" borderId="0" xfId="11" quotePrefix="1" applyFont="1" applyFill="1"/>
    <xf numFmtId="0" fontId="5" fillId="0" borderId="0" xfId="11" quotePrefix="1" applyFont="1" applyFill="1" applyAlignment="1">
      <alignment horizontal="center"/>
    </xf>
    <xf numFmtId="0" fontId="15" fillId="0" borderId="0" xfId="11" quotePrefix="1" applyFont="1" applyFill="1" applyAlignment="1">
      <alignment horizontal="left"/>
    </xf>
    <xf numFmtId="0" fontId="5" fillId="0" borderId="0" xfId="11" applyFont="1" applyFill="1" applyAlignment="1" applyProtection="1">
      <alignment horizontal="left" indent="1"/>
    </xf>
    <xf numFmtId="164" fontId="5" fillId="0" borderId="0" xfId="11" applyNumberFormat="1" applyFont="1" applyFill="1"/>
    <xf numFmtId="165" fontId="5" fillId="0" borderId="0" xfId="11" applyNumberFormat="1" applyFont="1" applyFill="1"/>
    <xf numFmtId="164" fontId="6" fillId="0" borderId="0" xfId="11" applyNumberFormat="1" applyFont="1"/>
    <xf numFmtId="0" fontId="5" fillId="0" borderId="0" xfId="11" applyFont="1" applyFill="1" applyAlignment="1" applyProtection="1">
      <alignment horizontal="left" indent="3"/>
    </xf>
    <xf numFmtId="164" fontId="5" fillId="0" borderId="2" xfId="11" applyNumberFormat="1" applyFont="1" applyFill="1" applyBorder="1"/>
    <xf numFmtId="0" fontId="5" fillId="0" borderId="0" xfId="11" quotePrefix="1" applyFont="1" applyFill="1" applyAlignment="1" applyProtection="1">
      <alignment horizontal="left" indent="2"/>
    </xf>
    <xf numFmtId="166" fontId="5" fillId="0" borderId="0" xfId="11" applyNumberFormat="1" applyFont="1" applyFill="1"/>
    <xf numFmtId="165" fontId="5" fillId="0" borderId="3" xfId="11" applyNumberFormat="1" applyFont="1" applyFill="1" applyBorder="1"/>
    <xf numFmtId="0" fontId="5" fillId="0" borderId="0" xfId="11" applyFont="1" applyAlignment="1">
      <alignment horizontal="left" indent="4"/>
    </xf>
    <xf numFmtId="0" fontId="5" fillId="0" borderId="0" xfId="11" applyFont="1" applyAlignment="1">
      <alignment horizontal="left" indent="1"/>
    </xf>
    <xf numFmtId="0" fontId="5" fillId="0" borderId="0" xfId="11" quotePrefix="1" applyFont="1" applyAlignment="1">
      <alignment horizontal="center"/>
    </xf>
    <xf numFmtId="0" fontId="5" fillId="0" borderId="0" xfId="11" applyFont="1" applyAlignment="1">
      <alignment horizontal="left" indent="2"/>
    </xf>
    <xf numFmtId="44" fontId="5" fillId="0" borderId="0" xfId="11" applyNumberFormat="1" applyFont="1"/>
    <xf numFmtId="0" fontId="5" fillId="0" borderId="0" xfId="11" applyFont="1" applyAlignment="1">
      <alignment horizontal="left" indent="3"/>
    </xf>
    <xf numFmtId="0" fontId="5" fillId="0" borderId="0" xfId="11" quotePrefix="1" applyFont="1" applyAlignment="1">
      <alignment horizontal="left" indent="1"/>
    </xf>
    <xf numFmtId="44" fontId="5" fillId="0" borderId="0" xfId="11" applyNumberFormat="1" applyFont="1" applyFill="1"/>
    <xf numFmtId="0" fontId="5" fillId="0" borderId="0" xfId="11" quotePrefix="1" applyFont="1" applyAlignment="1">
      <alignment horizontal="left" indent="2"/>
    </xf>
    <xf numFmtId="0" fontId="4" fillId="0" borderId="1" xfId="11" quotePrefix="1" applyFont="1" applyFill="1" applyBorder="1" applyAlignment="1">
      <alignment horizontal="center" wrapText="1"/>
    </xf>
    <xf numFmtId="44" fontId="4" fillId="0" borderId="0" xfId="6" applyNumberFormat="1" applyFont="1" applyFill="1"/>
    <xf numFmtId="0" fontId="4" fillId="0" borderId="0" xfId="6" applyFont="1" applyFill="1"/>
    <xf numFmtId="0" fontId="4" fillId="0" borderId="1" xfId="6" applyFont="1" applyFill="1" applyBorder="1" applyAlignment="1">
      <alignment horizontal="center" wrapText="1"/>
    </xf>
    <xf numFmtId="0" fontId="4" fillId="0" borderId="1" xfId="6" quotePrefix="1" applyFont="1" applyFill="1" applyBorder="1" applyAlignment="1">
      <alignment horizontal="center" wrapText="1"/>
    </xf>
    <xf numFmtId="0" fontId="5" fillId="0" borderId="0" xfId="6" applyFont="1" applyFill="1" applyAlignment="1">
      <alignment horizontal="center"/>
    </xf>
    <xf numFmtId="0" fontId="5" fillId="0" borderId="0" xfId="6" applyFont="1" applyFill="1" applyBorder="1" applyAlignment="1">
      <alignment horizontal="center"/>
    </xf>
    <xf numFmtId="0" fontId="5" fillId="0" borderId="0" xfId="6" quotePrefix="1" applyFont="1" applyFill="1" applyBorder="1" applyAlignment="1">
      <alignment horizontal="center"/>
    </xf>
    <xf numFmtId="0" fontId="5" fillId="0" borderId="0" xfId="7" applyFont="1" applyFill="1" applyBorder="1" applyAlignment="1">
      <alignment horizontal="center"/>
    </xf>
    <xf numFmtId="0" fontId="5" fillId="0" borderId="0" xfId="7" quotePrefix="1" applyFont="1" applyFill="1" applyBorder="1" applyAlignment="1">
      <alignment horizontal="center"/>
    </xf>
    <xf numFmtId="0" fontId="5" fillId="0" borderId="0" xfId="6" quotePrefix="1" applyFont="1" applyFill="1" applyAlignment="1">
      <alignment horizontal="center"/>
    </xf>
    <xf numFmtId="44" fontId="5" fillId="0" borderId="0" xfId="6" applyNumberFormat="1" applyFont="1" applyFill="1"/>
    <xf numFmtId="0" fontId="5" fillId="0" borderId="0" xfId="6" applyFont="1" applyFill="1"/>
    <xf numFmtId="0" fontId="5" fillId="0" borderId="0" xfId="6" quotePrefix="1" applyFont="1" applyFill="1" applyAlignment="1">
      <alignment horizontal="center" wrapText="1"/>
    </xf>
    <xf numFmtId="0" fontId="5" fillId="0" borderId="0" xfId="6" applyFont="1" applyFill="1" applyBorder="1"/>
    <xf numFmtId="0" fontId="5" fillId="0" borderId="0" xfId="7" applyFont="1" applyFill="1" applyBorder="1"/>
    <xf numFmtId="164" fontId="5" fillId="0" borderId="0" xfId="6" applyNumberFormat="1" applyFont="1" applyFill="1"/>
    <xf numFmtId="0" fontId="4" fillId="0" borderId="25" xfId="6" applyFont="1" applyFill="1" applyBorder="1" applyAlignment="1">
      <alignment horizontal="center"/>
    </xf>
    <xf numFmtId="0" fontId="5" fillId="0" borderId="0" xfId="6" quotePrefix="1" applyFont="1" applyFill="1" applyAlignment="1">
      <alignment horizontal="left"/>
    </xf>
    <xf numFmtId="41" fontId="5" fillId="0" borderId="0" xfId="6" applyNumberFormat="1" applyFont="1" applyFill="1"/>
    <xf numFmtId="165" fontId="5" fillId="0" borderId="0" xfId="6" applyNumberFormat="1" applyFont="1" applyFill="1"/>
    <xf numFmtId="171" fontId="4" fillId="0" borderId="19" xfId="6" applyNumberFormat="1" applyFont="1" applyFill="1" applyBorder="1" applyAlignment="1">
      <alignment horizontal="center"/>
    </xf>
    <xf numFmtId="171" fontId="5" fillId="0" borderId="0" xfId="6" applyNumberFormat="1" applyFont="1" applyFill="1"/>
    <xf numFmtId="0" fontId="5" fillId="0" borderId="0" xfId="6" quotePrefix="1" applyFont="1" applyFill="1" applyBorder="1" applyAlignment="1">
      <alignment horizontal="left"/>
    </xf>
    <xf numFmtId="164" fontId="5" fillId="0" borderId="26" xfId="6" applyNumberFormat="1" applyFont="1" applyFill="1" applyBorder="1"/>
    <xf numFmtId="165" fontId="5" fillId="0" borderId="5" xfId="6" applyNumberFormat="1" applyFont="1" applyFill="1" applyBorder="1"/>
    <xf numFmtId="41" fontId="6" fillId="0" borderId="0" xfId="6" applyNumberFormat="1" applyFont="1" applyFill="1"/>
    <xf numFmtId="0" fontId="6" fillId="0" borderId="0" xfId="6" applyFont="1" applyFill="1"/>
    <xf numFmtId="0" fontId="5" fillId="0" borderId="0" xfId="6" quotePrefix="1" applyFont="1" applyFill="1" applyBorder="1" applyAlignment="1">
      <alignment horizontal="left" indent="1"/>
    </xf>
    <xf numFmtId="0" fontId="5" fillId="0" borderId="0" xfId="6" quotePrefix="1" applyFont="1" applyFill="1" applyBorder="1" applyAlignment="1">
      <alignment horizontal="right" wrapText="1"/>
    </xf>
    <xf numFmtId="44" fontId="12" fillId="0" borderId="0" xfId="5" applyFont="1" applyFill="1" applyBorder="1"/>
    <xf numFmtId="44" fontId="5" fillId="0" borderId="0" xfId="5" applyFont="1" applyFill="1" applyBorder="1"/>
    <xf numFmtId="41" fontId="20" fillId="0" borderId="0" xfId="6" applyNumberFormat="1" applyFont="1" applyFill="1"/>
    <xf numFmtId="0" fontId="5" fillId="0" borderId="0" xfId="6" applyFont="1" applyFill="1" applyBorder="1" applyAlignment="1">
      <alignment horizontal="center" wrapText="1"/>
    </xf>
    <xf numFmtId="164" fontId="5" fillId="0" borderId="0" xfId="6" applyNumberFormat="1" applyFont="1" applyFill="1" applyBorder="1" applyAlignment="1"/>
    <xf numFmtId="164" fontId="5" fillId="0" borderId="0" xfId="6" applyNumberFormat="1" applyFont="1" applyFill="1" applyBorder="1" applyAlignment="1">
      <alignment horizontal="right"/>
    </xf>
    <xf numFmtId="0" fontId="5" fillId="0" borderId="0" xfId="6" applyNumberFormat="1" applyFont="1" applyFill="1" applyBorder="1"/>
    <xf numFmtId="0" fontId="5" fillId="0" borderId="0" xfId="6" applyFont="1" applyFill="1" applyBorder="1" applyAlignment="1"/>
    <xf numFmtId="0" fontId="5" fillId="0" borderId="0" xfId="6" applyFont="1" applyFill="1" applyBorder="1" applyAlignment="1">
      <alignment horizontal="right"/>
    </xf>
    <xf numFmtId="164" fontId="5" fillId="0" borderId="0" xfId="6" quotePrefix="1" applyNumberFormat="1" applyFont="1" applyFill="1" applyBorder="1" applyAlignment="1">
      <alignment horizontal="right"/>
    </xf>
    <xf numFmtId="164" fontId="5" fillId="0" borderId="0" xfId="6" applyNumberFormat="1" applyFont="1" applyFill="1" applyBorder="1"/>
    <xf numFmtId="166" fontId="12" fillId="0" borderId="0" xfId="5" applyNumberFormat="1" applyFont="1" applyFill="1" applyBorder="1"/>
    <xf numFmtId="166" fontId="5" fillId="0" borderId="0" xfId="5" applyNumberFormat="1" applyFont="1" applyFill="1" applyBorder="1"/>
    <xf numFmtId="44" fontId="12" fillId="0" borderId="0" xfId="5" quotePrefix="1" applyFont="1" applyFill="1" applyBorder="1"/>
    <xf numFmtId="0" fontId="5" fillId="0" borderId="0" xfId="6" applyFont="1" applyFill="1" applyBorder="1" applyAlignment="1">
      <alignment horizontal="left"/>
    </xf>
    <xf numFmtId="0" fontId="5" fillId="0" borderId="0" xfId="6" applyFont="1" applyFill="1" applyBorder="1" applyAlignment="1">
      <alignment horizontal="left" indent="1"/>
    </xf>
    <xf numFmtId="166" fontId="12" fillId="0" borderId="0" xfId="5" applyNumberFormat="1" applyFont="1" applyFill="1"/>
    <xf numFmtId="166" fontId="5" fillId="0" borderId="0" xfId="5" applyNumberFormat="1" applyFont="1" applyFill="1"/>
    <xf numFmtId="172" fontId="6" fillId="0" borderId="0" xfId="12" applyNumberFormat="1" applyFont="1"/>
    <xf numFmtId="43" fontId="4" fillId="0" borderId="0" xfId="2" applyFont="1" applyFill="1" applyBorder="1" applyAlignment="1"/>
    <xf numFmtId="0" fontId="4" fillId="0" borderId="0" xfId="11" applyFont="1" applyFill="1" applyBorder="1" applyAlignment="1"/>
    <xf numFmtId="0" fontId="5" fillId="0" borderId="0" xfId="11" applyFont="1" applyBorder="1"/>
    <xf numFmtId="0" fontId="5" fillId="3" borderId="0" xfId="7" quotePrefix="1" applyFont="1" applyFill="1" applyAlignment="1">
      <alignment horizontal="left" indent="2"/>
    </xf>
    <xf numFmtId="0" fontId="4" fillId="0" borderId="0" xfId="6" applyFont="1" applyFill="1" applyAlignment="1">
      <alignment horizontal="center"/>
    </xf>
    <xf numFmtId="0" fontId="5" fillId="0" borderId="0" xfId="0" applyFont="1" applyFill="1" applyAlignment="1">
      <alignment horizontal="center" wrapText="1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Alignment="1">
      <alignment horizontal="centerContinuous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horizontal="centerContinuous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0" xfId="0" quotePrefix="1" applyFont="1" applyFill="1" applyBorder="1" applyAlignment="1">
      <alignment horizontal="center" vertical="top" wrapText="1"/>
    </xf>
    <xf numFmtId="0" fontId="5" fillId="0" borderId="0" xfId="0" quotePrefix="1" applyFont="1" applyFill="1" applyAlignment="1">
      <alignment horizontal="center" vertical="top" wrapText="1"/>
    </xf>
    <xf numFmtId="0" fontId="5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center" wrapText="1"/>
    </xf>
    <xf numFmtId="165" fontId="20" fillId="0" borderId="0" xfId="0" quotePrefix="1" applyNumberFormat="1" applyFont="1" applyFill="1" applyAlignment="1">
      <alignment horizontal="left"/>
    </xf>
    <xf numFmtId="165" fontId="5" fillId="0" borderId="0" xfId="0" quotePrefix="1" applyNumberFormat="1" applyFont="1" applyFill="1" applyAlignment="1">
      <alignment horizontal="left"/>
    </xf>
    <xf numFmtId="165" fontId="7" fillId="0" borderId="0" xfId="1" applyNumberFormat="1" applyFont="1"/>
    <xf numFmtId="0" fontId="5" fillId="0" borderId="0" xfId="0" quotePrefix="1" applyFont="1" applyFill="1" applyBorder="1" applyAlignment="1">
      <alignment horizontal="left"/>
    </xf>
    <xf numFmtId="165" fontId="20" fillId="0" borderId="0" xfId="0" applyNumberFormat="1" applyFont="1" applyFill="1" applyBorder="1"/>
    <xf numFmtId="165" fontId="5" fillId="0" borderId="0" xfId="0" applyNumberFormat="1" applyFont="1" applyFill="1" applyBorder="1"/>
    <xf numFmtId="0" fontId="7" fillId="0" borderId="0" xfId="0" applyFont="1" applyFill="1"/>
    <xf numFmtId="0" fontId="5" fillId="0" borderId="0" xfId="0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 vertical="top" wrapText="1"/>
    </xf>
    <xf numFmtId="164" fontId="5" fillId="0" borderId="0" xfId="0" applyNumberFormat="1" applyFont="1" applyFill="1" applyBorder="1"/>
    <xf numFmtId="165" fontId="12" fillId="0" borderId="0" xfId="0" applyNumberFormat="1" applyFont="1" applyFill="1" applyBorder="1"/>
    <xf numFmtId="166" fontId="20" fillId="0" borderId="0" xfId="0" applyNumberFormat="1" applyFont="1" applyFill="1" applyBorder="1"/>
    <xf numFmtId="166" fontId="12" fillId="0" borderId="0" xfId="0" applyNumberFormat="1" applyFont="1" applyFill="1" applyBorder="1"/>
    <xf numFmtId="173" fontId="5" fillId="0" borderId="0" xfId="0" applyNumberFormat="1" applyFont="1" applyFill="1" applyBorder="1"/>
    <xf numFmtId="0" fontId="5" fillId="0" borderId="0" xfId="0" quotePrefix="1" applyFont="1" applyFill="1" applyBorder="1" applyAlignment="1">
      <alignment horizontal="left" indent="1"/>
    </xf>
    <xf numFmtId="0" fontId="5" fillId="0" borderId="0" xfId="0" applyFont="1" applyFill="1" applyBorder="1" applyAlignment="1">
      <alignment horizontal="left" indent="1"/>
    </xf>
    <xf numFmtId="0" fontId="5" fillId="0" borderId="0" xfId="0" quotePrefix="1" applyFont="1" applyFill="1" applyBorder="1" applyAlignment="1">
      <alignment horizontal="center"/>
    </xf>
    <xf numFmtId="0" fontId="23" fillId="0" borderId="0" xfId="0" applyFont="1" applyFill="1"/>
    <xf numFmtId="10" fontId="5" fillId="0" borderId="0" xfId="0" applyNumberFormat="1" applyFont="1" applyFill="1" applyBorder="1"/>
    <xf numFmtId="0" fontId="5" fillId="0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173" fontId="12" fillId="0" borderId="0" xfId="0" applyNumberFormat="1" applyFont="1" applyFill="1" applyBorder="1"/>
    <xf numFmtId="0" fontId="4" fillId="0" borderId="0" xfId="0" applyFont="1" applyFill="1" applyAlignment="1">
      <alignment horizontal="center" wrapText="1"/>
    </xf>
    <xf numFmtId="0" fontId="10" fillId="3" borderId="0" xfId="7" quotePrefix="1" applyFont="1" applyFill="1" applyAlignment="1">
      <alignment horizontal="left" indent="2"/>
    </xf>
    <xf numFmtId="0" fontId="5" fillId="3" borderId="0" xfId="7" applyFont="1" applyFill="1"/>
    <xf numFmtId="0" fontId="11" fillId="0" borderId="0" xfId="7" applyFont="1" applyAlignment="1">
      <alignment horizontal="centerContinuous" vertical="center"/>
    </xf>
    <xf numFmtId="0" fontId="4" fillId="3" borderId="28" xfId="7" applyFont="1" applyFill="1" applyBorder="1" applyAlignment="1">
      <alignment horizontal="center" wrapText="1"/>
    </xf>
    <xf numFmtId="0" fontId="4" fillId="3" borderId="15" xfId="7" applyFont="1" applyFill="1" applyBorder="1" applyAlignment="1">
      <alignment horizontal="center" wrapText="1"/>
    </xf>
    <xf numFmtId="17" fontId="4" fillId="3" borderId="28" xfId="7" quotePrefix="1" applyNumberFormat="1" applyFont="1" applyFill="1" applyBorder="1" applyAlignment="1">
      <alignment horizontal="center" wrapText="1"/>
    </xf>
    <xf numFmtId="17" fontId="4" fillId="3" borderId="15" xfId="7" quotePrefix="1" applyNumberFormat="1" applyFont="1" applyFill="1" applyBorder="1" applyAlignment="1">
      <alignment horizontal="center" wrapText="1"/>
    </xf>
    <xf numFmtId="17" fontId="4" fillId="5" borderId="29" xfId="7" quotePrefix="1" applyNumberFormat="1" applyFont="1" applyFill="1" applyBorder="1" applyAlignment="1">
      <alignment horizontal="center" wrapText="1"/>
    </xf>
    <xf numFmtId="0" fontId="4" fillId="5" borderId="12" xfId="7" quotePrefix="1" applyFont="1" applyFill="1" applyBorder="1" applyAlignment="1">
      <alignment horizontal="center" wrapText="1"/>
    </xf>
    <xf numFmtId="165" fontId="5" fillId="3" borderId="0" xfId="5" applyNumberFormat="1" applyFont="1" applyFill="1"/>
    <xf numFmtId="165" fontId="5" fillId="3" borderId="13" xfId="7" applyNumberFormat="1" applyFont="1" applyFill="1" applyBorder="1"/>
    <xf numFmtId="165" fontId="5" fillId="3" borderId="16" xfId="7" applyNumberFormat="1" applyFont="1" applyFill="1" applyBorder="1"/>
    <xf numFmtId="165" fontId="5" fillId="5" borderId="0" xfId="7" applyNumberFormat="1" applyFont="1" applyFill="1" applyBorder="1"/>
    <xf numFmtId="166" fontId="5" fillId="5" borderId="0" xfId="7" applyNumberFormat="1" applyFont="1" applyFill="1" applyBorder="1"/>
    <xf numFmtId="10" fontId="5" fillId="5" borderId="11" xfId="7" applyNumberFormat="1" applyFont="1" applyFill="1" applyBorder="1"/>
    <xf numFmtId="165" fontId="5" fillId="3" borderId="2" xfId="5" applyNumberFormat="1" applyFont="1" applyFill="1" applyBorder="1"/>
    <xf numFmtId="165" fontId="5" fillId="3" borderId="30" xfId="7" applyNumberFormat="1" applyFont="1" applyFill="1" applyBorder="1"/>
    <xf numFmtId="165" fontId="5" fillId="3" borderId="17" xfId="7" applyNumberFormat="1" applyFont="1" applyFill="1" applyBorder="1"/>
    <xf numFmtId="165" fontId="5" fillId="5" borderId="2" xfId="7" applyNumberFormat="1" applyFont="1" applyFill="1" applyBorder="1"/>
    <xf numFmtId="166" fontId="5" fillId="5" borderId="2" xfId="7" applyNumberFormat="1" applyFont="1" applyFill="1" applyBorder="1"/>
    <xf numFmtId="10" fontId="5" fillId="5" borderId="31" xfId="7" applyNumberFormat="1" applyFont="1" applyFill="1" applyBorder="1"/>
    <xf numFmtId="165" fontId="5" fillId="3" borderId="0" xfId="5" applyNumberFormat="1" applyFont="1" applyFill="1" applyBorder="1"/>
    <xf numFmtId="165" fontId="5" fillId="3" borderId="3" xfId="5" applyNumberFormat="1" applyFont="1" applyFill="1" applyBorder="1"/>
    <xf numFmtId="165" fontId="5" fillId="3" borderId="32" xfId="5" applyNumberFormat="1" applyFont="1" applyFill="1" applyBorder="1"/>
    <xf numFmtId="165" fontId="5" fillId="3" borderId="18" xfId="5" applyNumberFormat="1" applyFont="1" applyFill="1" applyBorder="1"/>
    <xf numFmtId="165" fontId="5" fillId="5" borderId="3" xfId="5" applyNumberFormat="1" applyFont="1" applyFill="1" applyBorder="1"/>
    <xf numFmtId="166" fontId="5" fillId="5" borderId="3" xfId="7" applyNumberFormat="1" applyFont="1" applyFill="1" applyBorder="1"/>
    <xf numFmtId="10" fontId="5" fillId="5" borderId="33" xfId="7" applyNumberFormat="1" applyFont="1" applyFill="1" applyBorder="1"/>
    <xf numFmtId="165" fontId="5" fillId="3" borderId="30" xfId="5" applyNumberFormat="1" applyFont="1" applyFill="1" applyBorder="1"/>
    <xf numFmtId="165" fontId="5" fillId="3" borderId="17" xfId="5" applyNumberFormat="1" applyFont="1" applyFill="1" applyBorder="1"/>
    <xf numFmtId="165" fontId="5" fillId="5" borderId="27" xfId="7" applyNumberFormat="1" applyFont="1" applyFill="1" applyBorder="1"/>
    <xf numFmtId="166" fontId="5" fillId="5" borderId="34" xfId="7" applyNumberFormat="1" applyFont="1" applyFill="1" applyBorder="1"/>
    <xf numFmtId="10" fontId="5" fillId="5" borderId="35" xfId="7" applyNumberFormat="1" applyFont="1" applyFill="1" applyBorder="1"/>
    <xf numFmtId="165" fontId="5" fillId="5" borderId="27" xfId="5" applyNumberFormat="1" applyFont="1" applyFill="1" applyBorder="1"/>
    <xf numFmtId="10" fontId="5" fillId="5" borderId="10" xfId="7" applyNumberFormat="1" applyFont="1" applyFill="1" applyBorder="1"/>
    <xf numFmtId="44" fontId="5" fillId="0" borderId="0" xfId="7" applyNumberFormat="1" applyFont="1" applyFill="1"/>
    <xf numFmtId="0" fontId="5" fillId="3" borderId="13" xfId="7" applyFont="1" applyFill="1" applyBorder="1"/>
    <xf numFmtId="0" fontId="5" fillId="3" borderId="16" xfId="7" applyFont="1" applyFill="1" applyBorder="1"/>
    <xf numFmtId="164" fontId="12" fillId="0" borderId="0" xfId="8" applyNumberFormat="1" applyFont="1" applyFill="1"/>
    <xf numFmtId="165" fontId="12" fillId="3" borderId="0" xfId="5" applyNumberFormat="1" applyFont="1" applyFill="1"/>
    <xf numFmtId="165" fontId="5" fillId="3" borderId="13" xfId="5" applyNumberFormat="1" applyFont="1" applyFill="1" applyBorder="1"/>
    <xf numFmtId="165" fontId="5" fillId="3" borderId="16" xfId="5" applyNumberFormat="1" applyFont="1" applyFill="1" applyBorder="1"/>
    <xf numFmtId="164" fontId="6" fillId="0" borderId="0" xfId="8" applyNumberFormat="1" applyFont="1" applyFill="1"/>
    <xf numFmtId="165" fontId="6" fillId="0" borderId="0" xfId="5" applyNumberFormat="1" applyFont="1" applyFill="1"/>
    <xf numFmtId="165" fontId="6" fillId="3" borderId="0" xfId="5" applyNumberFormat="1" applyFont="1" applyFill="1"/>
    <xf numFmtId="165" fontId="6" fillId="3" borderId="13" xfId="5" applyNumberFormat="1" applyFont="1" applyFill="1" applyBorder="1"/>
    <xf numFmtId="165" fontId="6" fillId="3" borderId="16" xfId="5" applyNumberFormat="1" applyFont="1" applyFill="1" applyBorder="1"/>
    <xf numFmtId="0" fontId="5" fillId="3" borderId="14" xfId="7" applyFont="1" applyFill="1" applyBorder="1"/>
    <xf numFmtId="0" fontId="5" fillId="3" borderId="19" xfId="7" applyFont="1" applyFill="1" applyBorder="1"/>
    <xf numFmtId="0" fontId="11" fillId="0" borderId="1" xfId="7" quotePrefix="1" applyFont="1" applyFill="1" applyBorder="1" applyAlignment="1">
      <alignment horizontal="center" wrapText="1"/>
    </xf>
    <xf numFmtId="17" fontId="11" fillId="0" borderId="1" xfId="7" quotePrefix="1" applyNumberFormat="1" applyFont="1" applyFill="1" applyBorder="1" applyAlignment="1">
      <alignment horizontal="center" wrapText="1"/>
    </xf>
    <xf numFmtId="17" fontId="11" fillId="3" borderId="1" xfId="7" quotePrefix="1" applyNumberFormat="1" applyFont="1" applyFill="1" applyBorder="1" applyAlignment="1">
      <alignment horizontal="center" wrapText="1"/>
    </xf>
    <xf numFmtId="164" fontId="12" fillId="0" borderId="2" xfId="7" applyNumberFormat="1" applyFont="1" applyFill="1" applyBorder="1"/>
    <xf numFmtId="165" fontId="12" fillId="0" borderId="2" xfId="5" applyNumberFormat="1" applyFont="1" applyFill="1" applyBorder="1"/>
    <xf numFmtId="165" fontId="12" fillId="3" borderId="2" xfId="5" applyNumberFormat="1" applyFont="1" applyFill="1" applyBorder="1"/>
    <xf numFmtId="0" fontId="4" fillId="0" borderId="20" xfId="11" applyFont="1" applyFill="1" applyBorder="1" applyAlignment="1">
      <alignment horizontal="center" wrapText="1"/>
    </xf>
    <xf numFmtId="44" fontId="11" fillId="0" borderId="0" xfId="6" applyNumberFormat="1" applyFont="1" applyFill="1"/>
    <xf numFmtId="0" fontId="11" fillId="0" borderId="0" xfId="6" applyFont="1" applyFill="1"/>
    <xf numFmtId="43" fontId="4" fillId="0" borderId="1" xfId="2" applyFont="1" applyFill="1" applyBorder="1" applyAlignment="1">
      <alignment horizontal="center" wrapText="1"/>
    </xf>
    <xf numFmtId="164" fontId="4" fillId="0" borderId="1" xfId="0" quotePrefix="1" applyNumberFormat="1" applyFont="1" applyFill="1" applyBorder="1" applyAlignment="1">
      <alignment horizontal="center" wrapText="1"/>
    </xf>
    <xf numFmtId="165" fontId="12" fillId="0" borderId="0" xfId="0" quotePrefix="1" applyNumberFormat="1" applyFont="1" applyFill="1" applyAlignment="1">
      <alignment horizontal="left"/>
    </xf>
    <xf numFmtId="165" fontId="5" fillId="0" borderId="2" xfId="0" applyNumberFormat="1" applyFont="1" applyFill="1" applyBorder="1"/>
    <xf numFmtId="165" fontId="5" fillId="0" borderId="3" xfId="0" applyNumberFormat="1" applyFont="1" applyFill="1" applyBorder="1"/>
    <xf numFmtId="165" fontId="12" fillId="0" borderId="0" xfId="1" applyNumberFormat="1" applyFont="1" applyFill="1" applyBorder="1"/>
    <xf numFmtId="10" fontId="5" fillId="0" borderId="0" xfId="0" applyNumberFormat="1" applyFont="1" applyFill="1" applyAlignment="1">
      <alignment horizontal="center"/>
    </xf>
    <xf numFmtId="2" fontId="5" fillId="0" borderId="0" xfId="0" applyNumberFormat="1" applyFont="1" applyFill="1" applyAlignment="1">
      <alignment horizontal="center"/>
    </xf>
    <xf numFmtId="44" fontId="4" fillId="0" borderId="3" xfId="1" applyFont="1" applyFill="1" applyBorder="1"/>
    <xf numFmtId="0" fontId="4" fillId="0" borderId="0" xfId="0" applyFont="1" applyFill="1" applyBorder="1" applyAlignment="1">
      <alignment horizontal="right"/>
    </xf>
    <xf numFmtId="44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right"/>
    </xf>
    <xf numFmtId="44" fontId="11" fillId="3" borderId="3" xfId="1" applyFont="1" applyFill="1" applyBorder="1"/>
    <xf numFmtId="41" fontId="12" fillId="0" borderId="0" xfId="6" applyNumberFormat="1" applyFont="1" applyFill="1"/>
    <xf numFmtId="0" fontId="12" fillId="0" borderId="0" xfId="6" applyFont="1" applyFill="1"/>
    <xf numFmtId="0" fontId="4" fillId="3" borderId="24" xfId="6" quotePrefix="1" applyFont="1" applyFill="1" applyBorder="1" applyAlignment="1">
      <alignment horizontal="center" wrapText="1"/>
    </xf>
    <xf numFmtId="0" fontId="5" fillId="3" borderId="16" xfId="6" quotePrefix="1" applyFont="1" applyFill="1" applyBorder="1" applyAlignment="1">
      <alignment horizontal="center"/>
    </xf>
    <xf numFmtId="0" fontId="5" fillId="3" borderId="16" xfId="6" quotePrefix="1" applyFont="1" applyFill="1" applyBorder="1" applyAlignment="1">
      <alignment horizontal="center" wrapText="1"/>
    </xf>
    <xf numFmtId="0" fontId="5" fillId="3" borderId="16" xfId="6" applyFont="1" applyFill="1" applyBorder="1"/>
    <xf numFmtId="44" fontId="5" fillId="3" borderId="16" xfId="5" applyNumberFormat="1" applyFont="1" applyFill="1" applyBorder="1"/>
    <xf numFmtId="44" fontId="5" fillId="3" borderId="16" xfId="5" applyFont="1" applyFill="1" applyBorder="1"/>
    <xf numFmtId="170" fontId="5" fillId="3" borderId="16" xfId="5" applyNumberFormat="1" applyFont="1" applyFill="1" applyBorder="1"/>
    <xf numFmtId="0" fontId="5" fillId="3" borderId="19" xfId="6" applyFont="1" applyFill="1" applyBorder="1"/>
    <xf numFmtId="171" fontId="6" fillId="0" borderId="0" xfId="6" applyNumberFormat="1" applyFont="1" applyFill="1"/>
    <xf numFmtId="165" fontId="6" fillId="0" borderId="0" xfId="6" applyNumberFormat="1" applyFont="1" applyFill="1"/>
    <xf numFmtId="0" fontId="6" fillId="0" borderId="0" xfId="6" quotePrefix="1" applyFont="1" applyFill="1" applyBorder="1" applyAlignment="1">
      <alignment horizontal="left"/>
    </xf>
    <xf numFmtId="41" fontId="12" fillId="3" borderId="0" xfId="6" applyNumberFormat="1" applyFont="1" applyFill="1"/>
    <xf numFmtId="165" fontId="12" fillId="0" borderId="0" xfId="11" applyNumberFormat="1" applyFont="1" applyFill="1"/>
    <xf numFmtId="0" fontId="8" fillId="0" borderId="0" xfId="7" applyFont="1" applyFill="1" applyAlignment="1">
      <alignment horizontal="center"/>
    </xf>
    <xf numFmtId="0" fontId="6" fillId="0" borderId="0" xfId="7" applyFont="1" applyFill="1" applyBorder="1"/>
    <xf numFmtId="0" fontId="9" fillId="0" borderId="0" xfId="7" applyFont="1" applyFill="1" applyBorder="1" applyAlignment="1">
      <alignment horizontal="center"/>
    </xf>
    <xf numFmtId="0" fontId="4" fillId="0" borderId="0" xfId="7" applyFont="1" applyAlignment="1">
      <alignment horizontal="center"/>
    </xf>
    <xf numFmtId="3" fontId="5" fillId="0" borderId="0" xfId="7" applyNumberFormat="1" applyFont="1"/>
    <xf numFmtId="0" fontId="23" fillId="2" borderId="0" xfId="7" quotePrefix="1" applyFont="1" applyFill="1" applyAlignment="1">
      <alignment horizontal="left"/>
    </xf>
    <xf numFmtId="0" fontId="5" fillId="2" borderId="0" xfId="7" applyFont="1" applyFill="1"/>
    <xf numFmtId="3" fontId="5" fillId="2" borderId="0" xfId="7" applyNumberFormat="1" applyFont="1" applyFill="1"/>
    <xf numFmtId="0" fontId="6" fillId="0" borderId="0" xfId="7" applyFont="1"/>
    <xf numFmtId="0" fontId="7" fillId="0" borderId="0" xfId="7" applyFont="1"/>
    <xf numFmtId="0" fontId="7" fillId="0" borderId="0" xfId="7" applyFont="1" applyAlignment="1">
      <alignment horizontal="center"/>
    </xf>
    <xf numFmtId="0" fontId="8" fillId="0" borderId="0" xfId="7" applyFont="1"/>
    <xf numFmtId="0" fontId="7" fillId="0" borderId="0" xfId="7" applyFont="1" applyFill="1"/>
    <xf numFmtId="3" fontId="7" fillId="0" borderId="0" xfId="7" applyNumberFormat="1" applyFont="1" applyFill="1"/>
    <xf numFmtId="0" fontId="11" fillId="2" borderId="0" xfId="7" applyFont="1" applyFill="1"/>
    <xf numFmtId="3" fontId="7" fillId="0" borderId="0" xfId="7" applyNumberFormat="1" applyFont="1"/>
    <xf numFmtId="44" fontId="12" fillId="0" borderId="0" xfId="0" applyNumberFormat="1" applyFont="1" applyFill="1" applyBorder="1"/>
    <xf numFmtId="44" fontId="5" fillId="0" borderId="0" xfId="0" applyNumberFormat="1" applyFont="1" applyFill="1" applyBorder="1"/>
    <xf numFmtId="165" fontId="5" fillId="0" borderId="0" xfId="1" applyNumberFormat="1" applyFont="1" applyFill="1"/>
    <xf numFmtId="165" fontId="6" fillId="0" borderId="3" xfId="11" applyNumberFormat="1" applyFont="1" applyFill="1" applyBorder="1"/>
    <xf numFmtId="0" fontId="5" fillId="0" borderId="0" xfId="0" applyFont="1" applyFill="1" applyBorder="1" applyAlignment="1">
      <alignment horizontal="right"/>
    </xf>
    <xf numFmtId="165" fontId="12" fillId="0" borderId="0" xfId="1" applyNumberFormat="1" applyFont="1" applyFill="1"/>
    <xf numFmtId="165" fontId="5" fillId="0" borderId="2" xfId="1" applyNumberFormat="1" applyFont="1" applyFill="1" applyBorder="1"/>
    <xf numFmtId="3" fontId="12" fillId="0" borderId="0" xfId="11" applyNumberFormat="1" applyFont="1" applyFill="1"/>
    <xf numFmtId="0" fontId="12" fillId="0" borderId="0" xfId="11" quotePrefix="1" applyFont="1" applyFill="1" applyAlignment="1" applyProtection="1">
      <alignment horizontal="left" indent="2"/>
    </xf>
    <xf numFmtId="167" fontId="12" fillId="0" borderId="0" xfId="11" quotePrefix="1" applyNumberFormat="1" applyFont="1" applyFill="1" applyAlignment="1" applyProtection="1">
      <alignment horizontal="left" indent="2"/>
    </xf>
    <xf numFmtId="167" fontId="12" fillId="0" borderId="0" xfId="11" applyNumberFormat="1" applyFont="1" applyFill="1"/>
    <xf numFmtId="44" fontId="12" fillId="0" borderId="0" xfId="11" quotePrefix="1" applyNumberFormat="1" applyFont="1" applyFill="1" applyAlignment="1" applyProtection="1">
      <alignment horizontal="left" indent="2"/>
    </xf>
    <xf numFmtId="10" fontId="6" fillId="0" borderId="0" xfId="12" applyNumberFormat="1" applyFont="1"/>
    <xf numFmtId="165" fontId="4" fillId="0" borderId="20" xfId="1" applyNumberFormat="1" applyFont="1" applyFill="1" applyBorder="1" applyAlignment="1" applyProtection="1">
      <alignment horizontal="center" wrapText="1"/>
    </xf>
    <xf numFmtId="165" fontId="4" fillId="0" borderId="0" xfId="1" applyNumberFormat="1" applyFont="1" applyFill="1" applyBorder="1" applyAlignment="1"/>
    <xf numFmtId="0" fontId="6" fillId="0" borderId="0" xfId="6" quotePrefix="1" applyFont="1" applyFill="1" applyBorder="1" applyAlignment="1">
      <alignment horizontal="right"/>
    </xf>
    <xf numFmtId="44" fontId="5" fillId="0" borderId="0" xfId="0" applyNumberFormat="1" applyFont="1" applyFill="1"/>
    <xf numFmtId="0" fontId="10" fillId="0" borderId="0" xfId="7" applyFont="1"/>
    <xf numFmtId="164" fontId="12" fillId="0" borderId="0" xfId="7" applyNumberFormat="1" applyFont="1"/>
    <xf numFmtId="44" fontId="12" fillId="0" borderId="0" xfId="11" applyNumberFormat="1" applyFont="1" applyFill="1"/>
    <xf numFmtId="165" fontId="7" fillId="0" borderId="0" xfId="0" applyNumberFormat="1" applyFont="1" applyFill="1"/>
    <xf numFmtId="17" fontId="5" fillId="0" borderId="0" xfId="6" applyNumberFormat="1" applyFont="1" applyFill="1"/>
    <xf numFmtId="44" fontId="13" fillId="3" borderId="3" xfId="1" applyFont="1" applyFill="1" applyBorder="1"/>
    <xf numFmtId="164" fontId="10" fillId="2" borderId="3" xfId="7" applyNumberFormat="1" applyFont="1" applyFill="1" applyBorder="1"/>
    <xf numFmtId="10" fontId="5" fillId="2" borderId="3" xfId="10" applyNumberFormat="1" applyFont="1" applyFill="1" applyBorder="1"/>
    <xf numFmtId="0" fontId="5" fillId="0" borderId="0" xfId="14" applyFont="1"/>
    <xf numFmtId="0" fontId="28" fillId="0" borderId="0" xfId="14" applyFont="1"/>
    <xf numFmtId="0" fontId="4" fillId="0" borderId="0" xfId="14" applyFont="1"/>
    <xf numFmtId="164" fontId="5" fillId="0" borderId="0" xfId="14" applyNumberFormat="1" applyFont="1"/>
    <xf numFmtId="0" fontId="5" fillId="0" borderId="40" xfId="14" applyFont="1" applyBorder="1"/>
    <xf numFmtId="0" fontId="4" fillId="0" borderId="41" xfId="14" applyFont="1" applyBorder="1"/>
    <xf numFmtId="0" fontId="4" fillId="0" borderId="42" xfId="14" applyFont="1" applyBorder="1"/>
    <xf numFmtId="0" fontId="4" fillId="6" borderId="40" xfId="14" applyFont="1" applyFill="1" applyBorder="1" applyAlignment="1">
      <alignment horizontal="centerContinuous"/>
    </xf>
    <xf numFmtId="0" fontId="4" fillId="6" borderId="42" xfId="14" applyFont="1" applyFill="1" applyBorder="1" applyAlignment="1">
      <alignment horizontal="centerContinuous"/>
    </xf>
    <xf numFmtId="0" fontId="4" fillId="6" borderId="43" xfId="14" applyFont="1" applyFill="1" applyBorder="1" applyAlignment="1">
      <alignment horizontal="centerContinuous"/>
    </xf>
    <xf numFmtId="0" fontId="5" fillId="0" borderId="44" xfId="14" applyFont="1" applyBorder="1"/>
    <xf numFmtId="0" fontId="4" fillId="0" borderId="45" xfId="14" applyFont="1" applyBorder="1" applyAlignment="1">
      <alignment horizontal="center"/>
    </xf>
    <xf numFmtId="0" fontId="5" fillId="0" borderId="1" xfId="14" applyFont="1" applyBorder="1"/>
    <xf numFmtId="0" fontId="4" fillId="0" borderId="46" xfId="14" applyFont="1" applyBorder="1" applyAlignment="1">
      <alignment horizontal="center"/>
    </xf>
    <xf numFmtId="0" fontId="4" fillId="0" borderId="29" xfId="14" applyFont="1" applyBorder="1" applyAlignment="1">
      <alignment horizontal="center"/>
    </xf>
    <xf numFmtId="0" fontId="4" fillId="0" borderId="12" xfId="14" applyFont="1" applyBorder="1" applyAlignment="1">
      <alignment horizontal="center"/>
    </xf>
    <xf numFmtId="0" fontId="5" fillId="0" borderId="13" xfId="14" applyFont="1" applyBorder="1"/>
    <xf numFmtId="0" fontId="5" fillId="0" borderId="47" xfId="14" applyFont="1" applyBorder="1"/>
    <xf numFmtId="0" fontId="5" fillId="0" borderId="13" xfId="14" applyFont="1" applyBorder="1" applyAlignment="1">
      <alignment horizontal="center"/>
    </xf>
    <xf numFmtId="0" fontId="5" fillId="0" borderId="0" xfId="14" applyFont="1" applyAlignment="1">
      <alignment horizontal="center"/>
    </xf>
    <xf numFmtId="0" fontId="5" fillId="0" borderId="11" xfId="14" applyFont="1" applyBorder="1" applyAlignment="1">
      <alignment horizontal="center"/>
    </xf>
    <xf numFmtId="0" fontId="5" fillId="0" borderId="11" xfId="14" applyFont="1" applyBorder="1"/>
    <xf numFmtId="0" fontId="5" fillId="0" borderId="13" xfId="14" applyFont="1" applyBorder="1" applyAlignment="1">
      <alignment horizontal="left" vertical="top"/>
    </xf>
    <xf numFmtId="0" fontId="5" fillId="0" borderId="47" xfId="14" applyFont="1" applyBorder="1" applyAlignment="1">
      <alignment wrapText="1"/>
    </xf>
    <xf numFmtId="165" fontId="5" fillId="0" borderId="13" xfId="14" applyNumberFormat="1" applyFont="1" applyBorder="1"/>
    <xf numFmtId="165" fontId="5" fillId="0" borderId="11" xfId="14" applyNumberFormat="1" applyFont="1" applyBorder="1" applyAlignment="1">
      <alignment horizontal="center"/>
    </xf>
    <xf numFmtId="165" fontId="12" fillId="0" borderId="0" xfId="14" applyNumberFormat="1" applyFont="1"/>
    <xf numFmtId="164" fontId="29" fillId="0" borderId="11" xfId="14" applyNumberFormat="1" applyFont="1" applyBorder="1"/>
    <xf numFmtId="165" fontId="20" fillId="0" borderId="13" xfId="14" applyNumberFormat="1" applyFont="1" applyBorder="1"/>
    <xf numFmtId="165" fontId="20" fillId="0" borderId="0" xfId="14" applyNumberFormat="1" applyFont="1"/>
    <xf numFmtId="164" fontId="12" fillId="0" borderId="13" xfId="14" applyNumberFormat="1" applyFont="1" applyBorder="1"/>
    <xf numFmtId="0" fontId="5" fillId="0" borderId="45" xfId="14" applyFont="1" applyBorder="1"/>
    <xf numFmtId="10" fontId="11" fillId="0" borderId="13" xfId="14" applyNumberFormat="1" applyFont="1" applyBorder="1"/>
    <xf numFmtId="10" fontId="11" fillId="0" borderId="0" xfId="14" applyNumberFormat="1" applyFont="1"/>
    <xf numFmtId="165" fontId="4" fillId="0" borderId="11" xfId="14" applyNumberFormat="1" applyFont="1" applyBorder="1" applyAlignment="1">
      <alignment horizontal="center"/>
    </xf>
    <xf numFmtId="0" fontId="5" fillId="0" borderId="26" xfId="14" applyFont="1" applyBorder="1"/>
    <xf numFmtId="0" fontId="5" fillId="0" borderId="5" xfId="14" applyFont="1" applyBorder="1"/>
    <xf numFmtId="0" fontId="5" fillId="0" borderId="48" xfId="14" applyFont="1" applyBorder="1"/>
    <xf numFmtId="164" fontId="5" fillId="0" borderId="13" xfId="14" applyNumberFormat="1" applyFont="1" applyBorder="1"/>
    <xf numFmtId="164" fontId="29" fillId="0" borderId="0" xfId="14" applyNumberFormat="1" applyFont="1"/>
    <xf numFmtId="164" fontId="5" fillId="0" borderId="11" xfId="14" applyNumberFormat="1" applyFont="1" applyBorder="1"/>
    <xf numFmtId="9" fontId="11" fillId="0" borderId="49" xfId="14" applyNumberFormat="1" applyFont="1" applyBorder="1"/>
    <xf numFmtId="9" fontId="11" fillId="0" borderId="1" xfId="14" applyNumberFormat="1" applyFont="1" applyBorder="1"/>
    <xf numFmtId="9" fontId="11" fillId="0" borderId="50" xfId="14" applyNumberFormat="1" applyFont="1" applyBorder="1" applyAlignment="1">
      <alignment horizontal="right"/>
    </xf>
    <xf numFmtId="9" fontId="5" fillId="0" borderId="11" xfId="14" applyNumberFormat="1" applyFont="1" applyBorder="1"/>
    <xf numFmtId="164" fontId="30" fillId="0" borderId="11" xfId="14" applyNumberFormat="1" applyFont="1" applyBorder="1"/>
    <xf numFmtId="0" fontId="5" fillId="0" borderId="45" xfId="14" applyFont="1" applyBorder="1" applyAlignment="1">
      <alignment wrapText="1"/>
    </xf>
    <xf numFmtId="164" fontId="12" fillId="0" borderId="1" xfId="14" applyNumberFormat="1" applyFont="1" applyBorder="1"/>
    <xf numFmtId="0" fontId="4" fillId="0" borderId="51" xfId="14" applyFont="1" applyBorder="1"/>
    <xf numFmtId="0" fontId="4" fillId="0" borderId="52" xfId="14" applyFont="1" applyBorder="1"/>
    <xf numFmtId="42" fontId="4" fillId="0" borderId="53" xfId="14" applyNumberFormat="1" applyFont="1" applyBorder="1"/>
    <xf numFmtId="42" fontId="4" fillId="0" borderId="52" xfId="14" applyNumberFormat="1" applyFont="1" applyBorder="1"/>
    <xf numFmtId="165" fontId="30" fillId="0" borderId="54" xfId="14" applyNumberFormat="1" applyFont="1" applyBorder="1"/>
    <xf numFmtId="0" fontId="5" fillId="0" borderId="14" xfId="14" applyFont="1" applyBorder="1" applyAlignment="1">
      <alignment horizontal="left" vertical="top"/>
    </xf>
    <xf numFmtId="0" fontId="5" fillId="0" borderId="55" xfId="14" applyFont="1" applyBorder="1" applyAlignment="1">
      <alignment wrapText="1"/>
    </xf>
    <xf numFmtId="0" fontId="5" fillId="0" borderId="27" xfId="14" applyFont="1" applyBorder="1"/>
    <xf numFmtId="164" fontId="5" fillId="0" borderId="14" xfId="14" applyNumberFormat="1" applyFont="1" applyBorder="1"/>
    <xf numFmtId="164" fontId="5" fillId="0" borderId="27" xfId="14" applyNumberFormat="1" applyFont="1" applyBorder="1"/>
    <xf numFmtId="164" fontId="5" fillId="0" borderId="10" xfId="14" applyNumberFormat="1" applyFont="1" applyBorder="1"/>
    <xf numFmtId="165" fontId="12" fillId="0" borderId="13" xfId="14" applyNumberFormat="1" applyFont="1" applyBorder="1"/>
    <xf numFmtId="165" fontId="20" fillId="0" borderId="0" xfId="14" applyNumberFormat="1" applyFont="1" applyBorder="1"/>
    <xf numFmtId="165" fontId="12" fillId="0" borderId="0" xfId="14" applyNumberFormat="1" applyFont="1" applyBorder="1"/>
    <xf numFmtId="171" fontId="11" fillId="0" borderId="13" xfId="14" applyNumberFormat="1" applyFont="1" applyBorder="1"/>
    <xf numFmtId="171" fontId="11" fillId="0" borderId="0" xfId="14" applyNumberFormat="1" applyFont="1"/>
    <xf numFmtId="171" fontId="11" fillId="0" borderId="11" xfId="14" applyNumberFormat="1" applyFont="1" applyBorder="1" applyAlignment="1">
      <alignment horizontal="center"/>
    </xf>
    <xf numFmtId="0" fontId="8" fillId="4" borderId="0" xfId="0" applyFont="1" applyFill="1"/>
    <xf numFmtId="0" fontId="7" fillId="4" borderId="0" xfId="0" applyFont="1" applyFill="1"/>
    <xf numFmtId="0" fontId="17" fillId="4" borderId="0" xfId="0" applyFont="1" applyFill="1"/>
    <xf numFmtId="0" fontId="16" fillId="4" borderId="0" xfId="0" applyFont="1" applyFill="1"/>
    <xf numFmtId="0" fontId="9" fillId="4" borderId="0" xfId="0" applyFont="1" applyFill="1"/>
    <xf numFmtId="0" fontId="18" fillId="4" borderId="21" xfId="0" applyFont="1" applyFill="1" applyBorder="1" applyAlignment="1">
      <alignment horizontal="center"/>
    </xf>
    <xf numFmtId="0" fontId="18" fillId="4" borderId="2" xfId="0" applyFont="1" applyFill="1" applyBorder="1" applyAlignment="1">
      <alignment horizontal="center"/>
    </xf>
    <xf numFmtId="0" fontId="18" fillId="4" borderId="36" xfId="0" applyFont="1" applyFill="1" applyBorder="1" applyAlignment="1">
      <alignment horizontal="center"/>
    </xf>
    <xf numFmtId="0" fontId="18" fillId="4" borderId="4" xfId="0" applyFont="1" applyFill="1" applyBorder="1" applyAlignment="1">
      <alignment horizontal="center"/>
    </xf>
    <xf numFmtId="0" fontId="7" fillId="4" borderId="8" xfId="0" applyFont="1" applyFill="1" applyBorder="1" applyAlignment="1">
      <alignment horizontal="center"/>
    </xf>
    <xf numFmtId="3" fontId="7" fillId="4" borderId="39" xfId="0" applyNumberFormat="1" applyFont="1" applyFill="1" applyBorder="1" applyAlignment="1">
      <alignment horizontal="right"/>
    </xf>
    <xf numFmtId="3" fontId="7" fillId="4" borderId="5" xfId="0" applyNumberFormat="1" applyFont="1" applyFill="1" applyBorder="1"/>
    <xf numFmtId="3" fontId="7" fillId="4" borderId="8" xfId="0" applyNumberFormat="1" applyFont="1" applyFill="1" applyBorder="1"/>
    <xf numFmtId="0" fontId="7" fillId="4" borderId="7" xfId="0" applyFont="1" applyFill="1" applyBorder="1"/>
    <xf numFmtId="0" fontId="7" fillId="4" borderId="7" xfId="0" applyFont="1" applyFill="1" applyBorder="1" applyAlignment="1">
      <alignment horizontal="center"/>
    </xf>
    <xf numFmtId="3" fontId="7" fillId="4" borderId="22" xfId="0" applyNumberFormat="1" applyFont="1" applyFill="1" applyBorder="1" applyAlignment="1">
      <alignment horizontal="right"/>
    </xf>
    <xf numFmtId="3" fontId="7" fillId="4" borderId="0" xfId="0" applyNumberFormat="1" applyFont="1" applyFill="1" applyBorder="1"/>
    <xf numFmtId="3" fontId="7" fillId="4" borderId="7" xfId="0" applyNumberFormat="1" applyFont="1" applyFill="1" applyBorder="1"/>
    <xf numFmtId="0" fontId="7" fillId="2" borderId="7" xfId="0" applyFont="1" applyFill="1" applyBorder="1"/>
    <xf numFmtId="0" fontId="7" fillId="2" borderId="7" xfId="0" applyFont="1" applyFill="1" applyBorder="1" applyAlignment="1">
      <alignment horizontal="center"/>
    </xf>
    <xf numFmtId="3" fontId="7" fillId="2" borderId="22" xfId="0" applyNumberFormat="1" applyFont="1" applyFill="1" applyBorder="1" applyAlignment="1">
      <alignment horizontal="right"/>
    </xf>
    <xf numFmtId="3" fontId="7" fillId="2" borderId="0" xfId="0" applyNumberFormat="1" applyFont="1" applyFill="1" applyBorder="1"/>
    <xf numFmtId="3" fontId="7" fillId="2" borderId="7" xfId="0" applyNumberFormat="1" applyFont="1" applyFill="1" applyBorder="1"/>
    <xf numFmtId="0" fontId="7" fillId="2" borderId="6" xfId="0" applyFont="1" applyFill="1" applyBorder="1"/>
    <xf numFmtId="0" fontId="7" fillId="2" borderId="6" xfId="0" applyFont="1" applyFill="1" applyBorder="1" applyAlignment="1">
      <alignment horizontal="center"/>
    </xf>
    <xf numFmtId="3" fontId="7" fillId="2" borderId="37" xfId="0" applyNumberFormat="1" applyFont="1" applyFill="1" applyBorder="1" applyAlignment="1">
      <alignment horizontal="right"/>
    </xf>
    <xf numFmtId="3" fontId="7" fillId="2" borderId="1" xfId="0" applyNumberFormat="1" applyFont="1" applyFill="1" applyBorder="1"/>
    <xf numFmtId="3" fontId="7" fillId="2" borderId="6" xfId="0" applyNumberFormat="1" applyFont="1" applyFill="1" applyBorder="1"/>
    <xf numFmtId="0" fontId="7" fillId="2" borderId="8" xfId="0" applyFont="1" applyFill="1" applyBorder="1" applyAlignment="1">
      <alignment horizontal="center"/>
    </xf>
    <xf numFmtId="3" fontId="7" fillId="2" borderId="39" xfId="0" applyNumberFormat="1" applyFont="1" applyFill="1" applyBorder="1" applyAlignment="1">
      <alignment horizontal="right"/>
    </xf>
    <xf numFmtId="3" fontId="7" fillId="2" borderId="5" xfId="0" applyNumberFormat="1" applyFont="1" applyFill="1" applyBorder="1"/>
    <xf numFmtId="3" fontId="7" fillId="2" borderId="8" xfId="0" applyNumberFormat="1" applyFont="1" applyFill="1" applyBorder="1"/>
    <xf numFmtId="0" fontId="7" fillId="4" borderId="6" xfId="0" applyFont="1" applyFill="1" applyBorder="1"/>
    <xf numFmtId="0" fontId="7" fillId="4" borderId="6" xfId="0" applyFont="1" applyFill="1" applyBorder="1" applyAlignment="1">
      <alignment horizontal="center"/>
    </xf>
    <xf numFmtId="3" fontId="7" fillId="4" borderId="37" xfId="0" applyNumberFormat="1" applyFont="1" applyFill="1" applyBorder="1" applyAlignment="1">
      <alignment horizontal="right"/>
    </xf>
    <xf numFmtId="3" fontId="7" fillId="4" borderId="1" xfId="0" applyNumberFormat="1" applyFont="1" applyFill="1" applyBorder="1"/>
    <xf numFmtId="3" fontId="7" fillId="4" borderId="6" xfId="0" applyNumberFormat="1" applyFont="1" applyFill="1" applyBorder="1"/>
    <xf numFmtId="0" fontId="23" fillId="4" borderId="0" xfId="0" applyFont="1" applyFill="1" applyAlignment="1">
      <alignment horizontal="center"/>
    </xf>
    <xf numFmtId="0" fontId="18" fillId="4" borderId="0" xfId="0" applyFont="1" applyFill="1" applyBorder="1" applyAlignment="1">
      <alignment horizontal="center"/>
    </xf>
    <xf numFmtId="3" fontId="7" fillId="4" borderId="0" xfId="0" applyNumberFormat="1" applyFont="1" applyFill="1" applyBorder="1" applyAlignment="1">
      <alignment horizontal="right"/>
    </xf>
    <xf numFmtId="3" fontId="7" fillId="4" borderId="22" xfId="0" applyNumberFormat="1" applyFont="1" applyFill="1" applyBorder="1"/>
    <xf numFmtId="3" fontId="7" fillId="4" borderId="23" xfId="0" applyNumberFormat="1" applyFont="1" applyFill="1" applyBorder="1"/>
    <xf numFmtId="0" fontId="26" fillId="4" borderId="7" xfId="0" applyFont="1" applyFill="1" applyBorder="1"/>
    <xf numFmtId="0" fontId="26" fillId="2" borderId="7" xfId="0" applyFont="1" applyFill="1" applyBorder="1"/>
    <xf numFmtId="3" fontId="7" fillId="2" borderId="0" xfId="0" applyNumberFormat="1" applyFont="1" applyFill="1" applyBorder="1" applyAlignment="1">
      <alignment horizontal="right"/>
    </xf>
    <xf numFmtId="3" fontId="7" fillId="2" borderId="22" xfId="0" applyNumberFormat="1" applyFont="1" applyFill="1" applyBorder="1"/>
    <xf numFmtId="3" fontId="7" fillId="2" borderId="23" xfId="0" applyNumberFormat="1" applyFont="1" applyFill="1" applyBorder="1"/>
    <xf numFmtId="0" fontId="26" fillId="2" borderId="6" xfId="0" applyFont="1" applyFill="1" applyBorder="1"/>
    <xf numFmtId="3" fontId="7" fillId="2" borderId="1" xfId="0" applyNumberFormat="1" applyFont="1" applyFill="1" applyBorder="1" applyAlignment="1">
      <alignment horizontal="right"/>
    </xf>
    <xf numFmtId="3" fontId="7" fillId="2" borderId="37" xfId="0" applyNumberFormat="1" applyFont="1" applyFill="1" applyBorder="1"/>
    <xf numFmtId="3" fontId="7" fillId="2" borderId="38" xfId="0" applyNumberFormat="1" applyFont="1" applyFill="1" applyBorder="1"/>
    <xf numFmtId="0" fontId="26" fillId="4" borderId="6" xfId="0" applyFont="1" applyFill="1" applyBorder="1"/>
    <xf numFmtId="3" fontId="7" fillId="4" borderId="1" xfId="0" applyNumberFormat="1" applyFont="1" applyFill="1" applyBorder="1" applyAlignment="1">
      <alignment horizontal="right"/>
    </xf>
    <xf numFmtId="3" fontId="7" fillId="4" borderId="37" xfId="0" applyNumberFormat="1" applyFont="1" applyFill="1" applyBorder="1"/>
    <xf numFmtId="3" fontId="7" fillId="4" borderId="38" xfId="0" applyNumberFormat="1" applyFont="1" applyFill="1" applyBorder="1"/>
    <xf numFmtId="165" fontId="5" fillId="0" borderId="0" xfId="11" applyNumberFormat="1" applyFont="1"/>
    <xf numFmtId="166" fontId="12" fillId="3" borderId="16" xfId="5" applyNumberFormat="1" applyFont="1" applyFill="1" applyBorder="1"/>
    <xf numFmtId="0" fontId="5" fillId="0" borderId="1" xfId="14" applyFont="1" applyFill="1" applyBorder="1"/>
    <xf numFmtId="0" fontId="5" fillId="0" borderId="0" xfId="14" applyFont="1" applyFill="1" applyBorder="1"/>
    <xf numFmtId="0" fontId="4" fillId="0" borderId="0" xfId="0" applyFont="1" applyFill="1" applyAlignment="1">
      <alignment horizontal="center" wrapText="1"/>
    </xf>
    <xf numFmtId="0" fontId="0" fillId="0" borderId="0" xfId="0" applyAlignment="1">
      <alignment wrapText="1"/>
    </xf>
    <xf numFmtId="0" fontId="13" fillId="0" borderId="0" xfId="0" applyFont="1" applyFill="1" applyAlignment="1">
      <alignment horizontal="center" wrapText="1"/>
    </xf>
    <xf numFmtId="0" fontId="24" fillId="0" borderId="0" xfId="0" applyFont="1" applyAlignment="1">
      <alignment wrapText="1"/>
    </xf>
    <xf numFmtId="0" fontId="11" fillId="0" borderId="0" xfId="7" applyFont="1" applyFill="1" applyAlignment="1">
      <alignment horizontal="center" vertical="center" wrapText="1"/>
    </xf>
    <xf numFmtId="0" fontId="13" fillId="0" borderId="0" xfId="7" applyFont="1" applyFill="1" applyAlignment="1">
      <alignment horizontal="center" vertical="center" wrapText="1"/>
    </xf>
    <xf numFmtId="0" fontId="5" fillId="0" borderId="1" xfId="7" quotePrefix="1" applyFont="1" applyBorder="1" applyAlignment="1">
      <alignment horizontal="center"/>
    </xf>
    <xf numFmtId="0" fontId="5" fillId="0" borderId="0" xfId="7" quotePrefix="1" applyFont="1" applyAlignment="1">
      <alignment horizontal="left" indent="1"/>
    </xf>
    <xf numFmtId="0" fontId="5" fillId="0" borderId="0" xfId="7" quotePrefix="1" applyFont="1" applyFill="1" applyAlignment="1">
      <alignment horizontal="left" indent="2"/>
    </xf>
    <xf numFmtId="0" fontId="5" fillId="0" borderId="0" xfId="7" quotePrefix="1" applyFont="1" applyAlignment="1">
      <alignment horizontal="left" indent="3"/>
    </xf>
    <xf numFmtId="0" fontId="5" fillId="0" borderId="0" xfId="7" quotePrefix="1" applyFont="1" applyFill="1" applyAlignment="1">
      <alignment horizontal="left" indent="3"/>
    </xf>
    <xf numFmtId="0" fontId="5" fillId="0" borderId="0" xfId="7" quotePrefix="1" applyFont="1" applyFill="1" applyAlignment="1">
      <alignment horizontal="left" indent="1"/>
    </xf>
    <xf numFmtId="0" fontId="11" fillId="0" borderId="0" xfId="11" quotePrefix="1" applyFont="1" applyFill="1" applyAlignment="1">
      <alignment horizontal="center" wrapText="1"/>
    </xf>
    <xf numFmtId="0" fontId="25" fillId="0" borderId="0" xfId="0" applyFont="1" applyAlignment="1">
      <alignment horizontal="center" wrapText="1"/>
    </xf>
    <xf numFmtId="0" fontId="13" fillId="0" borderId="0" xfId="6" applyFont="1" applyFill="1" applyAlignment="1">
      <alignment horizontal="center"/>
    </xf>
    <xf numFmtId="0" fontId="11" fillId="0" borderId="0" xfId="6" applyFont="1" applyFill="1" applyAlignment="1">
      <alignment horizontal="center"/>
    </xf>
    <xf numFmtId="0" fontId="4" fillId="0" borderId="0" xfId="6" applyFont="1" applyFill="1" applyAlignment="1">
      <alignment horizontal="center"/>
    </xf>
    <xf numFmtId="0" fontId="11" fillId="0" borderId="0" xfId="0" applyFont="1" applyFill="1" applyAlignment="1">
      <alignment horizontal="center" wrapText="1"/>
    </xf>
    <xf numFmtId="0" fontId="27" fillId="0" borderId="0" xfId="0" applyFont="1" applyAlignment="1">
      <alignment horizontal="center" wrapText="1"/>
    </xf>
    <xf numFmtId="0" fontId="13" fillId="0" borderId="13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4" fillId="0" borderId="0" xfId="14" applyFont="1" applyAlignment="1">
      <alignment horizontal="center"/>
    </xf>
    <xf numFmtId="0" fontId="9" fillId="0" borderId="0" xfId="14" applyFont="1" applyAlignment="1">
      <alignment horizontal="center"/>
    </xf>
    <xf numFmtId="0" fontId="28" fillId="0" borderId="0" xfId="14" applyFont="1" applyAlignment="1">
      <alignment horizontal="center"/>
    </xf>
  </cellXfs>
  <cellStyles count="15">
    <cellStyle name="Comma" xfId="2" builtinId="3"/>
    <cellStyle name="Comma 10" xfId="8"/>
    <cellStyle name="Currency" xfId="1" builtinId="4"/>
    <cellStyle name="Currency 2" xfId="4"/>
    <cellStyle name="Currency 2 12" xfId="5"/>
    <cellStyle name="Normal" xfId="0" builtinId="0"/>
    <cellStyle name="Normal 2" xfId="3"/>
    <cellStyle name="Normal 2 10" xfId="7"/>
    <cellStyle name="Normal 2 2" xfId="9"/>
    <cellStyle name="Normal 2 3" xfId="11"/>
    <cellStyle name="Normal 3" xfId="13"/>
    <cellStyle name="Normal 31" xfId="14"/>
    <cellStyle name="Normal 510" xfId="6"/>
    <cellStyle name="Percent" xfId="12" builtinId="5"/>
    <cellStyle name="Percent 2" xfId="10"/>
  </cellStyles>
  <dxfs count="2"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8080"/>
      <color rgb="FF0033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customXml" Target="../customXml/item4.xml"/><Relationship Id="rId16" Type="http://schemas.openxmlformats.org/officeDocument/2006/relationships/externalLink" Target="externalLinks/externalLink6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calcChain" Target="calcChain.xml"/><Relationship Id="rId85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51.xml"/><Relationship Id="rId8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25</xdr:col>
      <xdr:colOff>47625</xdr:colOff>
      <xdr:row>28</xdr:row>
      <xdr:rowOff>543244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9175" y="0"/>
          <a:ext cx="6438900" cy="4743769"/>
        </a:xfrm>
        <a:prstGeom prst="rect">
          <a:avLst/>
        </a:prstGeom>
      </xdr:spPr>
    </xdr:pic>
    <xdr:clientData/>
  </xdr:twoCellAnchor>
  <xdr:twoCellAnchor editAs="oneCell">
    <xdr:from>
      <xdr:col>13</xdr:col>
      <xdr:colOff>169314</xdr:colOff>
      <xdr:row>29</xdr:row>
      <xdr:rowOff>28575</xdr:rowOff>
    </xdr:from>
    <xdr:to>
      <xdr:col>25</xdr:col>
      <xdr:colOff>189372</xdr:colOff>
      <xdr:row>62</xdr:row>
      <xdr:rowOff>65862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1789" y="4943475"/>
          <a:ext cx="6678033" cy="48093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COS%20Inputs/COS%20Model/ECOS%20Model%20-%20FINAL%20COMPANY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WINNT\Temporary%20Internet%20Files\OLK93\WC-RB%20GRC%20TY0903%20RY020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WINNT\Temporary%20Internet%20Files\OLK2F\Due%20Diligence\August%20New%20Model\Fred%20Value%209.1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22%20GRC/Compliance%20Filing%20for%20New%20Rates/220066-67-PSE-WP-REVREC-COS-22GRC-Compliance%20Revised-1-9-2023%20(C)/NEW-PSE-WP-BDJ-4-COS-Model-22GRC-01-2022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ower%20Costs\Outlook\2011%20Outlook\Actuals\12%202011\Copy%20of%20Margin_2011_12_final_20120111_12000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WINNT\Temporary%20Internet%20Files\OLK93\FCR%20for%20PSE%20S40%20V0%20%20HM%20edit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05%20GRC/Update%206-30-06/COS%20Update%207-7-06/ECOS%20Model%20-%20UPDATE%20(JAH-5)%207-7-06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7%20GRC\Supplemental%20Filing%202017%20GRC\NO%20MS%20SUPP%202017%20GRC%20Workpapers\%23Electric%20Model%202017%20GRC%20CONT%20CALCULATION%20(SUPP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Documents%20and%20Settings\boljh\Local%20Settings\MSN%20Rate%20v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Processes\General%20Accounting\newgas\2012\4-2012\UBR-GAS%2004-201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1%20GRC\RebuttalFiling2011%20GRC\Electric%20Model%202011%20GRC%20Rebuttal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WINNT\Temporary%20Internet%20Files\OLKC0\Aurora%20Prices%20for%20RORC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Documents%20and%20Settings\scartwri\My%20Documents\Projects\PSE\Projects\BHP\Due%20Diligence\BHP%20IS.BS.CF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WUTC\Puget%20Sound%20Energy\Semi%20Annual%20Report\Jun_30_01\Proforma%20Adj_not%20used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ates/Public/Load%20Research/GRC%202007%20(not%20filed)/Load%20Research%20Analyses/RLW/From%20RLW/Off%20System%20Results/M9_Statistics_All_R991_ADJ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02Inputs\General%20Accounting\Reports\SalesOfElectricity\2009%20SOE\04-2009\02-2009%20SOE%20prelim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General Inputs"/>
      <sheetName val="Input-Allocators"/>
      <sheetName val="Input-Accounts"/>
      <sheetName val="Functionalization"/>
      <sheetName val="Classification"/>
      <sheetName val="Prod_Dem"/>
      <sheetName val="Prod_Energy"/>
      <sheetName val="Trans_Dem"/>
      <sheetName val="Trans_Energy"/>
      <sheetName val="Dist_Dem"/>
      <sheetName val="Dist_Cust"/>
      <sheetName val="Cust_Cust"/>
      <sheetName val="Template"/>
      <sheetName val="DemandTotal"/>
      <sheetName val="EnergyTotal"/>
      <sheetName val="CustomerTotal"/>
      <sheetName val="GrandTotal"/>
      <sheetName val="Summary"/>
      <sheetName val="B - COS Results"/>
      <sheetName val="C-COS Allocation Factors"/>
      <sheetName val="E-Summary of results"/>
      <sheetName val="UnitCost"/>
      <sheetName val="Basic Charge"/>
      <sheetName val="SC Feeder "/>
      <sheetName val="SC Substation O&amp;M"/>
      <sheetName val="SC Substation A&amp;G"/>
      <sheetName val="PCA Cost Alloc for Sch 142"/>
      <sheetName val="Alloc for Sch 141A"/>
      <sheetName val="ErrorCheck"/>
      <sheetName val="Required Sheets"/>
    </sheetNames>
    <sheetDataSet>
      <sheetData sheetId="0"/>
      <sheetData sheetId="1">
        <row r="19">
          <cell r="D19">
            <v>7.1599999999999997E-2</v>
          </cell>
        </row>
        <row r="31">
          <cell r="D31">
            <v>1</v>
          </cell>
        </row>
      </sheetData>
      <sheetData sheetId="2">
        <row r="9">
          <cell r="B9" t="str">
            <v>PRODUCTION</v>
          </cell>
        </row>
        <row r="10">
          <cell r="B10" t="str">
            <v>TRANSMISSION</v>
          </cell>
        </row>
        <row r="11">
          <cell r="B11" t="str">
            <v>DISTRIBUTION</v>
          </cell>
        </row>
        <row r="12">
          <cell r="B12" t="str">
            <v>CUSTOMER</v>
          </cell>
        </row>
        <row r="13">
          <cell r="B13"/>
        </row>
        <row r="14">
          <cell r="B14"/>
        </row>
        <row r="15">
          <cell r="B15"/>
        </row>
        <row r="16">
          <cell r="B16"/>
        </row>
        <row r="19">
          <cell r="B19" t="str">
            <v>DEMAND</v>
          </cell>
        </row>
        <row r="20">
          <cell r="B20" t="str">
            <v>ENERGY</v>
          </cell>
        </row>
        <row r="21">
          <cell r="B21" t="str">
            <v>CUSTOMER</v>
          </cell>
        </row>
        <row r="22">
          <cell r="B22" t="str">
            <v>REN PEAK CREDIT</v>
          </cell>
        </row>
        <row r="23">
          <cell r="B23"/>
        </row>
        <row r="24">
          <cell r="B24"/>
        </row>
        <row r="32">
          <cell r="B32"/>
        </row>
        <row r="33">
          <cell r="B33" t="str">
            <v>CUST_1</v>
          </cell>
        </row>
        <row r="34">
          <cell r="B34" t="str">
            <v>CUST_2</v>
          </cell>
        </row>
        <row r="35">
          <cell r="B35" t="str">
            <v>CUST_3</v>
          </cell>
        </row>
        <row r="36">
          <cell r="B36" t="str">
            <v>CUST_4</v>
          </cell>
        </row>
        <row r="37">
          <cell r="B37" t="str">
            <v>CUST_5</v>
          </cell>
        </row>
        <row r="38">
          <cell r="B38" t="str">
            <v>DEM_1A</v>
          </cell>
        </row>
        <row r="39">
          <cell r="B39" t="str">
            <v>DEM_1B</v>
          </cell>
        </row>
        <row r="40">
          <cell r="B40" t="str">
            <v>DEM_2B</v>
          </cell>
        </row>
        <row r="41">
          <cell r="B41" t="str">
            <v>DEM_3</v>
          </cell>
        </row>
        <row r="42">
          <cell r="B42" t="str">
            <v>DEM_4</v>
          </cell>
        </row>
        <row r="43">
          <cell r="B43" t="str">
            <v>DIR_449</v>
          </cell>
        </row>
        <row r="44">
          <cell r="B44" t="str">
            <v>DIR_SC</v>
          </cell>
        </row>
        <row r="45">
          <cell r="B45" t="str">
            <v>DIR_RESALE_SMALL</v>
          </cell>
        </row>
        <row r="46">
          <cell r="B46" t="str">
            <v>DIR108.360</v>
          </cell>
        </row>
        <row r="47">
          <cell r="B47" t="str">
            <v>DIR108.361</v>
          </cell>
        </row>
        <row r="48">
          <cell r="B48" t="str">
            <v>DIR108.362</v>
          </cell>
        </row>
        <row r="49">
          <cell r="B49" t="str">
            <v>DIR108.364</v>
          </cell>
        </row>
        <row r="50">
          <cell r="B50" t="str">
            <v>DIR108.366</v>
          </cell>
        </row>
        <row r="51">
          <cell r="B51" t="str">
            <v>DIR235.00</v>
          </cell>
        </row>
        <row r="52">
          <cell r="B52" t="str">
            <v>DIR252.00</v>
          </cell>
        </row>
        <row r="53">
          <cell r="B53" t="str">
            <v>DIR360.01</v>
          </cell>
        </row>
        <row r="54">
          <cell r="B54" t="str">
            <v>DIR361.01</v>
          </cell>
        </row>
        <row r="55">
          <cell r="B55" t="str">
            <v>DIR362.01</v>
          </cell>
        </row>
        <row r="56">
          <cell r="B56" t="str">
            <v>DIR364.01</v>
          </cell>
        </row>
        <row r="57">
          <cell r="B57" t="str">
            <v>DIR366.01</v>
          </cell>
        </row>
        <row r="58">
          <cell r="B58" t="str">
            <v>DIR368.03</v>
          </cell>
        </row>
        <row r="59">
          <cell r="B59" t="str">
            <v>DIR373.00</v>
          </cell>
        </row>
        <row r="60">
          <cell r="B60" t="str">
            <v>DIR450.01</v>
          </cell>
        </row>
        <row r="61">
          <cell r="B61" t="str">
            <v>DIR451.02</v>
          </cell>
        </row>
        <row r="62">
          <cell r="B62" t="str">
            <v>DIR451.05</v>
          </cell>
        </row>
        <row r="63">
          <cell r="B63" t="str">
            <v>DIR451.06</v>
          </cell>
        </row>
        <row r="64">
          <cell r="B64" t="str">
            <v>DIR454.05</v>
          </cell>
        </row>
        <row r="65">
          <cell r="B65" t="str">
            <v>ENERGY_1</v>
          </cell>
        </row>
        <row r="66">
          <cell r="B66" t="str">
            <v>ENERGY_2</v>
          </cell>
        </row>
        <row r="67">
          <cell r="B67" t="str">
            <v>METER</v>
          </cell>
        </row>
        <row r="68">
          <cell r="B68" t="str">
            <v>OH_SVC</v>
          </cell>
        </row>
        <row r="69">
          <cell r="B69" t="str">
            <v>OH_TFMR</v>
          </cell>
        </row>
        <row r="70">
          <cell r="B70" t="str">
            <v>PROFORMA</v>
          </cell>
        </row>
        <row r="71">
          <cell r="B71" t="str">
            <v>PROFORMA_RETAIL</v>
          </cell>
        </row>
        <row r="72">
          <cell r="B72" t="str">
            <v>RESID</v>
          </cell>
        </row>
        <row r="73">
          <cell r="B73" t="str">
            <v>UG_TFMR</v>
          </cell>
        </row>
        <row r="74">
          <cell r="B74" t="str">
            <v>DIR904</v>
          </cell>
        </row>
        <row r="75">
          <cell r="B75"/>
        </row>
        <row r="76">
          <cell r="B76"/>
        </row>
        <row r="77">
          <cell r="B77"/>
        </row>
        <row r="78">
          <cell r="B78"/>
        </row>
        <row r="79">
          <cell r="B79"/>
        </row>
        <row r="80">
          <cell r="B80"/>
        </row>
        <row r="81">
          <cell r="B81"/>
        </row>
        <row r="82">
          <cell r="B82"/>
        </row>
        <row r="83">
          <cell r="B83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9">
          <cell r="G39">
            <v>3193663695.1851835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>
        <row r="24">
          <cell r="G24" t="str">
            <v>Prod_Dem</v>
          </cell>
          <cell r="H24" t="str">
            <v>Prod_Energy</v>
          </cell>
          <cell r="I24" t="str">
            <v>Dist_Cust</v>
          </cell>
        </row>
        <row r="25">
          <cell r="G25" t="str">
            <v>Trans_Dem</v>
          </cell>
          <cell r="H25" t="str">
            <v>Trans_Energy</v>
          </cell>
          <cell r="I25" t="str">
            <v>Cust_Cust</v>
          </cell>
        </row>
        <row r="26">
          <cell r="G26" t="str">
            <v>Dist_Dem</v>
          </cell>
          <cell r="H26" t="str">
            <v/>
          </cell>
          <cell r="I26" t="str">
            <v/>
          </cell>
        </row>
        <row r="27">
          <cell r="G27" t="str">
            <v/>
          </cell>
          <cell r="H27" t="str">
            <v/>
          </cell>
          <cell r="I27" t="str">
            <v/>
          </cell>
        </row>
        <row r="28">
          <cell r="G28" t="str">
            <v/>
          </cell>
          <cell r="H28" t="str">
            <v/>
          </cell>
          <cell r="I28" t="str">
            <v/>
          </cell>
        </row>
        <row r="29">
          <cell r="G29" t="str">
            <v/>
          </cell>
          <cell r="H29" t="str">
            <v/>
          </cell>
          <cell r="I29" t="str">
            <v/>
          </cell>
        </row>
        <row r="30">
          <cell r="G30" t="str">
            <v/>
          </cell>
          <cell r="H30" t="str">
            <v/>
          </cell>
          <cell r="I30" t="str">
            <v/>
          </cell>
        </row>
        <row r="31">
          <cell r="G31" t="str">
            <v/>
          </cell>
          <cell r="H31" t="str">
            <v/>
          </cell>
          <cell r="I31" t="str">
            <v/>
          </cell>
        </row>
        <row r="32">
          <cell r="G32" t="str">
            <v/>
          </cell>
          <cell r="H32" t="str">
            <v/>
          </cell>
          <cell r="I32" t="str">
            <v/>
          </cell>
        </row>
        <row r="33">
          <cell r="G33" t="str">
            <v/>
          </cell>
          <cell r="H33" t="str">
            <v/>
          </cell>
          <cell r="I33" t="str">
            <v/>
          </cell>
        </row>
        <row r="34">
          <cell r="G34" t="str">
            <v/>
          </cell>
          <cell r="H34" t="str">
            <v/>
          </cell>
          <cell r="I34" t="str">
            <v/>
          </cell>
        </row>
        <row r="35">
          <cell r="G35" t="str">
            <v/>
          </cell>
          <cell r="H35" t="str">
            <v/>
          </cell>
          <cell r="I35" t="str">
            <v/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QTD Attach A"/>
      <sheetName val="YTD Attach A"/>
      <sheetName val="Footnotes"/>
      <sheetName val="Strings"/>
      <sheetName val="ZZCOOM_M03_Q005"/>
      <sheetName val="ZZCOOM_M03_Q005SKF"/>
      <sheetName val="ZZCOOM_M03_Q005ORDERS"/>
      <sheetName val="Revision History"/>
      <sheetName val="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/>
      <sheetData sheetId="2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  <row r="7">
          <cell r="B7" t="str">
            <v>FOR THE TWELVE MONTHS ENDED SEPTEMBER 30, 2015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5"/>
  <sheetViews>
    <sheetView tabSelected="1" zoomScaleNormal="100" workbookViewId="0">
      <pane ySplit="6" topLeftCell="A7" activePane="bottomLeft" state="frozen"/>
      <selection pane="bottomLeft" activeCell="H29" sqref="H29"/>
    </sheetView>
  </sheetViews>
  <sheetFormatPr defaultColWidth="5.7109375" defaultRowHeight="11.25" x14ac:dyDescent="0.2"/>
  <cols>
    <col min="1" max="1" width="4.42578125" style="64" customWidth="1"/>
    <col min="2" max="2" width="28.85546875" style="64" bestFit="1" customWidth="1"/>
    <col min="3" max="3" width="9.7109375" style="64" bestFit="1" customWidth="1"/>
    <col min="4" max="4" width="12" style="64" customWidth="1"/>
    <col min="5" max="6" width="11.7109375" style="64" customWidth="1"/>
    <col min="7" max="7" width="0.7109375" style="64" customWidth="1"/>
    <col min="8" max="8" width="12.7109375" style="64" customWidth="1"/>
    <col min="9" max="10" width="12" style="64" customWidth="1"/>
    <col min="11" max="11" width="15.28515625" style="64" customWidth="1"/>
    <col min="12" max="16384" width="5.7109375" style="64"/>
  </cols>
  <sheetData>
    <row r="1" spans="1:11" s="71" customFormat="1" ht="11.25" customHeight="1" x14ac:dyDescent="0.25">
      <c r="A1" s="442" t="s">
        <v>0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</row>
    <row r="2" spans="1:11" s="71" customFormat="1" ht="11.25" customHeight="1" x14ac:dyDescent="0.25">
      <c r="A2" s="442" t="s">
        <v>166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</row>
    <row r="3" spans="1:11" s="185" customFormat="1" ht="11.25" customHeight="1" x14ac:dyDescent="0.25">
      <c r="A3" s="444" t="s">
        <v>354</v>
      </c>
      <c r="B3" s="445"/>
      <c r="C3" s="445"/>
      <c r="D3" s="445"/>
      <c r="E3" s="445"/>
      <c r="F3" s="445"/>
      <c r="G3" s="445"/>
      <c r="H3" s="445"/>
      <c r="I3" s="445"/>
      <c r="J3" s="445"/>
      <c r="K3" s="445"/>
    </row>
    <row r="4" spans="1:11" s="185" customFormat="1" ht="11.25" customHeight="1" x14ac:dyDescent="0.25">
      <c r="A4" s="444" t="s">
        <v>308</v>
      </c>
      <c r="B4" s="445"/>
      <c r="C4" s="445"/>
      <c r="D4" s="445"/>
      <c r="E4" s="445"/>
      <c r="F4" s="445"/>
      <c r="G4" s="445"/>
      <c r="H4" s="445"/>
      <c r="I4" s="445"/>
      <c r="J4" s="445"/>
      <c r="K4" s="445"/>
    </row>
    <row r="5" spans="1:11" s="71" customFormat="1" x14ac:dyDescent="0.2"/>
    <row r="6" spans="1:11" s="190" customFormat="1" ht="54.75" customHeight="1" x14ac:dyDescent="0.2">
      <c r="A6" s="72" t="s">
        <v>1</v>
      </c>
      <c r="B6" s="72" t="s">
        <v>216</v>
      </c>
      <c r="C6" s="72" t="s">
        <v>217</v>
      </c>
      <c r="D6" s="250" t="s">
        <v>232</v>
      </c>
      <c r="E6" s="250" t="s">
        <v>233</v>
      </c>
      <c r="F6" s="250" t="s">
        <v>299</v>
      </c>
      <c r="G6" s="250"/>
      <c r="H6" s="250" t="s">
        <v>234</v>
      </c>
      <c r="I6" s="250" t="s">
        <v>235</v>
      </c>
      <c r="J6" s="250" t="s">
        <v>298</v>
      </c>
      <c r="K6" s="249" t="s">
        <v>209</v>
      </c>
    </row>
    <row r="7" spans="1:11" s="157" customFormat="1" x14ac:dyDescent="0.2">
      <c r="A7" s="163"/>
      <c r="B7" s="163"/>
      <c r="C7" s="163"/>
      <c r="D7" s="176"/>
      <c r="E7" s="176"/>
      <c r="F7" s="176"/>
      <c r="G7" s="176"/>
      <c r="H7" s="176"/>
      <c r="I7" s="176"/>
      <c r="J7" s="176"/>
      <c r="K7" s="164"/>
    </row>
    <row r="8" spans="1:11" x14ac:dyDescent="0.2">
      <c r="A8" s="175"/>
      <c r="B8" s="158"/>
      <c r="C8" s="175"/>
      <c r="D8" s="177"/>
      <c r="E8" s="177"/>
      <c r="F8" s="177"/>
      <c r="G8" s="177"/>
      <c r="H8" s="177"/>
      <c r="I8" s="177"/>
      <c r="J8" s="177"/>
      <c r="K8" s="158"/>
    </row>
    <row r="9" spans="1:11" x14ac:dyDescent="0.2">
      <c r="A9" s="175">
        <v>1</v>
      </c>
      <c r="B9" s="158" t="s">
        <v>5</v>
      </c>
      <c r="C9" s="175">
        <v>7</v>
      </c>
      <c r="D9" s="179">
        <v>0</v>
      </c>
      <c r="E9" s="179"/>
      <c r="F9" s="179"/>
      <c r="G9" s="179"/>
      <c r="H9" s="180">
        <f>'Rate Design'!$I$13</f>
        <v>1.25E-3</v>
      </c>
      <c r="I9" s="180"/>
      <c r="J9" s="180"/>
      <c r="K9" s="158" t="s">
        <v>210</v>
      </c>
    </row>
    <row r="10" spans="1:11" x14ac:dyDescent="0.2">
      <c r="A10" s="175">
        <f t="shared" ref="A10:A32" si="0">+A9+1</f>
        <v>2</v>
      </c>
      <c r="B10" s="158"/>
      <c r="C10" s="175"/>
      <c r="D10" s="172"/>
      <c r="E10" s="172"/>
      <c r="F10" s="172"/>
      <c r="G10" s="172"/>
      <c r="H10" s="178"/>
      <c r="I10" s="178"/>
      <c r="J10" s="178"/>
      <c r="K10" s="186"/>
    </row>
    <row r="11" spans="1:11" x14ac:dyDescent="0.2">
      <c r="A11" s="175">
        <f t="shared" si="0"/>
        <v>3</v>
      </c>
      <c r="B11" s="158" t="s">
        <v>236</v>
      </c>
      <c r="C11" s="175"/>
      <c r="D11" s="172"/>
      <c r="E11" s="172"/>
      <c r="F11" s="172"/>
      <c r="G11" s="172"/>
      <c r="H11" s="178"/>
      <c r="I11" s="178"/>
      <c r="J11" s="178"/>
      <c r="K11" s="186"/>
    </row>
    <row r="12" spans="1:11" x14ac:dyDescent="0.2">
      <c r="A12" s="175">
        <f t="shared" si="0"/>
        <v>4</v>
      </c>
      <c r="B12" s="182" t="s">
        <v>218</v>
      </c>
      <c r="C12" s="175" t="s">
        <v>49</v>
      </c>
      <c r="D12" s="179">
        <v>0</v>
      </c>
      <c r="E12" s="179"/>
      <c r="F12" s="179"/>
      <c r="G12" s="179"/>
      <c r="H12" s="180">
        <f>'Rate Design'!$I$22</f>
        <v>9.9099999999999991E-4</v>
      </c>
      <c r="I12" s="180"/>
      <c r="J12" s="180"/>
      <c r="K12" s="158" t="s">
        <v>210</v>
      </c>
    </row>
    <row r="13" spans="1:11" x14ac:dyDescent="0.2">
      <c r="A13" s="175">
        <f t="shared" si="0"/>
        <v>5</v>
      </c>
      <c r="B13" s="183" t="s">
        <v>219</v>
      </c>
      <c r="C13" s="184" t="s">
        <v>220</v>
      </c>
      <c r="D13" s="179">
        <v>0</v>
      </c>
      <c r="E13" s="179">
        <v>0</v>
      </c>
      <c r="F13" s="179"/>
      <c r="G13" s="179"/>
      <c r="H13" s="180">
        <f>'Rate Design'!$I$31</f>
        <v>8.8199999999999997E-4</v>
      </c>
      <c r="I13" s="293">
        <f>'Rate Design'!$I$35</f>
        <v>0.1</v>
      </c>
      <c r="J13" s="293"/>
      <c r="K13" s="158" t="s">
        <v>210</v>
      </c>
    </row>
    <row r="14" spans="1:11" x14ac:dyDescent="0.2">
      <c r="A14" s="175">
        <f t="shared" si="0"/>
        <v>6</v>
      </c>
      <c r="B14" s="183" t="s">
        <v>221</v>
      </c>
      <c r="C14" s="175" t="s">
        <v>222</v>
      </c>
      <c r="D14" s="179">
        <v>0</v>
      </c>
      <c r="E14" s="179">
        <v>0</v>
      </c>
      <c r="F14" s="179"/>
      <c r="G14" s="179"/>
      <c r="H14" s="180">
        <f>'Rate Design'!$I$41</f>
        <v>6.02E-4</v>
      </c>
      <c r="I14" s="293">
        <f>'Rate Design'!$I$45</f>
        <v>0.11</v>
      </c>
      <c r="J14" s="293"/>
      <c r="K14" s="158" t="s">
        <v>210</v>
      </c>
    </row>
    <row r="15" spans="1:11" x14ac:dyDescent="0.2">
      <c r="A15" s="175">
        <f t="shared" si="0"/>
        <v>7</v>
      </c>
      <c r="B15" s="183" t="s">
        <v>223</v>
      </c>
      <c r="C15" s="175">
        <v>29</v>
      </c>
      <c r="D15" s="179">
        <v>0</v>
      </c>
      <c r="E15" s="179">
        <v>0</v>
      </c>
      <c r="F15" s="179"/>
      <c r="G15" s="179"/>
      <c r="H15" s="180">
        <f>'Rate Design'!$I$55</f>
        <v>8.3199999999999995E-4</v>
      </c>
      <c r="I15" s="293">
        <f>'Rate Design'!$I$59</f>
        <v>7.0000000000000007E-2</v>
      </c>
      <c r="J15" s="293"/>
      <c r="K15" s="158" t="s">
        <v>210</v>
      </c>
    </row>
    <row r="16" spans="1:11" ht="10.5" customHeight="1" x14ac:dyDescent="0.2">
      <c r="A16" s="175">
        <f t="shared" si="0"/>
        <v>8</v>
      </c>
      <c r="B16" s="158"/>
      <c r="C16" s="175"/>
      <c r="D16" s="181"/>
      <c r="E16" s="181"/>
      <c r="F16" s="181"/>
      <c r="G16" s="181"/>
      <c r="H16" s="189"/>
      <c r="I16" s="293"/>
      <c r="J16" s="293"/>
      <c r="K16" s="186"/>
    </row>
    <row r="17" spans="1:13" x14ac:dyDescent="0.2">
      <c r="A17" s="175">
        <f t="shared" si="0"/>
        <v>9</v>
      </c>
      <c r="B17" s="171" t="s">
        <v>237</v>
      </c>
      <c r="C17" s="175"/>
      <c r="D17" s="181"/>
      <c r="E17" s="181"/>
      <c r="F17" s="181"/>
      <c r="G17" s="181"/>
      <c r="H17" s="189"/>
      <c r="I17" s="293"/>
      <c r="J17" s="293"/>
      <c r="K17" s="186"/>
    </row>
    <row r="18" spans="1:13" x14ac:dyDescent="0.2">
      <c r="A18" s="175">
        <f t="shared" si="0"/>
        <v>10</v>
      </c>
      <c r="B18" s="183" t="s">
        <v>224</v>
      </c>
      <c r="C18" s="175" t="s">
        <v>171</v>
      </c>
      <c r="D18" s="179">
        <v>0</v>
      </c>
      <c r="E18" s="179">
        <v>0</v>
      </c>
      <c r="F18" s="179"/>
      <c r="G18" s="179"/>
      <c r="H18" s="180">
        <f>'Rate Design'!$I$66</f>
        <v>5.9100000000000005E-4</v>
      </c>
      <c r="I18" s="293">
        <f>'Rate Design'!$I$70</f>
        <v>0.11</v>
      </c>
      <c r="J18" s="293"/>
      <c r="K18" s="158" t="s">
        <v>210</v>
      </c>
    </row>
    <row r="19" spans="1:13" x14ac:dyDescent="0.2">
      <c r="A19" s="175">
        <f t="shared" si="0"/>
        <v>11</v>
      </c>
      <c r="B19" s="183" t="s">
        <v>225</v>
      </c>
      <c r="C19" s="175">
        <v>35</v>
      </c>
      <c r="D19" s="179">
        <v>0</v>
      </c>
      <c r="E19" s="179">
        <v>0</v>
      </c>
      <c r="F19" s="179"/>
      <c r="G19" s="179"/>
      <c r="H19" s="180">
        <f>'Rate Design'!$I$76</f>
        <v>1.096E-3</v>
      </c>
      <c r="I19" s="293">
        <f>'Rate Design'!$I$80</f>
        <v>0.08</v>
      </c>
      <c r="J19" s="293"/>
      <c r="K19" s="158" t="s">
        <v>210</v>
      </c>
    </row>
    <row r="20" spans="1:13" x14ac:dyDescent="0.2">
      <c r="A20" s="175">
        <f t="shared" si="0"/>
        <v>12</v>
      </c>
      <c r="B20" s="183" t="s">
        <v>226</v>
      </c>
      <c r="C20" s="175">
        <v>43</v>
      </c>
      <c r="D20" s="179">
        <v>0</v>
      </c>
      <c r="E20" s="179">
        <v>0</v>
      </c>
      <c r="F20" s="179"/>
      <c r="G20" s="179"/>
      <c r="H20" s="180">
        <f>'Rate Design'!$I$86</f>
        <v>5.5199999999999997E-4</v>
      </c>
      <c r="I20" s="293">
        <f>'Rate Design'!$I$88</f>
        <v>0.05</v>
      </c>
      <c r="J20" s="293"/>
      <c r="K20" s="158" t="s">
        <v>210</v>
      </c>
    </row>
    <row r="21" spans="1:13" x14ac:dyDescent="0.2">
      <c r="A21" s="175">
        <f t="shared" si="0"/>
        <v>13</v>
      </c>
      <c r="B21" s="158"/>
      <c r="C21" s="158"/>
      <c r="D21" s="181"/>
      <c r="E21" s="181"/>
      <c r="F21" s="181"/>
      <c r="G21" s="181"/>
      <c r="H21" s="189"/>
      <c r="I21" s="293"/>
      <c r="J21" s="293"/>
      <c r="K21" s="186"/>
    </row>
    <row r="22" spans="1:13" x14ac:dyDescent="0.2">
      <c r="A22" s="175">
        <f t="shared" si="0"/>
        <v>14</v>
      </c>
      <c r="B22" s="159" t="s">
        <v>238</v>
      </c>
      <c r="C22" s="175"/>
      <c r="D22" s="181"/>
      <c r="E22" s="181"/>
      <c r="F22" s="181"/>
      <c r="G22" s="181"/>
      <c r="H22" s="189"/>
      <c r="I22" s="293"/>
      <c r="J22" s="293"/>
      <c r="K22" s="158"/>
    </row>
    <row r="23" spans="1:13" x14ac:dyDescent="0.2">
      <c r="A23" s="175">
        <f t="shared" si="0"/>
        <v>15</v>
      </c>
      <c r="B23" s="183" t="s">
        <v>227</v>
      </c>
      <c r="C23" s="175">
        <v>46</v>
      </c>
      <c r="D23" s="179">
        <v>0</v>
      </c>
      <c r="E23" s="179"/>
      <c r="F23" s="179">
        <v>0</v>
      </c>
      <c r="G23" s="179"/>
      <c r="H23" s="180">
        <f>'Rate Design'!$I$95</f>
        <v>3.5599999999999998E-4</v>
      </c>
      <c r="I23" s="293"/>
      <c r="J23" s="293">
        <f>'Rate Design'!$I$97</f>
        <v>0.02</v>
      </c>
      <c r="K23" s="158" t="s">
        <v>210</v>
      </c>
    </row>
    <row r="24" spans="1:13" x14ac:dyDescent="0.2">
      <c r="A24" s="175">
        <f t="shared" si="0"/>
        <v>16</v>
      </c>
      <c r="B24" s="182" t="s">
        <v>228</v>
      </c>
      <c r="C24" s="175">
        <v>49</v>
      </c>
      <c r="D24" s="179">
        <v>0</v>
      </c>
      <c r="E24" s="179"/>
      <c r="F24" s="179">
        <v>0</v>
      </c>
      <c r="G24" s="179"/>
      <c r="H24" s="180">
        <f>'Rate Design'!$I$103</f>
        <v>3.5599999999999998E-4</v>
      </c>
      <c r="I24" s="293"/>
      <c r="J24" s="293">
        <f>'Rate Design'!$I$105</f>
        <v>0.04</v>
      </c>
      <c r="K24" s="158" t="s">
        <v>210</v>
      </c>
    </row>
    <row r="25" spans="1:13" ht="13.15" customHeight="1" x14ac:dyDescent="0.2">
      <c r="A25" s="175">
        <f t="shared" si="0"/>
        <v>17</v>
      </c>
      <c r="B25" s="159"/>
      <c r="C25" s="175"/>
      <c r="D25" s="181"/>
      <c r="E25" s="181"/>
      <c r="F25" s="181"/>
      <c r="G25" s="181"/>
      <c r="H25" s="189"/>
      <c r="I25" s="293"/>
      <c r="J25" s="293"/>
      <c r="K25" s="186"/>
    </row>
    <row r="26" spans="1:13" ht="13.15" customHeight="1" x14ac:dyDescent="0.2">
      <c r="A26" s="175">
        <f t="shared" si="0"/>
        <v>18</v>
      </c>
      <c r="B26" s="158" t="s">
        <v>229</v>
      </c>
      <c r="C26" s="175" t="s">
        <v>9</v>
      </c>
      <c r="D26" s="179">
        <v>0</v>
      </c>
      <c r="E26" s="181"/>
      <c r="F26" s="181"/>
      <c r="G26" s="181"/>
      <c r="H26" s="180">
        <f>'Rate Design'!$I$110</f>
        <v>4.1910000000000003E-3</v>
      </c>
      <c r="I26" s="294"/>
      <c r="J26" s="294"/>
      <c r="K26" s="158" t="s">
        <v>210</v>
      </c>
    </row>
    <row r="27" spans="1:13" ht="13.15" customHeight="1" x14ac:dyDescent="0.2">
      <c r="A27" s="175">
        <f t="shared" si="0"/>
        <v>19</v>
      </c>
      <c r="B27" s="158"/>
      <c r="C27" s="175"/>
      <c r="D27" s="181"/>
      <c r="E27" s="181"/>
      <c r="F27" s="181"/>
      <c r="G27" s="181"/>
      <c r="H27" s="181"/>
      <c r="I27" s="294"/>
      <c r="J27" s="294"/>
      <c r="K27" s="186"/>
    </row>
    <row r="28" spans="1:13" ht="13.15" customHeight="1" x14ac:dyDescent="0.2">
      <c r="A28" s="175">
        <f t="shared" si="0"/>
        <v>20</v>
      </c>
      <c r="B28" s="159" t="s">
        <v>230</v>
      </c>
      <c r="C28" s="175">
        <v>5</v>
      </c>
      <c r="D28" s="179">
        <v>0</v>
      </c>
      <c r="E28" s="179">
        <v>0</v>
      </c>
      <c r="F28" s="181"/>
      <c r="G28" s="181"/>
      <c r="H28" s="180">
        <f>'Rate Design'!$I$125</f>
        <v>7.1400000000000001E-4</v>
      </c>
      <c r="I28" s="293">
        <f>'Rate Design'!$I$126</f>
        <v>0.11</v>
      </c>
      <c r="J28" s="294"/>
      <c r="K28" s="158" t="s">
        <v>210</v>
      </c>
    </row>
    <row r="29" spans="1:13" ht="13.15" customHeight="1" x14ac:dyDescent="0.2">
      <c r="A29" s="175">
        <f t="shared" si="0"/>
        <v>21</v>
      </c>
      <c r="B29" s="159"/>
      <c r="C29" s="175"/>
      <c r="D29" s="181"/>
      <c r="E29" s="181"/>
      <c r="F29" s="181"/>
      <c r="G29" s="181"/>
      <c r="H29" s="181"/>
      <c r="I29" s="294"/>
      <c r="J29" s="294"/>
      <c r="K29" s="186"/>
    </row>
    <row r="30" spans="1:13" x14ac:dyDescent="0.2">
      <c r="A30" s="175">
        <f t="shared" si="0"/>
        <v>22</v>
      </c>
      <c r="B30" s="188" t="s">
        <v>239</v>
      </c>
      <c r="C30" s="175"/>
      <c r="D30" s="173"/>
      <c r="E30" s="173"/>
      <c r="F30" s="173"/>
      <c r="G30" s="173"/>
      <c r="H30" s="173"/>
      <c r="I30" s="173"/>
      <c r="J30" s="173"/>
      <c r="K30" s="186"/>
    </row>
    <row r="31" spans="1:13" ht="13.15" customHeight="1" x14ac:dyDescent="0.2">
      <c r="A31" s="175">
        <f t="shared" si="0"/>
        <v>23</v>
      </c>
      <c r="B31" s="187" t="s">
        <v>231</v>
      </c>
      <c r="C31" s="184" t="s">
        <v>240</v>
      </c>
      <c r="D31" s="179"/>
      <c r="E31" s="179"/>
      <c r="F31" s="179"/>
      <c r="G31" s="179"/>
      <c r="H31" s="179"/>
      <c r="I31" s="179"/>
      <c r="J31" s="179"/>
      <c r="K31" s="186"/>
      <c r="M31" s="24"/>
    </row>
    <row r="32" spans="1:13" ht="13.15" customHeight="1" x14ac:dyDescent="0.2">
      <c r="A32" s="175">
        <f t="shared" si="0"/>
        <v>24</v>
      </c>
      <c r="B32" s="159" t="s">
        <v>103</v>
      </c>
      <c r="C32" s="175" t="s">
        <v>104</v>
      </c>
      <c r="D32" s="173"/>
      <c r="E32" s="173"/>
      <c r="F32" s="173"/>
      <c r="G32" s="173"/>
      <c r="H32" s="173"/>
      <c r="I32" s="173"/>
      <c r="J32" s="173"/>
      <c r="K32" s="186"/>
      <c r="M32" s="24"/>
    </row>
    <row r="33" spans="1:11" ht="13.15" customHeight="1" x14ac:dyDescent="0.2">
      <c r="A33" s="175"/>
      <c r="B33" s="158"/>
      <c r="C33" s="175"/>
      <c r="D33" s="173"/>
      <c r="E33" s="173"/>
      <c r="F33" s="173"/>
      <c r="G33" s="173"/>
      <c r="H33" s="173"/>
      <c r="I33" s="173"/>
      <c r="J33" s="173"/>
      <c r="K33" s="158"/>
    </row>
    <row r="34" spans="1:11" x14ac:dyDescent="0.2">
      <c r="A34" s="175"/>
      <c r="B34" s="158"/>
      <c r="C34" s="175"/>
      <c r="D34" s="177"/>
      <c r="E34" s="177"/>
      <c r="F34" s="177"/>
      <c r="G34" s="177"/>
      <c r="H34" s="177"/>
      <c r="I34" s="177"/>
      <c r="J34" s="177"/>
      <c r="K34" s="158"/>
    </row>
    <row r="35" spans="1:11" x14ac:dyDescent="0.2">
      <c r="A35" s="68"/>
    </row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.3" footer="0.3"/>
  <pageSetup scale="96" orientation="landscape" r:id="rId1"/>
  <headerFooter alignWithMargins="0">
    <oddFooter>&amp;L&amp;F
&amp;A&amp;RPage &amp;P of &amp;N</oddFooter>
  </headerFooter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83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22" sqref="F22"/>
    </sheetView>
  </sheetViews>
  <sheetFormatPr defaultColWidth="8.7109375" defaultRowHeight="11.25" x14ac:dyDescent="0.2"/>
  <cols>
    <col min="1" max="1" width="30.140625" style="286" customWidth="1"/>
    <col min="2" max="2" width="5.140625" style="286" bestFit="1" customWidth="1"/>
    <col min="3" max="3" width="7.5703125" style="286" bestFit="1" customWidth="1"/>
    <col min="4" max="4" width="7.85546875" style="286" bestFit="1" customWidth="1"/>
    <col min="5" max="7" width="7.5703125" style="286" bestFit="1" customWidth="1"/>
    <col min="8" max="8" width="8.7109375" style="286" bestFit="1" customWidth="1"/>
    <col min="9" max="9" width="8" style="286" bestFit="1" customWidth="1"/>
    <col min="10" max="10" width="8.5703125" style="286" bestFit="1" customWidth="1"/>
    <col min="11" max="11" width="8.7109375" style="286" bestFit="1" customWidth="1"/>
    <col min="12" max="12" width="8" style="286" bestFit="1" customWidth="1"/>
    <col min="13" max="13" width="7.5703125" style="286" bestFit="1" customWidth="1"/>
    <col min="14" max="14" width="8.7109375" style="286" bestFit="1" customWidth="1"/>
    <col min="15" max="15" width="8" style="286" bestFit="1" customWidth="1"/>
    <col min="16" max="17" width="7.5703125" style="286" bestFit="1" customWidth="1"/>
    <col min="18" max="18" width="8.7109375" style="286" bestFit="1" customWidth="1"/>
    <col min="19" max="19" width="8" style="286" bestFit="1" customWidth="1"/>
    <col min="20" max="20" width="8.7109375" style="286" bestFit="1" customWidth="1"/>
    <col min="21" max="21" width="8" style="286" bestFit="1" customWidth="1"/>
    <col min="22" max="22" width="9.5703125" style="286" bestFit="1" customWidth="1"/>
    <col min="23" max="24" width="8.85546875" style="286" bestFit="1" customWidth="1"/>
    <col min="25" max="25" width="7.140625" style="286" bestFit="1" customWidth="1"/>
    <col min="26" max="26" width="8.7109375" style="286"/>
    <col min="27" max="27" width="22.140625" style="286" bestFit="1" customWidth="1"/>
    <col min="28" max="28" width="23.7109375" style="286" bestFit="1" customWidth="1"/>
    <col min="29" max="16384" width="8.7109375" style="286"/>
  </cols>
  <sheetData>
    <row r="1" spans="1:27" x14ac:dyDescent="0.2">
      <c r="A1" s="383" t="s">
        <v>208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4"/>
      <c r="V1" s="384"/>
      <c r="W1" s="384"/>
      <c r="X1" s="384"/>
      <c r="Y1" s="24"/>
    </row>
    <row r="2" spans="1:27" x14ac:dyDescent="0.2">
      <c r="A2" s="383" t="s">
        <v>353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24"/>
    </row>
    <row r="3" spans="1:27" x14ac:dyDescent="0.2">
      <c r="A3" s="386" t="s">
        <v>207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4"/>
      <c r="V3" s="384"/>
      <c r="W3" s="384"/>
      <c r="X3" s="384"/>
      <c r="Y3" s="24"/>
    </row>
    <row r="4" spans="1:27" x14ac:dyDescent="0.2">
      <c r="A4" s="387"/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4"/>
      <c r="V4" s="384"/>
      <c r="W4" s="384"/>
      <c r="X4" s="384"/>
      <c r="Y4" s="24"/>
    </row>
    <row r="5" spans="1:27" x14ac:dyDescent="0.2">
      <c r="A5" s="384"/>
      <c r="B5" s="384"/>
      <c r="C5" s="420">
        <v>5</v>
      </c>
      <c r="D5" s="420" t="s">
        <v>255</v>
      </c>
      <c r="E5" s="420">
        <v>31</v>
      </c>
      <c r="F5" s="420">
        <v>25</v>
      </c>
      <c r="G5" s="420">
        <v>26</v>
      </c>
      <c r="H5" s="420">
        <v>25</v>
      </c>
      <c r="I5" s="420">
        <v>25</v>
      </c>
      <c r="J5" s="420">
        <v>25</v>
      </c>
      <c r="K5" s="420">
        <v>26</v>
      </c>
      <c r="L5" s="420">
        <v>26</v>
      </c>
      <c r="M5" s="420">
        <v>29</v>
      </c>
      <c r="N5" s="420">
        <v>31</v>
      </c>
      <c r="O5" s="420">
        <v>31</v>
      </c>
      <c r="P5" s="420">
        <v>35</v>
      </c>
      <c r="Q5" s="420">
        <v>43</v>
      </c>
      <c r="R5" s="420">
        <v>46</v>
      </c>
      <c r="S5" s="420">
        <v>46</v>
      </c>
      <c r="T5" s="420">
        <v>49</v>
      </c>
      <c r="U5" s="420">
        <v>49</v>
      </c>
      <c r="V5" s="420">
        <v>449</v>
      </c>
      <c r="W5" s="420">
        <v>449</v>
      </c>
      <c r="X5" s="420">
        <v>459</v>
      </c>
      <c r="Y5" s="24"/>
    </row>
    <row r="6" spans="1:27" s="287" customFormat="1" x14ac:dyDescent="0.2">
      <c r="A6" s="388" t="s">
        <v>102</v>
      </c>
      <c r="B6" s="390" t="s">
        <v>18</v>
      </c>
      <c r="C6" s="389" t="s">
        <v>256</v>
      </c>
      <c r="D6" s="389" t="s">
        <v>257</v>
      </c>
      <c r="E6" s="389" t="s">
        <v>258</v>
      </c>
      <c r="F6" s="389" t="s">
        <v>259</v>
      </c>
      <c r="G6" s="389" t="s">
        <v>260</v>
      </c>
      <c r="H6" s="389" t="s">
        <v>261</v>
      </c>
      <c r="I6" s="389" t="s">
        <v>262</v>
      </c>
      <c r="J6" s="389" t="s">
        <v>263</v>
      </c>
      <c r="K6" s="389" t="s">
        <v>264</v>
      </c>
      <c r="L6" s="389" t="s">
        <v>265</v>
      </c>
      <c r="M6" s="389" t="s">
        <v>266</v>
      </c>
      <c r="N6" s="389" t="s">
        <v>267</v>
      </c>
      <c r="O6" s="389" t="s">
        <v>268</v>
      </c>
      <c r="P6" s="389" t="s">
        <v>269</v>
      </c>
      <c r="Q6" s="389" t="s">
        <v>270</v>
      </c>
      <c r="R6" s="389" t="s">
        <v>271</v>
      </c>
      <c r="S6" s="389" t="s">
        <v>272</v>
      </c>
      <c r="T6" s="389" t="s">
        <v>273</v>
      </c>
      <c r="U6" s="389" t="s">
        <v>274</v>
      </c>
      <c r="V6" s="388" t="s">
        <v>275</v>
      </c>
      <c r="W6" s="389" t="s">
        <v>276</v>
      </c>
      <c r="X6" s="390" t="s">
        <v>277</v>
      </c>
      <c r="Y6" s="421" t="s">
        <v>351</v>
      </c>
    </row>
    <row r="7" spans="1:27" s="288" customFormat="1" x14ac:dyDescent="0.2">
      <c r="A7" s="392">
        <v>2023</v>
      </c>
      <c r="B7" s="392">
        <v>1</v>
      </c>
      <c r="C7" s="422">
        <v>1543.4670878703103</v>
      </c>
      <c r="D7" s="399">
        <v>434.61670671527128</v>
      </c>
      <c r="E7" s="399">
        <v>5229.0322685650945</v>
      </c>
      <c r="F7" s="399">
        <v>17183.464038532264</v>
      </c>
      <c r="G7" s="399">
        <v>3491.0695613368666</v>
      </c>
      <c r="H7" s="399">
        <v>351500.99937548727</v>
      </c>
      <c r="I7" s="399">
        <v>25812.485272191545</v>
      </c>
      <c r="J7" s="399">
        <v>208.7177834899444</v>
      </c>
      <c r="K7" s="399">
        <v>323366.34568711562</v>
      </c>
      <c r="L7" s="399">
        <v>43284.579120717935</v>
      </c>
      <c r="M7" s="399">
        <v>119.61180597811983</v>
      </c>
      <c r="N7" s="399">
        <v>164981.76057183632</v>
      </c>
      <c r="O7" s="399">
        <v>99996.562501199238</v>
      </c>
      <c r="P7" s="399">
        <v>0</v>
      </c>
      <c r="Q7" s="399">
        <v>65939.738934115579</v>
      </c>
      <c r="R7" s="399">
        <v>8800</v>
      </c>
      <c r="S7" s="399">
        <v>28969.618307813085</v>
      </c>
      <c r="T7" s="399">
        <v>84632.98149539328</v>
      </c>
      <c r="U7" s="399">
        <v>22883.035906546254</v>
      </c>
      <c r="V7" s="423">
        <v>11077.358695181909</v>
      </c>
      <c r="W7" s="399">
        <v>231846.59433300962</v>
      </c>
      <c r="X7" s="424">
        <v>43428.820487915262</v>
      </c>
      <c r="Y7" s="424">
        <v>53252.182810356491</v>
      </c>
    </row>
    <row r="8" spans="1:27" s="289" customFormat="1" x14ac:dyDescent="0.2">
      <c r="A8" s="425">
        <f>A7</f>
        <v>2023</v>
      </c>
      <c r="B8" s="397">
        <f>B7+1</f>
        <v>2</v>
      </c>
      <c r="C8" s="422">
        <v>1670.0232987301113</v>
      </c>
      <c r="D8" s="399">
        <v>428.34608214127633</v>
      </c>
      <c r="E8" s="399">
        <v>5296.5947891918076</v>
      </c>
      <c r="F8" s="399">
        <v>17985.917026631239</v>
      </c>
      <c r="G8" s="399">
        <v>3684.5774680581922</v>
      </c>
      <c r="H8" s="399">
        <v>371247.35299928801</v>
      </c>
      <c r="I8" s="399">
        <v>26591.846556466327</v>
      </c>
      <c r="J8" s="399">
        <v>242.6791287732695</v>
      </c>
      <c r="K8" s="399">
        <v>344213.88791575667</v>
      </c>
      <c r="L8" s="399">
        <v>44708.965114123726</v>
      </c>
      <c r="M8" s="399">
        <v>300.34509446225678</v>
      </c>
      <c r="N8" s="399">
        <v>174002.93591324362</v>
      </c>
      <c r="O8" s="399">
        <v>100276.74885054139</v>
      </c>
      <c r="P8" s="399">
        <v>0</v>
      </c>
      <c r="Q8" s="399">
        <v>68138.362814829903</v>
      </c>
      <c r="R8" s="399">
        <v>8800</v>
      </c>
      <c r="S8" s="399">
        <v>29682.374249855417</v>
      </c>
      <c r="T8" s="399">
        <v>93537.40016359929</v>
      </c>
      <c r="U8" s="399">
        <v>24961.801555758964</v>
      </c>
      <c r="V8" s="423">
        <v>11189.753831244394</v>
      </c>
      <c r="W8" s="399">
        <v>223752.5385849702</v>
      </c>
      <c r="X8" s="424">
        <v>42967.175138491242</v>
      </c>
      <c r="Y8" s="424">
        <v>54235.046635517923</v>
      </c>
    </row>
    <row r="9" spans="1:27" s="289" customFormat="1" x14ac:dyDescent="0.2">
      <c r="A9" s="425">
        <f t="shared" ref="A9:A18" si="0">A8</f>
        <v>2023</v>
      </c>
      <c r="B9" s="397">
        <f t="shared" ref="B9:B18" si="1">B8+1</f>
        <v>3</v>
      </c>
      <c r="C9" s="422">
        <v>1504.4075628598764</v>
      </c>
      <c r="D9" s="399">
        <v>354.72303431241778</v>
      </c>
      <c r="E9" s="399">
        <v>5267.987488654484</v>
      </c>
      <c r="F9" s="399">
        <v>16940.369344565057</v>
      </c>
      <c r="G9" s="399">
        <v>3557.7629814459383</v>
      </c>
      <c r="H9" s="399">
        <v>355539.64043511701</v>
      </c>
      <c r="I9" s="399">
        <v>25912.950165604376</v>
      </c>
      <c r="J9" s="399">
        <v>290.72840035352323</v>
      </c>
      <c r="K9" s="399">
        <v>323685.24375846534</v>
      </c>
      <c r="L9" s="399">
        <v>43735.176313871212</v>
      </c>
      <c r="M9" s="399">
        <v>357.78361078139437</v>
      </c>
      <c r="N9" s="399">
        <v>165831.16033163312</v>
      </c>
      <c r="O9" s="399">
        <v>97882.614846531447</v>
      </c>
      <c r="P9" s="399">
        <v>0</v>
      </c>
      <c r="Q9" s="399">
        <v>64854.883791552405</v>
      </c>
      <c r="R9" s="399">
        <v>8800</v>
      </c>
      <c r="S9" s="399">
        <v>24755.47545765213</v>
      </c>
      <c r="T9" s="399">
        <v>85521.537660358299</v>
      </c>
      <c r="U9" s="399">
        <v>19169.52289795228</v>
      </c>
      <c r="V9" s="423">
        <v>10677.143931859773</v>
      </c>
      <c r="W9" s="399">
        <v>223490.62166638719</v>
      </c>
      <c r="X9" s="424">
        <v>42258.780340735953</v>
      </c>
      <c r="Y9" s="424">
        <v>51396.400283112926</v>
      </c>
    </row>
    <row r="10" spans="1:27" s="289" customFormat="1" x14ac:dyDescent="0.2">
      <c r="A10" s="425">
        <f t="shared" si="0"/>
        <v>2023</v>
      </c>
      <c r="B10" s="397">
        <f t="shared" si="1"/>
        <v>4</v>
      </c>
      <c r="C10" s="422">
        <v>1568.4707579016076</v>
      </c>
      <c r="D10" s="399">
        <v>300.64193927354512</v>
      </c>
      <c r="E10" s="399">
        <v>5285.145764575459</v>
      </c>
      <c r="F10" s="399">
        <v>15129.021675785885</v>
      </c>
      <c r="G10" s="399">
        <v>3371.3548903354845</v>
      </c>
      <c r="H10" s="399">
        <v>341432.74828770146</v>
      </c>
      <c r="I10" s="399">
        <v>26412.460868200829</v>
      </c>
      <c r="J10" s="399">
        <v>364.90342576511762</v>
      </c>
      <c r="K10" s="399">
        <v>332521.7458226888</v>
      </c>
      <c r="L10" s="399">
        <v>46934.55006442876</v>
      </c>
      <c r="M10" s="399">
        <v>345.44730169821923</v>
      </c>
      <c r="N10" s="399">
        <v>178337.9892641335</v>
      </c>
      <c r="O10" s="399">
        <v>105232.14979670853</v>
      </c>
      <c r="P10" s="399">
        <v>0</v>
      </c>
      <c r="Q10" s="399">
        <v>62723.759556779965</v>
      </c>
      <c r="R10" s="399">
        <v>8800</v>
      </c>
      <c r="S10" s="399">
        <v>34270.575146663825</v>
      </c>
      <c r="T10" s="399">
        <v>90879.875274476944</v>
      </c>
      <c r="U10" s="399">
        <v>25836.657776422042</v>
      </c>
      <c r="V10" s="423">
        <v>11692.223061600202</v>
      </c>
      <c r="W10" s="399">
        <v>227394.86236733236</v>
      </c>
      <c r="X10" s="424">
        <v>42269.588899735347</v>
      </c>
      <c r="Y10" s="424">
        <v>53406.131083982655</v>
      </c>
      <c r="AA10" s="290"/>
    </row>
    <row r="11" spans="1:27" s="289" customFormat="1" x14ac:dyDescent="0.2">
      <c r="A11" s="425">
        <f t="shared" si="0"/>
        <v>2023</v>
      </c>
      <c r="B11" s="397">
        <f t="shared" si="1"/>
        <v>5</v>
      </c>
      <c r="C11" s="422">
        <v>1427.1661252883566</v>
      </c>
      <c r="D11" s="399">
        <v>319.56600685499012</v>
      </c>
      <c r="E11" s="399">
        <v>4589.7742148589532</v>
      </c>
      <c r="F11" s="399">
        <v>12385.993461817634</v>
      </c>
      <c r="G11" s="399">
        <v>3025.225038010919</v>
      </c>
      <c r="H11" s="399">
        <v>323799.73073569936</v>
      </c>
      <c r="I11" s="399">
        <v>24806.056583248457</v>
      </c>
      <c r="J11" s="399">
        <v>311.02572852968694</v>
      </c>
      <c r="K11" s="399">
        <v>338478.66231316316</v>
      </c>
      <c r="L11" s="399">
        <v>46127.11935221836</v>
      </c>
      <c r="M11" s="399">
        <v>505.78250201962584</v>
      </c>
      <c r="N11" s="399">
        <v>177129.68297616311</v>
      </c>
      <c r="O11" s="399">
        <v>101529.83353949329</v>
      </c>
      <c r="P11" s="399">
        <v>970.39222800091682</v>
      </c>
      <c r="Q11" s="399">
        <v>53822.347039627784</v>
      </c>
      <c r="R11" s="399">
        <v>8800</v>
      </c>
      <c r="S11" s="399">
        <v>29921.24720920531</v>
      </c>
      <c r="T11" s="399">
        <v>86649.339797174849</v>
      </c>
      <c r="U11" s="399">
        <v>22960.33395616019</v>
      </c>
      <c r="V11" s="423">
        <v>12463.949189239784</v>
      </c>
      <c r="W11" s="399">
        <v>227163.15142856989</v>
      </c>
      <c r="X11" s="424">
        <v>43544.349871067694</v>
      </c>
      <c r="Y11" s="424">
        <v>56734.419620789791</v>
      </c>
      <c r="AA11" s="290"/>
    </row>
    <row r="12" spans="1:27" s="289" customFormat="1" x14ac:dyDescent="0.2">
      <c r="A12" s="425">
        <f t="shared" si="0"/>
        <v>2023</v>
      </c>
      <c r="B12" s="397">
        <f t="shared" si="1"/>
        <v>6</v>
      </c>
      <c r="C12" s="422">
        <v>899.04735774105507</v>
      </c>
      <c r="D12" s="399">
        <v>385.5261207406989</v>
      </c>
      <c r="E12" s="399">
        <v>4330.1684375570221</v>
      </c>
      <c r="F12" s="399">
        <v>11448.967117767621</v>
      </c>
      <c r="G12" s="399">
        <v>2762.5270131349221</v>
      </c>
      <c r="H12" s="399">
        <v>337300.48486702051</v>
      </c>
      <c r="I12" s="399">
        <v>26109.2508145877</v>
      </c>
      <c r="J12" s="399">
        <v>252.63639677332063</v>
      </c>
      <c r="K12" s="399">
        <v>355004.14396338857</v>
      </c>
      <c r="L12" s="399">
        <v>49136.649852375253</v>
      </c>
      <c r="M12" s="399">
        <v>671.95007068063592</v>
      </c>
      <c r="N12" s="399">
        <v>182827.84898843663</v>
      </c>
      <c r="O12" s="399">
        <v>108364.27301692736</v>
      </c>
      <c r="P12" s="399">
        <v>1181.4899094819589</v>
      </c>
      <c r="Q12" s="399">
        <v>42439.193063991639</v>
      </c>
      <c r="R12" s="399">
        <v>8800</v>
      </c>
      <c r="S12" s="399">
        <v>30239.590631495899</v>
      </c>
      <c r="T12" s="399">
        <v>93507.340626092904</v>
      </c>
      <c r="U12" s="399">
        <v>23800.947187643233</v>
      </c>
      <c r="V12" s="423">
        <v>12016.629739540524</v>
      </c>
      <c r="W12" s="399">
        <v>235042.92136332547</v>
      </c>
      <c r="X12" s="424">
        <v>45604.685332861132</v>
      </c>
      <c r="Y12" s="424">
        <v>56262.368013282896</v>
      </c>
      <c r="AA12" s="290"/>
    </row>
    <row r="13" spans="1:27" s="289" customFormat="1" x14ac:dyDescent="0.2">
      <c r="A13" s="425">
        <f t="shared" si="0"/>
        <v>2023</v>
      </c>
      <c r="B13" s="397">
        <f t="shared" si="1"/>
        <v>7</v>
      </c>
      <c r="C13" s="422">
        <v>736.5911799664126</v>
      </c>
      <c r="D13" s="399">
        <v>521.72054277191899</v>
      </c>
      <c r="E13" s="399">
        <v>4323.5868348266476</v>
      </c>
      <c r="F13" s="399">
        <v>11767.396552261484</v>
      </c>
      <c r="G13" s="399">
        <v>4875.2575129495581</v>
      </c>
      <c r="H13" s="399">
        <v>338839.35591660062</v>
      </c>
      <c r="I13" s="399">
        <v>24837.636228929783</v>
      </c>
      <c r="J13" s="399">
        <v>297.8439908603529</v>
      </c>
      <c r="K13" s="399">
        <v>364922.39804514166</v>
      </c>
      <c r="L13" s="399">
        <v>47236.661441900185</v>
      </c>
      <c r="M13" s="399">
        <v>948.7731192066135</v>
      </c>
      <c r="N13" s="399">
        <v>179960.63287974722</v>
      </c>
      <c r="O13" s="399">
        <v>102894.5949793797</v>
      </c>
      <c r="P13" s="399">
        <v>1123.8972119654268</v>
      </c>
      <c r="Q13" s="399">
        <v>31360.669992538093</v>
      </c>
      <c r="R13" s="399">
        <v>8800</v>
      </c>
      <c r="S13" s="399">
        <v>28151.689868227699</v>
      </c>
      <c r="T13" s="399">
        <v>85574.600540397281</v>
      </c>
      <c r="U13" s="399">
        <v>24623.587486223303</v>
      </c>
      <c r="V13" s="423">
        <v>11836.464461085947</v>
      </c>
      <c r="W13" s="399">
        <v>235751.79010971508</v>
      </c>
      <c r="X13" s="424">
        <v>47797.933315986404</v>
      </c>
      <c r="Y13" s="424">
        <v>62884.727420624411</v>
      </c>
      <c r="AA13" s="290"/>
    </row>
    <row r="14" spans="1:27" s="289" customFormat="1" x14ac:dyDescent="0.2">
      <c r="A14" s="425">
        <f t="shared" si="0"/>
        <v>2023</v>
      </c>
      <c r="B14" s="397">
        <f t="shared" si="1"/>
        <v>8</v>
      </c>
      <c r="C14" s="422">
        <v>629.30196195730093</v>
      </c>
      <c r="D14" s="399">
        <v>500.86392060491823</v>
      </c>
      <c r="E14" s="399">
        <v>4451.0847736642636</v>
      </c>
      <c r="F14" s="399">
        <v>12007.116624517992</v>
      </c>
      <c r="G14" s="399">
        <v>5404.4004669553642</v>
      </c>
      <c r="H14" s="399">
        <v>335938.50518606958</v>
      </c>
      <c r="I14" s="399">
        <v>24428.412404484279</v>
      </c>
      <c r="J14" s="399">
        <v>280.51659438229467</v>
      </c>
      <c r="K14" s="399">
        <v>365584.85629862163</v>
      </c>
      <c r="L14" s="399">
        <v>46082.055637629848</v>
      </c>
      <c r="M14" s="399">
        <v>1152.1387620980047</v>
      </c>
      <c r="N14" s="399">
        <v>180148.11777528911</v>
      </c>
      <c r="O14" s="399">
        <v>100144.14645929757</v>
      </c>
      <c r="P14" s="399">
        <v>1535.0280535672512</v>
      </c>
      <c r="Q14" s="399">
        <v>21959.188389269508</v>
      </c>
      <c r="R14" s="399">
        <v>8800</v>
      </c>
      <c r="S14" s="399">
        <v>24090.395945912001</v>
      </c>
      <c r="T14" s="399">
        <v>86587.758589143647</v>
      </c>
      <c r="U14" s="399">
        <v>22189.153190574591</v>
      </c>
      <c r="V14" s="423">
        <v>11787.126710709506</v>
      </c>
      <c r="W14" s="399">
        <v>236034.29107182997</v>
      </c>
      <c r="X14" s="424">
        <v>49957.708064839775</v>
      </c>
      <c r="Y14" s="424">
        <v>65358.50870868819</v>
      </c>
      <c r="AA14" s="290"/>
    </row>
    <row r="15" spans="1:27" s="289" customFormat="1" x14ac:dyDescent="0.2">
      <c r="A15" s="426">
        <f t="shared" si="0"/>
        <v>2023</v>
      </c>
      <c r="B15" s="402">
        <f t="shared" si="1"/>
        <v>9</v>
      </c>
      <c r="C15" s="427">
        <v>605.44031940980665</v>
      </c>
      <c r="D15" s="404">
        <v>405.02903053011994</v>
      </c>
      <c r="E15" s="404">
        <v>4184.9740018228804</v>
      </c>
      <c r="F15" s="404">
        <v>11384.796618860701</v>
      </c>
      <c r="G15" s="404">
        <v>4670.2766557958921</v>
      </c>
      <c r="H15" s="404">
        <v>329327.80869068392</v>
      </c>
      <c r="I15" s="404">
        <v>25921.99071302819</v>
      </c>
      <c r="J15" s="404">
        <v>298.90789130699454</v>
      </c>
      <c r="K15" s="404">
        <v>342878.89066648</v>
      </c>
      <c r="L15" s="404">
        <v>47709.76469355404</v>
      </c>
      <c r="M15" s="404">
        <v>885.32152474809402</v>
      </c>
      <c r="N15" s="404">
        <v>172474.90624384212</v>
      </c>
      <c r="O15" s="404">
        <v>105914.09724076174</v>
      </c>
      <c r="P15" s="404">
        <v>1337.5108237832728</v>
      </c>
      <c r="Q15" s="404">
        <v>28655.408529039436</v>
      </c>
      <c r="R15" s="404">
        <v>8800</v>
      </c>
      <c r="S15" s="404">
        <v>27667.873031444127</v>
      </c>
      <c r="T15" s="404">
        <v>95575.371599041755</v>
      </c>
      <c r="U15" s="404">
        <v>24043.546198415344</v>
      </c>
      <c r="V15" s="428">
        <v>11538.509023387915</v>
      </c>
      <c r="W15" s="404">
        <v>230585.00127269025</v>
      </c>
      <c r="X15" s="429">
        <v>47454.418548245121</v>
      </c>
      <c r="Y15" s="429">
        <v>56134.182870932033</v>
      </c>
      <c r="AA15" s="290"/>
    </row>
    <row r="16" spans="1:27" s="289" customFormat="1" x14ac:dyDescent="0.2">
      <c r="A16" s="426">
        <f t="shared" si="0"/>
        <v>2023</v>
      </c>
      <c r="B16" s="402">
        <f t="shared" si="1"/>
        <v>10</v>
      </c>
      <c r="C16" s="427">
        <v>753.15505601159157</v>
      </c>
      <c r="D16" s="404">
        <v>301.62793980028556</v>
      </c>
      <c r="E16" s="404">
        <v>4232.8882522580461</v>
      </c>
      <c r="F16" s="404">
        <v>12145.815405757283</v>
      </c>
      <c r="G16" s="404">
        <v>3840.5320767655571</v>
      </c>
      <c r="H16" s="404">
        <v>326870.20903442899</v>
      </c>
      <c r="I16" s="404">
        <v>24417.478048823446</v>
      </c>
      <c r="J16" s="404">
        <v>315.47336127797331</v>
      </c>
      <c r="K16" s="404">
        <v>341685.21968746098</v>
      </c>
      <c r="L16" s="404">
        <v>44533.251594366709</v>
      </c>
      <c r="M16" s="404">
        <v>738.04866205011365</v>
      </c>
      <c r="N16" s="404">
        <v>174046.7740972258</v>
      </c>
      <c r="O16" s="404">
        <v>101759.92655753782</v>
      </c>
      <c r="P16" s="404">
        <v>1219.6574084448889</v>
      </c>
      <c r="Q16" s="404">
        <v>41351.821488309572</v>
      </c>
      <c r="R16" s="404">
        <v>8800</v>
      </c>
      <c r="S16" s="404">
        <v>30831.137051673115</v>
      </c>
      <c r="T16" s="404">
        <v>86564.080114281285</v>
      </c>
      <c r="U16" s="404">
        <v>22083.870561227435</v>
      </c>
      <c r="V16" s="428">
        <v>11451.562065962298</v>
      </c>
      <c r="W16" s="404">
        <v>223803.40960973856</v>
      </c>
      <c r="X16" s="429">
        <v>46194.259691429368</v>
      </c>
      <c r="Y16" s="429">
        <v>56825.862546898716</v>
      </c>
      <c r="AA16" s="290"/>
    </row>
    <row r="17" spans="1:27" s="289" customFormat="1" x14ac:dyDescent="0.2">
      <c r="A17" s="426">
        <f t="shared" si="0"/>
        <v>2023</v>
      </c>
      <c r="B17" s="402">
        <f t="shared" si="1"/>
        <v>11</v>
      </c>
      <c r="C17" s="427">
        <v>1051.1210763364033</v>
      </c>
      <c r="D17" s="404">
        <v>331.78763597103813</v>
      </c>
      <c r="E17" s="404">
        <v>4400.8964440960135</v>
      </c>
      <c r="F17" s="404">
        <v>14057.372237295927</v>
      </c>
      <c r="G17" s="404">
        <v>3018.6132253810711</v>
      </c>
      <c r="H17" s="404">
        <v>323949.99088880909</v>
      </c>
      <c r="I17" s="404">
        <v>24404.131092097519</v>
      </c>
      <c r="J17" s="404">
        <v>270.92843310508283</v>
      </c>
      <c r="K17" s="404">
        <v>334533.23784737638</v>
      </c>
      <c r="L17" s="404">
        <v>43375.778318831872</v>
      </c>
      <c r="M17" s="404">
        <v>408.42326745825062</v>
      </c>
      <c r="N17" s="404">
        <v>172149.08106687653</v>
      </c>
      <c r="O17" s="404">
        <v>100326.34819762956</v>
      </c>
      <c r="P17" s="404">
        <v>926.76632344998961</v>
      </c>
      <c r="Q17" s="404">
        <v>52922.322392379247</v>
      </c>
      <c r="R17" s="404">
        <v>8800</v>
      </c>
      <c r="S17" s="404">
        <v>30289.477709867766</v>
      </c>
      <c r="T17" s="404">
        <v>79421.031453135758</v>
      </c>
      <c r="U17" s="404">
        <v>22630.764495968837</v>
      </c>
      <c r="V17" s="428">
        <v>12086.756649051922</v>
      </c>
      <c r="W17" s="404">
        <v>227468.0546588306</v>
      </c>
      <c r="X17" s="429">
        <v>44034.17548783635</v>
      </c>
      <c r="Y17" s="429">
        <v>62162.673834268891</v>
      </c>
      <c r="AA17" s="290"/>
    </row>
    <row r="18" spans="1:27" s="289" customFormat="1" x14ac:dyDescent="0.2">
      <c r="A18" s="430">
        <f t="shared" si="0"/>
        <v>2023</v>
      </c>
      <c r="B18" s="407">
        <f t="shared" si="1"/>
        <v>12</v>
      </c>
      <c r="C18" s="431">
        <v>1316.6824900283875</v>
      </c>
      <c r="D18" s="409">
        <v>407.97581543273236</v>
      </c>
      <c r="E18" s="409">
        <v>4710.2376239834093</v>
      </c>
      <c r="F18" s="409">
        <v>15498.897124208737</v>
      </c>
      <c r="G18" s="409">
        <v>3261.8466427302014</v>
      </c>
      <c r="H18" s="409">
        <v>343028.72146309516</v>
      </c>
      <c r="I18" s="409">
        <v>22289.416890602606</v>
      </c>
      <c r="J18" s="409">
        <v>288.53568133003927</v>
      </c>
      <c r="K18" s="409">
        <v>333254.13335306937</v>
      </c>
      <c r="L18" s="409">
        <v>38083.682604695896</v>
      </c>
      <c r="M18" s="409">
        <v>33.381324625494763</v>
      </c>
      <c r="N18" s="409">
        <v>170420.58399869082</v>
      </c>
      <c r="O18" s="409">
        <v>86762.856200085531</v>
      </c>
      <c r="P18" s="409">
        <v>0</v>
      </c>
      <c r="Q18" s="409">
        <v>58407.963561159988</v>
      </c>
      <c r="R18" s="409">
        <v>8800</v>
      </c>
      <c r="S18" s="409">
        <v>30779.189210141292</v>
      </c>
      <c r="T18" s="409">
        <v>79351.036119792101</v>
      </c>
      <c r="U18" s="409">
        <v>21979.426657778051</v>
      </c>
      <c r="V18" s="432">
        <v>12724.516924731675</v>
      </c>
      <c r="W18" s="409">
        <v>229844.84054449279</v>
      </c>
      <c r="X18" s="433">
        <v>43017.408314154527</v>
      </c>
      <c r="Y18" s="433">
        <v>68753.505826776993</v>
      </c>
      <c r="AA18" s="290"/>
    </row>
    <row r="19" spans="1:27" s="289" customFormat="1" x14ac:dyDescent="0.2">
      <c r="A19" s="411">
        <f>A7+1</f>
        <v>2024</v>
      </c>
      <c r="B19" s="411">
        <v>1</v>
      </c>
      <c r="C19" s="427">
        <v>1530.3241286067414</v>
      </c>
      <c r="D19" s="404">
        <v>434.61670671527128</v>
      </c>
      <c r="E19" s="404">
        <v>5217.1391174627597</v>
      </c>
      <c r="F19" s="404">
        <v>16873.641622469135</v>
      </c>
      <c r="G19" s="404">
        <v>3483.1293124209583</v>
      </c>
      <c r="H19" s="404">
        <v>346598.12122959009</v>
      </c>
      <c r="I19" s="404">
        <v>24842.548818736079</v>
      </c>
      <c r="J19" s="404">
        <v>208.7177834899444</v>
      </c>
      <c r="K19" s="404">
        <v>343666.26192236552</v>
      </c>
      <c r="L19" s="404">
        <v>41658.106864406684</v>
      </c>
      <c r="M19" s="404">
        <v>117.17384415202477</v>
      </c>
      <c r="N19" s="404">
        <v>174406.94759412209</v>
      </c>
      <c r="O19" s="404">
        <v>96239.066461302558</v>
      </c>
      <c r="P19" s="404">
        <v>0</v>
      </c>
      <c r="Q19" s="404">
        <v>64595.736433447513</v>
      </c>
      <c r="R19" s="404">
        <v>8800</v>
      </c>
      <c r="S19" s="404">
        <v>28239.790857738539</v>
      </c>
      <c r="T19" s="404">
        <v>83469.120560541109</v>
      </c>
      <c r="U19" s="404">
        <v>22309.748137756469</v>
      </c>
      <c r="V19" s="428">
        <v>11042.972285236277</v>
      </c>
      <c r="W19" s="404">
        <v>231126.89460524853</v>
      </c>
      <c r="X19" s="429">
        <v>43294.008456830416</v>
      </c>
      <c r="Y19" s="429">
        <v>62551.374084158866</v>
      </c>
      <c r="AA19" s="290"/>
    </row>
    <row r="20" spans="1:27" s="289" customFormat="1" x14ac:dyDescent="0.2">
      <c r="A20" s="426">
        <f>A19</f>
        <v>2024</v>
      </c>
      <c r="B20" s="402">
        <f>B19+1</f>
        <v>2</v>
      </c>
      <c r="C20" s="427">
        <v>1661.8013035806227</v>
      </c>
      <c r="D20" s="404">
        <v>428.34608214127633</v>
      </c>
      <c r="E20" s="404">
        <v>5224.8904867191213</v>
      </c>
      <c r="F20" s="404">
        <v>17337.561290914822</v>
      </c>
      <c r="G20" s="404">
        <v>3634.6963524038897</v>
      </c>
      <c r="H20" s="404">
        <v>361280.70135743637</v>
      </c>
      <c r="I20" s="404">
        <v>26139.474089139469</v>
      </c>
      <c r="J20" s="404">
        <v>242.6791287732695</v>
      </c>
      <c r="K20" s="404">
        <v>360362.1621610155</v>
      </c>
      <c r="L20" s="404">
        <v>43948.38969423472</v>
      </c>
      <c r="M20" s="404">
        <v>290.3835745119722</v>
      </c>
      <c r="N20" s="404">
        <v>181214.87596941221</v>
      </c>
      <c r="O20" s="404">
        <v>98570.871065908781</v>
      </c>
      <c r="P20" s="404">
        <v>0</v>
      </c>
      <c r="Q20" s="404">
        <v>65878.423588005069</v>
      </c>
      <c r="R20" s="404">
        <v>8800</v>
      </c>
      <c r="S20" s="404">
        <v>30540.143819324257</v>
      </c>
      <c r="T20" s="404">
        <v>96020.27631942225</v>
      </c>
      <c r="U20" s="404">
        <v>25686.092244119958</v>
      </c>
      <c r="V20" s="428">
        <v>11748.810309901677</v>
      </c>
      <c r="W20" s="404">
        <v>234931.54289538279</v>
      </c>
      <c r="X20" s="429">
        <v>45113.878094878273</v>
      </c>
      <c r="Y20" s="429">
        <v>60987.050669700831</v>
      </c>
      <c r="AA20" s="290"/>
    </row>
    <row r="21" spans="1:27" s="289" customFormat="1" x14ac:dyDescent="0.2">
      <c r="A21" s="426">
        <f t="shared" ref="A21:A30" si="2">A20</f>
        <v>2024</v>
      </c>
      <c r="B21" s="402">
        <f t="shared" ref="B21:B30" si="3">B20+1</f>
        <v>3</v>
      </c>
      <c r="C21" s="427">
        <v>1553.7476578067622</v>
      </c>
      <c r="D21" s="404">
        <v>354.72303431241778</v>
      </c>
      <c r="E21" s="404">
        <v>5130.0442666924619</v>
      </c>
      <c r="F21" s="404">
        <v>15926.745075956534</v>
      </c>
      <c r="G21" s="404">
        <v>3464.6023029715234</v>
      </c>
      <c r="H21" s="404">
        <v>340137.05994864542</v>
      </c>
      <c r="I21" s="404">
        <v>24201.96238015878</v>
      </c>
      <c r="J21" s="404">
        <v>290.72840035352323</v>
      </c>
      <c r="K21" s="404">
        <v>339996.08346162771</v>
      </c>
      <c r="L21" s="404">
        <v>40847.417413818504</v>
      </c>
      <c r="M21" s="404">
        <v>339.79707286530692</v>
      </c>
      <c r="N21" s="404">
        <v>173098.89833959963</v>
      </c>
      <c r="O21" s="404">
        <v>91419.593178230862</v>
      </c>
      <c r="P21" s="404">
        <v>0</v>
      </c>
      <c r="Q21" s="404">
        <v>61594.49178026765</v>
      </c>
      <c r="R21" s="404">
        <v>8800</v>
      </c>
      <c r="S21" s="404">
        <v>26432.233272933532</v>
      </c>
      <c r="T21" s="404">
        <v>86187.042730076137</v>
      </c>
      <c r="U21" s="404">
        <v>20470.038738786174</v>
      </c>
      <c r="V21" s="428">
        <v>10873.407672340587</v>
      </c>
      <c r="W21" s="404">
        <v>227598.75260950899</v>
      </c>
      <c r="X21" s="429">
        <v>43035.567312117149</v>
      </c>
      <c r="Y21" s="429">
        <v>64077.740038013864</v>
      </c>
      <c r="AA21" s="290"/>
    </row>
    <row r="22" spans="1:27" s="289" customFormat="1" x14ac:dyDescent="0.2">
      <c r="A22" s="426">
        <f t="shared" si="2"/>
        <v>2024</v>
      </c>
      <c r="B22" s="402">
        <f t="shared" si="3"/>
        <v>4</v>
      </c>
      <c r="C22" s="427">
        <v>1501.7169839530197</v>
      </c>
      <c r="D22" s="404">
        <v>300.64193927354512</v>
      </c>
      <c r="E22" s="404">
        <v>5254.0728657370946</v>
      </c>
      <c r="F22" s="404">
        <v>14781.756643041725</v>
      </c>
      <c r="G22" s="404">
        <v>3351.5337209445079</v>
      </c>
      <c r="H22" s="404">
        <v>338682.01526544697</v>
      </c>
      <c r="I22" s="404">
        <v>25027.342605767062</v>
      </c>
      <c r="J22" s="404">
        <v>364.90342576511762</v>
      </c>
      <c r="K22" s="404">
        <v>356245.73058661429</v>
      </c>
      <c r="L22" s="404">
        <v>44473.2155164004</v>
      </c>
      <c r="M22" s="404">
        <v>340.26602357689023</v>
      </c>
      <c r="N22" s="404">
        <v>189898.67890209879</v>
      </c>
      <c r="O22" s="404">
        <v>99713.581375313763</v>
      </c>
      <c r="P22" s="404">
        <v>0</v>
      </c>
      <c r="Q22" s="404">
        <v>61782.981494593696</v>
      </c>
      <c r="R22" s="404">
        <v>8800</v>
      </c>
      <c r="S22" s="404">
        <v>33788.637355078827</v>
      </c>
      <c r="T22" s="404">
        <v>93954.837149143685</v>
      </c>
      <c r="U22" s="404">
        <v>25476.359856228744</v>
      </c>
      <c r="V22" s="428">
        <v>11639.052681445213</v>
      </c>
      <c r="W22" s="404">
        <v>226360.78431274364</v>
      </c>
      <c r="X22" s="429">
        <v>42077.367959461408</v>
      </c>
      <c r="Y22" s="429">
        <v>57271.29343177093</v>
      </c>
      <c r="AA22" s="290"/>
    </row>
    <row r="23" spans="1:27" s="289" customFormat="1" x14ac:dyDescent="0.2">
      <c r="A23" s="426">
        <f t="shared" si="2"/>
        <v>2024</v>
      </c>
      <c r="B23" s="402">
        <f t="shared" si="3"/>
        <v>5</v>
      </c>
      <c r="C23" s="427">
        <v>1304.2203225540675</v>
      </c>
      <c r="D23" s="404">
        <v>319.56600685499012</v>
      </c>
      <c r="E23" s="404">
        <v>4412.7195660021971</v>
      </c>
      <c r="F23" s="404">
        <v>12099.363881106321</v>
      </c>
      <c r="G23" s="404">
        <v>2908.5242741511847</v>
      </c>
      <c r="H23" s="404">
        <v>317258.74453077663</v>
      </c>
      <c r="I23" s="404">
        <v>23644.638177911722</v>
      </c>
      <c r="J23" s="404">
        <v>311.02572852968694</v>
      </c>
      <c r="K23" s="404">
        <v>344420.45533702726</v>
      </c>
      <c r="L23" s="404">
        <v>43967.449788414546</v>
      </c>
      <c r="M23" s="404">
        <v>491.86650025894954</v>
      </c>
      <c r="N23" s="404">
        <v>179001.67144748825</v>
      </c>
      <c r="O23" s="404">
        <v>96776.211496915595</v>
      </c>
      <c r="P23" s="404">
        <v>943.69304426189126</v>
      </c>
      <c r="Q23" s="404">
        <v>52341.48941174151</v>
      </c>
      <c r="R23" s="404">
        <v>8800</v>
      </c>
      <c r="S23" s="404">
        <v>30369.057112550647</v>
      </c>
      <c r="T23" s="404">
        <v>84858.054879561358</v>
      </c>
      <c r="U23" s="404">
        <v>23306.342930764906</v>
      </c>
      <c r="V23" s="428">
        <v>12379.19571503449</v>
      </c>
      <c r="W23" s="404">
        <v>225618.4671553371</v>
      </c>
      <c r="X23" s="429">
        <v>43248.25311412898</v>
      </c>
      <c r="Y23" s="429">
        <v>53835.421614103041</v>
      </c>
      <c r="AA23" s="290"/>
    </row>
    <row r="24" spans="1:27" s="289" customFormat="1" x14ac:dyDescent="0.2">
      <c r="A24" s="426">
        <f t="shared" si="2"/>
        <v>2024</v>
      </c>
      <c r="B24" s="402">
        <f t="shared" si="3"/>
        <v>6</v>
      </c>
      <c r="C24" s="427">
        <v>880.52358850862072</v>
      </c>
      <c r="D24" s="404">
        <v>385.5261207406989</v>
      </c>
      <c r="E24" s="404">
        <v>4254.939992771202</v>
      </c>
      <c r="F24" s="404">
        <v>11437.691697291821</v>
      </c>
      <c r="G24" s="404">
        <v>2714.5333579518065</v>
      </c>
      <c r="H24" s="404">
        <v>337558.54726286756</v>
      </c>
      <c r="I24" s="404">
        <v>24789.761947729843</v>
      </c>
      <c r="J24" s="404">
        <v>252.63639677332063</v>
      </c>
      <c r="K24" s="404">
        <v>366315.06413999113</v>
      </c>
      <c r="L24" s="404">
        <v>46653.420329807457</v>
      </c>
      <c r="M24" s="404">
        <v>668.02489782819021</v>
      </c>
      <c r="N24" s="404">
        <v>187469.52077130924</v>
      </c>
      <c r="O24" s="404">
        <v>102887.84426658148</v>
      </c>
      <c r="P24" s="404">
        <v>1174.5882774701661</v>
      </c>
      <c r="Q24" s="404">
        <v>42191.286001007487</v>
      </c>
      <c r="R24" s="404">
        <v>8800</v>
      </c>
      <c r="S24" s="404">
        <v>29730.447191868396</v>
      </c>
      <c r="T24" s="404">
        <v>93571.507809744435</v>
      </c>
      <c r="U24" s="404">
        <v>23401.863142254842</v>
      </c>
      <c r="V24" s="428">
        <v>11960.652602904005</v>
      </c>
      <c r="W24" s="404">
        <v>233948.01954727838</v>
      </c>
      <c r="X24" s="429">
        <v>45392.244760298279</v>
      </c>
      <c r="Y24" s="429">
        <v>59305.093101809565</v>
      </c>
      <c r="AA24" s="290"/>
    </row>
    <row r="25" spans="1:27" s="289" customFormat="1" x14ac:dyDescent="0.2">
      <c r="A25" s="426">
        <f t="shared" si="2"/>
        <v>2024</v>
      </c>
      <c r="B25" s="402">
        <f t="shared" si="3"/>
        <v>7</v>
      </c>
      <c r="C25" s="427">
        <v>738.90244472801101</v>
      </c>
      <c r="D25" s="404">
        <v>521.72054277191899</v>
      </c>
      <c r="E25" s="404">
        <v>4252.9027381876222</v>
      </c>
      <c r="F25" s="404">
        <v>11762.977678599658</v>
      </c>
      <c r="G25" s="404">
        <v>4795.5544362333285</v>
      </c>
      <c r="H25" s="404">
        <v>339143.02265242918</v>
      </c>
      <c r="I25" s="404">
        <v>23903.559414623214</v>
      </c>
      <c r="J25" s="404">
        <v>297.8439908603529</v>
      </c>
      <c r="K25" s="404">
        <v>377076.47717392753</v>
      </c>
      <c r="L25" s="404">
        <v>45460.217426397016</v>
      </c>
      <c r="M25" s="404">
        <v>943.047133900772</v>
      </c>
      <c r="N25" s="404">
        <v>184676.05935145612</v>
      </c>
      <c r="O25" s="404">
        <v>99025.005514350123</v>
      </c>
      <c r="P25" s="404">
        <v>1117.1143270051421</v>
      </c>
      <c r="Q25" s="404">
        <v>31171.403737072549</v>
      </c>
      <c r="R25" s="404">
        <v>8800</v>
      </c>
      <c r="S25" s="404">
        <v>28169.900539749582</v>
      </c>
      <c r="T25" s="404">
        <v>85503.697980832236</v>
      </c>
      <c r="U25" s="404">
        <v>24641.12200425546</v>
      </c>
      <c r="V25" s="428">
        <v>11795.095908558153</v>
      </c>
      <c r="W25" s="404">
        <v>234927.83542757592</v>
      </c>
      <c r="X25" s="429">
        <v>47630.879097929661</v>
      </c>
      <c r="Y25" s="429">
        <v>60731.802353620187</v>
      </c>
      <c r="AA25" s="290"/>
    </row>
    <row r="26" spans="1:27" s="289" customFormat="1" x14ac:dyDescent="0.2">
      <c r="A26" s="426">
        <f t="shared" si="2"/>
        <v>2024</v>
      </c>
      <c r="B26" s="402">
        <f t="shared" si="3"/>
        <v>8</v>
      </c>
      <c r="C26" s="427">
        <v>627.77957950043753</v>
      </c>
      <c r="D26" s="404">
        <v>500.86392060491823</v>
      </c>
      <c r="E26" s="404">
        <v>4376.4651844757973</v>
      </c>
      <c r="F26" s="404">
        <v>12054.901410661929</v>
      </c>
      <c r="G26" s="404">
        <v>5313.799149937021</v>
      </c>
      <c r="H26" s="404">
        <v>337530.88302384061</v>
      </c>
      <c r="I26" s="404">
        <v>23509.177312943168</v>
      </c>
      <c r="J26" s="404">
        <v>280.51659438229467</v>
      </c>
      <c r="K26" s="404">
        <v>376496.36379885575</v>
      </c>
      <c r="L26" s="404">
        <v>44347.999329300772</v>
      </c>
      <c r="M26" s="404">
        <v>1149.7916354793165</v>
      </c>
      <c r="N26" s="404">
        <v>184208.74310562623</v>
      </c>
      <c r="O26" s="404">
        <v>96375.747100650202</v>
      </c>
      <c r="P26" s="404">
        <v>1531.900908362622</v>
      </c>
      <c r="Q26" s="404">
        <v>21914.453330187356</v>
      </c>
      <c r="R26" s="404">
        <v>8800</v>
      </c>
      <c r="S26" s="404">
        <v>24085.354163679851</v>
      </c>
      <c r="T26" s="404">
        <v>86627.807180633448</v>
      </c>
      <c r="U26" s="404">
        <v>22186.520612028671</v>
      </c>
      <c r="V26" s="428">
        <v>11751.388239265585</v>
      </c>
      <c r="W26" s="404">
        <v>235318.63703855439</v>
      </c>
      <c r="X26" s="429">
        <v>49806.236704015428</v>
      </c>
      <c r="Y26" s="429">
        <v>61384.366287924146</v>
      </c>
      <c r="AA26" s="290"/>
    </row>
    <row r="27" spans="1:27" s="289" customFormat="1" x14ac:dyDescent="0.2">
      <c r="A27" s="426">
        <f t="shared" si="2"/>
        <v>2024</v>
      </c>
      <c r="B27" s="402">
        <f t="shared" si="3"/>
        <v>9</v>
      </c>
      <c r="C27" s="427">
        <v>605.89910838934452</v>
      </c>
      <c r="D27" s="404">
        <v>405.02903053011994</v>
      </c>
      <c r="E27" s="404">
        <v>4109.9452847365928</v>
      </c>
      <c r="F27" s="404">
        <v>11453.88903491107</v>
      </c>
      <c r="G27" s="404">
        <v>4586.5473743786933</v>
      </c>
      <c r="H27" s="404">
        <v>331536.55559781555</v>
      </c>
      <c r="I27" s="404">
        <v>24951.346195090042</v>
      </c>
      <c r="J27" s="404">
        <v>298.90789130699454</v>
      </c>
      <c r="K27" s="404">
        <v>352916.0573933071</v>
      </c>
      <c r="L27" s="404">
        <v>45923.28069760686</v>
      </c>
      <c r="M27" s="404">
        <v>885.21157074115376</v>
      </c>
      <c r="N27" s="404">
        <v>176080.37200073616</v>
      </c>
      <c r="O27" s="404">
        <v>101948.16194677801</v>
      </c>
      <c r="P27" s="404">
        <v>1337.344709360106</v>
      </c>
      <c r="Q27" s="404">
        <v>28651.849622020651</v>
      </c>
      <c r="R27" s="404">
        <v>8800</v>
      </c>
      <c r="S27" s="404">
        <v>27753.200246129116</v>
      </c>
      <c r="T27" s="404">
        <v>95491.836840410921</v>
      </c>
      <c r="U27" s="404">
        <v>24119.76211512458</v>
      </c>
      <c r="V27" s="428">
        <v>11505.955889062232</v>
      </c>
      <c r="W27" s="404">
        <v>229934.46102483643</v>
      </c>
      <c r="X27" s="429">
        <v>47320.537293897876</v>
      </c>
      <c r="Y27" s="429">
        <v>59127.634636515257</v>
      </c>
      <c r="AA27" s="290"/>
    </row>
    <row r="28" spans="1:27" s="289" customFormat="1" x14ac:dyDescent="0.2">
      <c r="A28" s="426">
        <f t="shared" si="2"/>
        <v>2024</v>
      </c>
      <c r="B28" s="402">
        <f t="shared" si="3"/>
        <v>10</v>
      </c>
      <c r="C28" s="427">
        <v>752.52132550662645</v>
      </c>
      <c r="D28" s="404">
        <v>301.62793980028556</v>
      </c>
      <c r="E28" s="404">
        <v>4155.6632890088895</v>
      </c>
      <c r="F28" s="404">
        <v>12240.438582106461</v>
      </c>
      <c r="G28" s="404">
        <v>3770.4652734836004</v>
      </c>
      <c r="H28" s="404">
        <v>329911.03378033324</v>
      </c>
      <c r="I28" s="404">
        <v>23475.4893574993</v>
      </c>
      <c r="J28" s="404">
        <v>315.47336127797331</v>
      </c>
      <c r="K28" s="404">
        <v>352705.50968682073</v>
      </c>
      <c r="L28" s="404">
        <v>42815.227345264713</v>
      </c>
      <c r="M28" s="404">
        <v>739.05124543747024</v>
      </c>
      <c r="N28" s="404">
        <v>177850.22741495</v>
      </c>
      <c r="O28" s="404">
        <v>97834.185338255556</v>
      </c>
      <c r="P28" s="404">
        <v>1221.3142209544803</v>
      </c>
      <c r="Q28" s="404">
        <v>41407.994815886494</v>
      </c>
      <c r="R28" s="404">
        <v>8800</v>
      </c>
      <c r="S28" s="404">
        <v>30503.239981509567</v>
      </c>
      <c r="T28" s="404">
        <v>86460.727083249978</v>
      </c>
      <c r="U28" s="404">
        <v>21851.496454042837</v>
      </c>
      <c r="V28" s="428">
        <v>11421.992887378783</v>
      </c>
      <c r="W28" s="404">
        <v>223225.52486805545</v>
      </c>
      <c r="X28" s="429">
        <v>46074.981089393936</v>
      </c>
      <c r="Y28" s="429">
        <v>57059.913410460023</v>
      </c>
      <c r="AA28" s="290"/>
    </row>
    <row r="29" spans="1:27" s="289" customFormat="1" x14ac:dyDescent="0.2">
      <c r="A29" s="426">
        <f t="shared" si="2"/>
        <v>2024</v>
      </c>
      <c r="B29" s="402">
        <f t="shared" si="3"/>
        <v>11</v>
      </c>
      <c r="C29" s="427">
        <v>1047.2423254712176</v>
      </c>
      <c r="D29" s="404">
        <v>331.78763597103813</v>
      </c>
      <c r="E29" s="404">
        <v>4327.6576962900117</v>
      </c>
      <c r="F29" s="404">
        <v>14198.531636680607</v>
      </c>
      <c r="G29" s="404">
        <v>2968.3781299759048</v>
      </c>
      <c r="H29" s="404">
        <v>327883.50104645087</v>
      </c>
      <c r="I29" s="404">
        <v>23702.540501723004</v>
      </c>
      <c r="J29" s="404">
        <v>270.92843310508283</v>
      </c>
      <c r="K29" s="404">
        <v>345847.40432734252</v>
      </c>
      <c r="L29" s="404">
        <v>42128.774776528946</v>
      </c>
      <c r="M29" s="404">
        <v>410.00906258382656</v>
      </c>
      <c r="N29" s="404">
        <v>175945.30693335773</v>
      </c>
      <c r="O29" s="404">
        <v>97442.081529970907</v>
      </c>
      <c r="P29" s="404">
        <v>930.36470198366533</v>
      </c>
      <c r="Q29" s="404">
        <v>53127.805202911215</v>
      </c>
      <c r="R29" s="404">
        <v>8800</v>
      </c>
      <c r="S29" s="404">
        <v>30251.098176801315</v>
      </c>
      <c r="T29" s="404">
        <v>79146.002730354288</v>
      </c>
      <c r="U29" s="404">
        <v>22605.265782388542</v>
      </c>
      <c r="V29" s="428">
        <v>12061.972625060864</v>
      </c>
      <c r="W29" s="404">
        <v>227001.62897594905</v>
      </c>
      <c r="X29" s="429">
        <v>43943.882939272138</v>
      </c>
      <c r="Y29" s="429">
        <v>61236.06206727933</v>
      </c>
      <c r="AA29" s="290"/>
    </row>
    <row r="30" spans="1:27" s="289" customFormat="1" x14ac:dyDescent="0.2">
      <c r="A30" s="430">
        <f t="shared" si="2"/>
        <v>2024</v>
      </c>
      <c r="B30" s="407">
        <f t="shared" si="3"/>
        <v>12</v>
      </c>
      <c r="C30" s="431">
        <v>1317.2398466098971</v>
      </c>
      <c r="D30" s="409">
        <v>407.97581543273236</v>
      </c>
      <c r="E30" s="409">
        <v>4662.9825044875834</v>
      </c>
      <c r="F30" s="409">
        <v>15672.276438066669</v>
      </c>
      <c r="G30" s="409">
        <v>3229.1224013682499</v>
      </c>
      <c r="H30" s="409">
        <v>347932.16804714216</v>
      </c>
      <c r="I30" s="409">
        <v>21687.451261284303</v>
      </c>
      <c r="J30" s="409">
        <v>288.53568133003927</v>
      </c>
      <c r="K30" s="409">
        <v>345926.91404325987</v>
      </c>
      <c r="L30" s="409">
        <v>37055.164538098768</v>
      </c>
      <c r="M30" s="409">
        <v>33.591546427633858</v>
      </c>
      <c r="N30" s="409">
        <v>174677.40597993147</v>
      </c>
      <c r="O30" s="409">
        <v>84419.669853386251</v>
      </c>
      <c r="P30" s="409">
        <v>0</v>
      </c>
      <c r="Q30" s="409">
        <v>58775.792803913071</v>
      </c>
      <c r="R30" s="409">
        <v>8800</v>
      </c>
      <c r="S30" s="409">
        <v>30641.541741988745</v>
      </c>
      <c r="T30" s="409">
        <v>79321.902403869142</v>
      </c>
      <c r="U30" s="409">
        <v>21884.204875535048</v>
      </c>
      <c r="V30" s="432">
        <v>12703.879300264449</v>
      </c>
      <c r="W30" s="409">
        <v>229472.06006622908</v>
      </c>
      <c r="X30" s="433">
        <v>42947.639290812069</v>
      </c>
      <c r="Y30" s="433">
        <v>65453.211474123716</v>
      </c>
      <c r="AA30" s="290"/>
    </row>
    <row r="31" spans="1:27" s="289" customFormat="1" x14ac:dyDescent="0.2">
      <c r="A31" s="392">
        <f>A19+1</f>
        <v>2025</v>
      </c>
      <c r="B31" s="392">
        <v>1</v>
      </c>
      <c r="C31" s="422">
        <v>1515.8914424994266</v>
      </c>
      <c r="D31" s="399">
        <v>434.61670671527128</v>
      </c>
      <c r="E31" s="399">
        <v>5160.6690635692894</v>
      </c>
      <c r="F31" s="399">
        <v>17032.150835960274</v>
      </c>
      <c r="G31" s="399">
        <v>3445.4280942701894</v>
      </c>
      <c r="H31" s="399">
        <v>351141.50900002231</v>
      </c>
      <c r="I31" s="399">
        <v>24284.919738618089</v>
      </c>
      <c r="J31" s="399">
        <v>208.7177834899444</v>
      </c>
      <c r="K31" s="399">
        <v>355810.99341301556</v>
      </c>
      <c r="L31" s="399">
        <v>40723.026813653516</v>
      </c>
      <c r="M31" s="399">
        <v>117.79316056908056</v>
      </c>
      <c r="N31" s="399">
        <v>178137.55274566213</v>
      </c>
      <c r="O31" s="399">
        <v>94078.833125592602</v>
      </c>
      <c r="P31" s="399">
        <v>0</v>
      </c>
      <c r="Q31" s="399">
        <v>64937.153925845421</v>
      </c>
      <c r="R31" s="399">
        <v>8800</v>
      </c>
      <c r="S31" s="399">
        <v>28284.542767029474</v>
      </c>
      <c r="T31" s="399">
        <v>83640.228276043534</v>
      </c>
      <c r="U31" s="399">
        <v>22348.079335895673</v>
      </c>
      <c r="V31" s="423">
        <v>11029.432046759121</v>
      </c>
      <c r="W31" s="399">
        <v>230843.50049806302</v>
      </c>
      <c r="X31" s="424">
        <v>43240.923908214798</v>
      </c>
      <c r="Y31" s="424">
        <v>59437.509660049436</v>
      </c>
      <c r="AA31" s="290"/>
    </row>
    <row r="32" spans="1:27" s="289" customFormat="1" x14ac:dyDescent="0.2">
      <c r="A32" s="425">
        <f>A31</f>
        <v>2025</v>
      </c>
      <c r="B32" s="397">
        <f>B31+1</f>
        <v>2</v>
      </c>
      <c r="C32" s="422">
        <v>1638.7093465804007</v>
      </c>
      <c r="D32" s="399">
        <v>428.34608214127633</v>
      </c>
      <c r="E32" s="399">
        <v>5126.257029697701</v>
      </c>
      <c r="F32" s="399">
        <v>17148.27144678625</v>
      </c>
      <c r="G32" s="399">
        <v>3566.081963763193</v>
      </c>
      <c r="H32" s="399">
        <v>361744.55601446156</v>
      </c>
      <c r="I32" s="399">
        <v>25420.567247326508</v>
      </c>
      <c r="J32" s="399">
        <v>242.6791287732695</v>
      </c>
      <c r="K32" s="399">
        <v>367225.63335067837</v>
      </c>
      <c r="L32" s="399">
        <v>42739.689093369248</v>
      </c>
      <c r="M32" s="399">
        <v>288.78498021112813</v>
      </c>
      <c r="N32" s="399">
        <v>182467.45423083895</v>
      </c>
      <c r="O32" s="399">
        <v>95859.903225810529</v>
      </c>
      <c r="P32" s="399">
        <v>0</v>
      </c>
      <c r="Q32" s="399">
        <v>65515.755442351779</v>
      </c>
      <c r="R32" s="399">
        <v>8800</v>
      </c>
      <c r="S32" s="399">
        <v>29969.081180724821</v>
      </c>
      <c r="T32" s="399">
        <v>95209.815887912089</v>
      </c>
      <c r="U32" s="399">
        <v>25208.493690996631</v>
      </c>
      <c r="V32" s="423">
        <v>11333.259743838475</v>
      </c>
      <c r="W32" s="399">
        <v>226622.11129667814</v>
      </c>
      <c r="X32" s="424">
        <v>43518.218867676936</v>
      </c>
      <c r="Y32" s="424">
        <v>55267.167975785364</v>
      </c>
      <c r="AA32" s="290"/>
    </row>
    <row r="33" spans="1:27" s="289" customFormat="1" x14ac:dyDescent="0.2">
      <c r="A33" s="425">
        <f t="shared" ref="A33:A42" si="4">A32</f>
        <v>2025</v>
      </c>
      <c r="B33" s="397">
        <f t="shared" ref="B33:B42" si="5">B32+1</f>
        <v>3</v>
      </c>
      <c r="C33" s="422">
        <v>1497.8688510265515</v>
      </c>
      <c r="D33" s="399">
        <v>354.72303431241778</v>
      </c>
      <c r="E33" s="399">
        <v>4932.3546885483674</v>
      </c>
      <c r="F33" s="399">
        <v>15552.934333485045</v>
      </c>
      <c r="G33" s="399">
        <v>3331.0916094754675</v>
      </c>
      <c r="H33" s="399">
        <v>334058.95449287037</v>
      </c>
      <c r="I33" s="399">
        <v>23179.329753602877</v>
      </c>
      <c r="J33" s="399">
        <v>290.72840035352323</v>
      </c>
      <c r="K33" s="399">
        <v>343267.33243165701</v>
      </c>
      <c r="L33" s="399">
        <v>39121.445730127125</v>
      </c>
      <c r="M33" s="399">
        <v>330.7019775522021</v>
      </c>
      <c r="N33" s="399">
        <v>172173.21017591536</v>
      </c>
      <c r="O33" s="399">
        <v>87556.738702960211</v>
      </c>
      <c r="P33" s="399">
        <v>0</v>
      </c>
      <c r="Q33" s="399">
        <v>59945.837868155424</v>
      </c>
      <c r="R33" s="399">
        <v>8800</v>
      </c>
      <c r="S33" s="399">
        <v>25967.114890498655</v>
      </c>
      <c r="T33" s="399">
        <v>84090.745403377601</v>
      </c>
      <c r="U33" s="399">
        <v>20111.932861574758</v>
      </c>
      <c r="V33" s="423">
        <v>10865.938333661337</v>
      </c>
      <c r="W33" s="399">
        <v>227442.4067593911</v>
      </c>
      <c r="X33" s="424">
        <v>43006.004617771905</v>
      </c>
      <c r="Y33" s="424">
        <v>57152.298590559585</v>
      </c>
      <c r="AA33" s="290"/>
    </row>
    <row r="34" spans="1:27" s="289" customFormat="1" x14ac:dyDescent="0.2">
      <c r="A34" s="425">
        <f t="shared" si="4"/>
        <v>2025</v>
      </c>
      <c r="B34" s="397">
        <f t="shared" si="5"/>
        <v>4</v>
      </c>
      <c r="C34" s="422">
        <v>1490.4691202618201</v>
      </c>
      <c r="D34" s="399">
        <v>300.64193927354512</v>
      </c>
      <c r="E34" s="399">
        <v>5187.7001403361355</v>
      </c>
      <c r="F34" s="399">
        <v>14806.979733321248</v>
      </c>
      <c r="G34" s="399">
        <v>3309.1950566326923</v>
      </c>
      <c r="H34" s="399">
        <v>340890.55246043327</v>
      </c>
      <c r="I34" s="399">
        <v>24498.163071535884</v>
      </c>
      <c r="J34" s="399">
        <v>364.90342576511762</v>
      </c>
      <c r="K34" s="399">
        <v>367125.78577604599</v>
      </c>
      <c r="L34" s="399">
        <v>43532.871355877956</v>
      </c>
      <c r="M34" s="399">
        <v>339.60218052445822</v>
      </c>
      <c r="N34" s="399">
        <v>193045.00050853196</v>
      </c>
      <c r="O34" s="399">
        <v>97605.231824189148</v>
      </c>
      <c r="P34" s="399">
        <v>0</v>
      </c>
      <c r="Q34" s="399">
        <v>61662.445795517648</v>
      </c>
      <c r="R34" s="399">
        <v>8800</v>
      </c>
      <c r="S34" s="399">
        <v>33586.624640465328</v>
      </c>
      <c r="T34" s="399">
        <v>94050.213669211735</v>
      </c>
      <c r="U34" s="399">
        <v>25326.996379275926</v>
      </c>
      <c r="V34" s="423">
        <v>11641.668213890145</v>
      </c>
      <c r="W34" s="399">
        <v>226411.65219622443</v>
      </c>
      <c r="X34" s="424">
        <v>42086.823601953038</v>
      </c>
      <c r="Y34" s="424">
        <v>57142.535998322892</v>
      </c>
      <c r="AA34" s="290"/>
    </row>
    <row r="35" spans="1:27" s="289" customFormat="1" x14ac:dyDescent="0.2">
      <c r="A35" s="425">
        <f t="shared" si="4"/>
        <v>2025</v>
      </c>
      <c r="B35" s="397">
        <f t="shared" si="5"/>
        <v>5</v>
      </c>
      <c r="C35" s="422">
        <v>1296.8053939236329</v>
      </c>
      <c r="D35" s="399">
        <v>319.56600685499012</v>
      </c>
      <c r="E35" s="399">
        <v>4348.5102883860527</v>
      </c>
      <c r="F35" s="399">
        <v>12097.853369182092</v>
      </c>
      <c r="G35" s="399">
        <v>2866.2024724189596</v>
      </c>
      <c r="H35" s="399">
        <v>318734.21146145149</v>
      </c>
      <c r="I35" s="399">
        <v>23293.649401988463</v>
      </c>
      <c r="J35" s="399">
        <v>311.02572852968694</v>
      </c>
      <c r="K35" s="399">
        <v>355610.43249745923</v>
      </c>
      <c r="L35" s="399">
        <v>43314.782521290937</v>
      </c>
      <c r="M35" s="399">
        <v>489.75872134922173</v>
      </c>
      <c r="N35" s="399">
        <v>182135.38824998052</v>
      </c>
      <c r="O35" s="399">
        <v>95339.633624325215</v>
      </c>
      <c r="P35" s="399">
        <v>939.64906831535859</v>
      </c>
      <c r="Q35" s="399">
        <v>52117.19219404574</v>
      </c>
      <c r="R35" s="399">
        <v>8800</v>
      </c>
      <c r="S35" s="399">
        <v>30338.479889387418</v>
      </c>
      <c r="T35" s="399">
        <v>84848.988201691303</v>
      </c>
      <c r="U35" s="399">
        <v>23285.133356996175</v>
      </c>
      <c r="V35" s="423">
        <v>12381.078762900399</v>
      </c>
      <c r="W35" s="399">
        <v>225652.78686259949</v>
      </c>
      <c r="X35" s="424">
        <v>43254.83177502147</v>
      </c>
      <c r="Y35" s="424">
        <v>53169.844725859562</v>
      </c>
      <c r="AA35" s="290"/>
    </row>
    <row r="36" spans="1:27" s="289" customFormat="1" x14ac:dyDescent="0.2">
      <c r="A36" s="425">
        <f t="shared" si="4"/>
        <v>2025</v>
      </c>
      <c r="B36" s="397">
        <f t="shared" si="5"/>
        <v>6</v>
      </c>
      <c r="C36" s="422">
        <v>877.73316847375793</v>
      </c>
      <c r="D36" s="399">
        <v>385.5261207406989</v>
      </c>
      <c r="E36" s="399">
        <v>4203.7981753457352</v>
      </c>
      <c r="F36" s="399">
        <v>11441.644598931214</v>
      </c>
      <c r="G36" s="399">
        <v>2681.9063010194955</v>
      </c>
      <c r="H36" s="399">
        <v>338985.15831189789</v>
      </c>
      <c r="I36" s="399">
        <v>24456.261955635939</v>
      </c>
      <c r="J36" s="399">
        <v>252.63639677332063</v>
      </c>
      <c r="K36" s="399">
        <v>377284.8021324455</v>
      </c>
      <c r="L36" s="399">
        <v>46025.785609314917</v>
      </c>
      <c r="M36" s="399">
        <v>665.5065267907886</v>
      </c>
      <c r="N36" s="399">
        <v>190576.12151915362</v>
      </c>
      <c r="O36" s="399">
        <v>101503.68029914159</v>
      </c>
      <c r="P36" s="399">
        <v>1170.1602252995469</v>
      </c>
      <c r="Q36" s="399">
        <v>42032.230084018134</v>
      </c>
      <c r="R36" s="399">
        <v>8800</v>
      </c>
      <c r="S36" s="399">
        <v>29707.753812720017</v>
      </c>
      <c r="T36" s="399">
        <v>93790.974129842871</v>
      </c>
      <c r="U36" s="399">
        <v>23385.532250034572</v>
      </c>
      <c r="V36" s="423">
        <v>11958.482144154976</v>
      </c>
      <c r="W36" s="399">
        <v>233905.56579975251</v>
      </c>
      <c r="X36" s="424">
        <v>45384.007584782055</v>
      </c>
      <c r="Y36" s="424">
        <v>54188.418831067756</v>
      </c>
      <c r="AA36" s="290"/>
    </row>
    <row r="37" spans="1:27" s="289" customFormat="1" x14ac:dyDescent="0.2">
      <c r="A37" s="425">
        <f t="shared" si="4"/>
        <v>2025</v>
      </c>
      <c r="B37" s="397">
        <f t="shared" si="5"/>
        <v>7</v>
      </c>
      <c r="C37" s="422">
        <v>738.90244724624529</v>
      </c>
      <c r="D37" s="399">
        <v>521.72054277191899</v>
      </c>
      <c r="E37" s="399">
        <v>4190.4771098574638</v>
      </c>
      <c r="F37" s="399">
        <v>11729.953237365136</v>
      </c>
      <c r="G37" s="399">
        <v>4725.163572086547</v>
      </c>
      <c r="H37" s="399">
        <v>339842.58685603092</v>
      </c>
      <c r="I37" s="399">
        <v>23583.383324505696</v>
      </c>
      <c r="J37" s="399">
        <v>297.8439908603529</v>
      </c>
      <c r="K37" s="399">
        <v>388101.48016046127</v>
      </c>
      <c r="L37" s="399">
        <v>44851.300803604281</v>
      </c>
      <c r="M37" s="399">
        <v>937.08318088319902</v>
      </c>
      <c r="N37" s="399">
        <v>187454.51780954303</v>
      </c>
      <c r="O37" s="399">
        <v>97698.615643306359</v>
      </c>
      <c r="P37" s="399">
        <v>1110.0495503656521</v>
      </c>
      <c r="Q37" s="399">
        <v>30974.271716098337</v>
      </c>
      <c r="R37" s="399">
        <v>8800</v>
      </c>
      <c r="S37" s="399">
        <v>28160.91153730706</v>
      </c>
      <c r="T37" s="399">
        <v>85549.441607005647</v>
      </c>
      <c r="U37" s="399">
        <v>24634.745724193577</v>
      </c>
      <c r="V37" s="423">
        <v>11785.279310774798</v>
      </c>
      <c r="W37" s="399">
        <v>234732.31416294316</v>
      </c>
      <c r="X37" s="424">
        <v>47591.23777701144</v>
      </c>
      <c r="Y37" s="424">
        <v>56668.591592085155</v>
      </c>
      <c r="AA37" s="290"/>
    </row>
    <row r="38" spans="1:27" s="289" customFormat="1" x14ac:dyDescent="0.2">
      <c r="A38" s="425">
        <f t="shared" si="4"/>
        <v>2025</v>
      </c>
      <c r="B38" s="397">
        <f t="shared" si="5"/>
        <v>8</v>
      </c>
      <c r="C38" s="422">
        <v>627.77957873369758</v>
      </c>
      <c r="D38" s="399">
        <v>500.86392060491823</v>
      </c>
      <c r="E38" s="399">
        <v>4317.0405702056514</v>
      </c>
      <c r="F38" s="399">
        <v>12007.612847140857</v>
      </c>
      <c r="G38" s="399">
        <v>5241.6472073341047</v>
      </c>
      <c r="H38" s="399">
        <v>337810.75170418888</v>
      </c>
      <c r="I38" s="399">
        <v>23152.309671917075</v>
      </c>
      <c r="J38" s="399">
        <v>280.51659438229467</v>
      </c>
      <c r="K38" s="399">
        <v>387503.11725679756</v>
      </c>
      <c r="L38" s="399">
        <v>43674.799850892698</v>
      </c>
      <c r="M38" s="399">
        <v>1141.3291403592507</v>
      </c>
      <c r="N38" s="399">
        <v>186975.06176695443</v>
      </c>
      <c r="O38" s="399">
        <v>94912.770108214041</v>
      </c>
      <c r="P38" s="399">
        <v>1520.6260794619577</v>
      </c>
      <c r="Q38" s="399">
        <v>21753.162406994743</v>
      </c>
      <c r="R38" s="399">
        <v>8800</v>
      </c>
      <c r="S38" s="399">
        <v>24175.127646414039</v>
      </c>
      <c r="T38" s="399">
        <v>86613.425773731971</v>
      </c>
      <c r="U38" s="399">
        <v>22271.105954596496</v>
      </c>
      <c r="V38" s="423">
        <v>11749.017822496908</v>
      </c>
      <c r="W38" s="399">
        <v>235271.17003024404</v>
      </c>
      <c r="X38" s="424">
        <v>49796.190100477033</v>
      </c>
      <c r="Y38" s="424">
        <v>58505.406617480927</v>
      </c>
      <c r="AA38" s="290"/>
    </row>
    <row r="39" spans="1:27" s="289" customFormat="1" x14ac:dyDescent="0.2">
      <c r="A39" s="425">
        <f t="shared" si="4"/>
        <v>2025</v>
      </c>
      <c r="B39" s="397">
        <f t="shared" si="5"/>
        <v>9</v>
      </c>
      <c r="C39" s="422">
        <v>605.84142470687755</v>
      </c>
      <c r="D39" s="399">
        <v>405.02903053011994</v>
      </c>
      <c r="E39" s="399">
        <v>4058.9116999199077</v>
      </c>
      <c r="F39" s="399">
        <v>11390.525866231663</v>
      </c>
      <c r="G39" s="399">
        <v>4529.5957757003789</v>
      </c>
      <c r="H39" s="399">
        <v>331684.28437004786</v>
      </c>
      <c r="I39" s="399">
        <v>24518.538832723421</v>
      </c>
      <c r="J39" s="399">
        <v>298.90789130699454</v>
      </c>
      <c r="K39" s="399">
        <v>364500.08226566121</v>
      </c>
      <c r="L39" s="399">
        <v>45126.693057222757</v>
      </c>
      <c r="M39" s="399">
        <v>878.32908674629641</v>
      </c>
      <c r="N39" s="399">
        <v>179067.63889660768</v>
      </c>
      <c r="O39" s="399">
        <v>100179.76377197377</v>
      </c>
      <c r="P39" s="399">
        <v>1326.9469085834266</v>
      </c>
      <c r="Q39" s="399">
        <v>28429.082655382972</v>
      </c>
      <c r="R39" s="399">
        <v>8800</v>
      </c>
      <c r="S39" s="399">
        <v>27713.697556012288</v>
      </c>
      <c r="T39" s="399">
        <v>95589.129429206616</v>
      </c>
      <c r="U39" s="399">
        <v>24087.41235941977</v>
      </c>
      <c r="V39" s="423">
        <v>11497.992254855175</v>
      </c>
      <c r="W39" s="399">
        <v>229775.3161474485</v>
      </c>
      <c r="X39" s="424">
        <v>47287.785260679229</v>
      </c>
      <c r="Y39" s="424">
        <v>54100.295543427455</v>
      </c>
      <c r="AA39" s="290"/>
    </row>
    <row r="40" spans="1:27" s="289" customFormat="1" x14ac:dyDescent="0.2">
      <c r="A40" s="425">
        <f t="shared" si="4"/>
        <v>2025</v>
      </c>
      <c r="B40" s="397">
        <f t="shared" si="5"/>
        <v>10</v>
      </c>
      <c r="C40" s="422">
        <v>751.60977941601197</v>
      </c>
      <c r="D40" s="399">
        <v>301.62793980028556</v>
      </c>
      <c r="E40" s="399">
        <v>4095.105983606064</v>
      </c>
      <c r="F40" s="399">
        <v>12134.015498184584</v>
      </c>
      <c r="G40" s="399">
        <v>3715.5211643973298</v>
      </c>
      <c r="H40" s="399">
        <v>329617.44135265925</v>
      </c>
      <c r="I40" s="399">
        <v>23037.070636146247</v>
      </c>
      <c r="J40" s="399">
        <v>315.47336127797331</v>
      </c>
      <c r="K40" s="399">
        <v>365488.71202849178</v>
      </c>
      <c r="L40" s="399">
        <v>42015.627518343477</v>
      </c>
      <c r="M40" s="399">
        <v>731.27197038250415</v>
      </c>
      <c r="N40" s="399">
        <v>180912.35202174523</v>
      </c>
      <c r="O40" s="399">
        <v>96007.07375870875</v>
      </c>
      <c r="P40" s="399">
        <v>1208.4586316946045</v>
      </c>
      <c r="Q40" s="399">
        <v>40972.133049688353</v>
      </c>
      <c r="R40" s="399">
        <v>8800</v>
      </c>
      <c r="S40" s="399">
        <v>30550.649776830145</v>
      </c>
      <c r="T40" s="399">
        <v>86422.755286306055</v>
      </c>
      <c r="U40" s="399">
        <v>21887.89850341899</v>
      </c>
      <c r="V40" s="423">
        <v>11410.444405515747</v>
      </c>
      <c r="W40" s="399">
        <v>222999.82730803074</v>
      </c>
      <c r="X40" s="424">
        <v>46028.395866596518</v>
      </c>
      <c r="Y40" s="424">
        <v>60861.658914516745</v>
      </c>
      <c r="AA40" s="290"/>
    </row>
    <row r="41" spans="1:27" s="289" customFormat="1" x14ac:dyDescent="0.2">
      <c r="A41" s="425">
        <f t="shared" si="4"/>
        <v>2025</v>
      </c>
      <c r="B41" s="397">
        <f t="shared" si="5"/>
        <v>11</v>
      </c>
      <c r="C41" s="422">
        <v>1043.8224240667523</v>
      </c>
      <c r="D41" s="399">
        <v>331.78763597103813</v>
      </c>
      <c r="E41" s="399">
        <v>4270.8038357153591</v>
      </c>
      <c r="F41" s="399">
        <v>14065.230786607037</v>
      </c>
      <c r="G41" s="399">
        <v>2929.3815715190804</v>
      </c>
      <c r="H41" s="399">
        <v>327673.53198277816</v>
      </c>
      <c r="I41" s="399">
        <v>23258.724513463196</v>
      </c>
      <c r="J41" s="399">
        <v>270.92843310508283</v>
      </c>
      <c r="K41" s="399">
        <v>359623.9001595666</v>
      </c>
      <c r="L41" s="399">
        <v>41339.9384992423</v>
      </c>
      <c r="M41" s="399">
        <v>405.6517896115738</v>
      </c>
      <c r="N41" s="399">
        <v>179266.83992788862</v>
      </c>
      <c r="O41" s="399">
        <v>95617.536447591745</v>
      </c>
      <c r="P41" s="399">
        <v>920.477474260588</v>
      </c>
      <c r="Q41" s="399">
        <v>52563.202195780039</v>
      </c>
      <c r="R41" s="399">
        <v>8800</v>
      </c>
      <c r="S41" s="399">
        <v>30157.417747445084</v>
      </c>
      <c r="T41" s="399">
        <v>79014.732471265495</v>
      </c>
      <c r="U41" s="399">
        <v>22538.42323445568</v>
      </c>
      <c r="V41" s="423">
        <v>12049.097362018683</v>
      </c>
      <c r="W41" s="399">
        <v>226759.32153794446</v>
      </c>
      <c r="X41" s="424">
        <v>43896.976096625083</v>
      </c>
      <c r="Y41" s="424">
        <v>65424.715522425256</v>
      </c>
      <c r="AA41" s="290"/>
    </row>
    <row r="42" spans="1:27" s="289" customFormat="1" x14ac:dyDescent="0.2">
      <c r="A42" s="434">
        <f t="shared" si="4"/>
        <v>2025</v>
      </c>
      <c r="B42" s="416">
        <f t="shared" si="5"/>
        <v>12</v>
      </c>
      <c r="C42" s="435">
        <v>1308.9229412009104</v>
      </c>
      <c r="D42" s="418">
        <v>407.97581543273236</v>
      </c>
      <c r="E42" s="418">
        <v>4610.1130196076965</v>
      </c>
      <c r="F42" s="418">
        <v>15571.005400613716</v>
      </c>
      <c r="G42" s="418">
        <v>3192.5102035291752</v>
      </c>
      <c r="H42" s="418">
        <v>348626.29992581048</v>
      </c>
      <c r="I42" s="418">
        <v>21300.751666316508</v>
      </c>
      <c r="J42" s="418">
        <v>288.53568133003927</v>
      </c>
      <c r="K42" s="418">
        <v>360336.87949474691</v>
      </c>
      <c r="L42" s="418">
        <v>36394.449872013218</v>
      </c>
      <c r="M42" s="418">
        <v>33.335663648317855</v>
      </c>
      <c r="N42" s="418">
        <v>178005.9916761833</v>
      </c>
      <c r="O42" s="418">
        <v>82914.419109704191</v>
      </c>
      <c r="P42" s="418">
        <v>0</v>
      </c>
      <c r="Q42" s="418">
        <v>58328.069646792093</v>
      </c>
      <c r="R42" s="418">
        <v>8800</v>
      </c>
      <c r="S42" s="418">
        <v>30702.362885204115</v>
      </c>
      <c r="T42" s="418">
        <v>79206.091392505521</v>
      </c>
      <c r="U42" s="418">
        <v>21930.686290115358</v>
      </c>
      <c r="V42" s="436">
        <v>12689.180949104944</v>
      </c>
      <c r="W42" s="418">
        <v>229206.561564517</v>
      </c>
      <c r="X42" s="437">
        <v>42897.948997882835</v>
      </c>
      <c r="Y42" s="437">
        <v>66719.388615809468</v>
      </c>
      <c r="AA42" s="290"/>
    </row>
    <row r="43" spans="1:27" s="289" customFormat="1" x14ac:dyDescent="0.2">
      <c r="A43" s="392">
        <f>A31+1</f>
        <v>2026</v>
      </c>
      <c r="B43" s="392">
        <v>1</v>
      </c>
      <c r="C43" s="422">
        <v>1506.131257775525</v>
      </c>
      <c r="D43" s="399">
        <v>434.61670671527128</v>
      </c>
      <c r="E43" s="399">
        <v>5110.3107141113405</v>
      </c>
      <c r="F43" s="399">
        <v>16996.020835817541</v>
      </c>
      <c r="G43" s="399">
        <v>3411.8072459138589</v>
      </c>
      <c r="H43" s="399">
        <v>352832.0996992921</v>
      </c>
      <c r="I43" s="399">
        <v>23745.020263440481</v>
      </c>
      <c r="J43" s="399">
        <v>208.7177834899444</v>
      </c>
      <c r="K43" s="399">
        <v>370419.3296288409</v>
      </c>
      <c r="L43" s="399">
        <v>39817.677278181516</v>
      </c>
      <c r="M43" s="399">
        <v>117.25434079917281</v>
      </c>
      <c r="N43" s="399">
        <v>181202.81367019253</v>
      </c>
      <c r="O43" s="399">
        <v>91987.283588821534</v>
      </c>
      <c r="P43" s="399">
        <v>0</v>
      </c>
      <c r="Q43" s="399">
        <v>64640.11272101025</v>
      </c>
      <c r="R43" s="399">
        <v>8800</v>
      </c>
      <c r="S43" s="399">
        <v>28418.345324067192</v>
      </c>
      <c r="T43" s="399">
        <v>83460.735524146439</v>
      </c>
      <c r="U43" s="399">
        <v>22456.751499682061</v>
      </c>
      <c r="V43" s="423">
        <v>11015.85901924208</v>
      </c>
      <c r="W43" s="399">
        <v>230559.42012374307</v>
      </c>
      <c r="X43" s="424">
        <v>43187.710810062432</v>
      </c>
      <c r="Y43" s="424">
        <v>63806.482523728264</v>
      </c>
      <c r="AA43" s="290"/>
    </row>
    <row r="44" spans="1:27" s="289" customFormat="1" x14ac:dyDescent="0.2">
      <c r="A44" s="425">
        <f>A43</f>
        <v>2026</v>
      </c>
      <c r="B44" s="397">
        <f>B43+1</f>
        <v>2</v>
      </c>
      <c r="C44" s="422">
        <v>1590.3121694082404</v>
      </c>
      <c r="D44" s="399">
        <v>413.57552758468063</v>
      </c>
      <c r="E44" s="399">
        <v>4920.429693925129</v>
      </c>
      <c r="F44" s="399">
        <v>16567.077053158708</v>
      </c>
      <c r="G44" s="399">
        <v>3422.8981269996975</v>
      </c>
      <c r="H44" s="399">
        <v>351811.58558505267</v>
      </c>
      <c r="I44" s="399">
        <v>23879.305907200098</v>
      </c>
      <c r="J44" s="399">
        <v>234.31088295350159</v>
      </c>
      <c r="K44" s="399">
        <v>367837.20184913347</v>
      </c>
      <c r="L44" s="399">
        <v>40148.360983035331</v>
      </c>
      <c r="M44" s="399">
        <v>278.4544521192812</v>
      </c>
      <c r="N44" s="399">
        <v>179008.98758646171</v>
      </c>
      <c r="O44" s="399">
        <v>90047.870729731832</v>
      </c>
      <c r="P44" s="399">
        <v>0</v>
      </c>
      <c r="Q44" s="399">
        <v>63172.100479545123</v>
      </c>
      <c r="R44" s="399">
        <v>8800</v>
      </c>
      <c r="S44" s="399">
        <v>28917.277884889085</v>
      </c>
      <c r="T44" s="399">
        <v>92171.108245357667</v>
      </c>
      <c r="U44" s="399">
        <v>24326.330963650715</v>
      </c>
      <c r="V44" s="423">
        <v>10927.927447572916</v>
      </c>
      <c r="W44" s="399">
        <v>218517.00624899994</v>
      </c>
      <c r="X44" s="424">
        <v>41961.796445380409</v>
      </c>
      <c r="Y44" s="424">
        <v>55955.787248062319</v>
      </c>
      <c r="AA44" s="290"/>
    </row>
    <row r="45" spans="1:27" s="289" customFormat="1" x14ac:dyDescent="0.2">
      <c r="A45" s="425">
        <f t="shared" ref="A45:A54" si="6">A44</f>
        <v>2026</v>
      </c>
      <c r="B45" s="397">
        <f t="shared" ref="B45:B54" si="7">B44+1</f>
        <v>3</v>
      </c>
      <c r="C45" s="422">
        <v>1498.4746519124872</v>
      </c>
      <c r="D45" s="399">
        <v>354.72303431241778</v>
      </c>
      <c r="E45" s="399">
        <v>4877.65101716137</v>
      </c>
      <c r="F45" s="399">
        <v>15492.159865061421</v>
      </c>
      <c r="G45" s="399">
        <v>3294.1471980794686</v>
      </c>
      <c r="H45" s="399">
        <v>335590.84972328815</v>
      </c>
      <c r="I45" s="399">
        <v>22559.11853701474</v>
      </c>
      <c r="J45" s="399">
        <v>290.72840035352323</v>
      </c>
      <c r="K45" s="399">
        <v>356318.81464658829</v>
      </c>
      <c r="L45" s="399">
        <v>38074.670016209086</v>
      </c>
      <c r="M45" s="399">
        <v>328.72306178127724</v>
      </c>
      <c r="N45" s="399">
        <v>174343.2826782013</v>
      </c>
      <c r="O45" s="399">
        <v>85213.97590486813</v>
      </c>
      <c r="P45" s="399">
        <v>0</v>
      </c>
      <c r="Q45" s="399">
        <v>59587.122855814807</v>
      </c>
      <c r="R45" s="399">
        <v>8800</v>
      </c>
      <c r="S45" s="399">
        <v>25927.076601851688</v>
      </c>
      <c r="T45" s="399">
        <v>84101.838258546413</v>
      </c>
      <c r="U45" s="399">
        <v>20082.98530024385</v>
      </c>
      <c r="V45" s="423">
        <v>10850.090951973734</v>
      </c>
      <c r="W45" s="399">
        <v>227110.69434568268</v>
      </c>
      <c r="X45" s="424">
        <v>42943.282692696594</v>
      </c>
      <c r="Y45" s="424">
        <v>64370.897226521251</v>
      </c>
      <c r="AA45" s="290"/>
    </row>
    <row r="46" spans="1:27" s="289" customFormat="1" x14ac:dyDescent="0.2">
      <c r="A46" s="425">
        <f t="shared" si="6"/>
        <v>2026</v>
      </c>
      <c r="B46" s="397">
        <f t="shared" si="7"/>
        <v>4</v>
      </c>
      <c r="C46" s="422">
        <v>1490.252390836218</v>
      </c>
      <c r="D46" s="399">
        <v>300.64193927354512</v>
      </c>
      <c r="E46" s="399">
        <v>5129.3241893781315</v>
      </c>
      <c r="F46" s="399">
        <v>14750.364571363527</v>
      </c>
      <c r="G46" s="399">
        <v>3271.9574748313871</v>
      </c>
      <c r="H46" s="399">
        <v>342367.06654393335</v>
      </c>
      <c r="I46" s="399">
        <v>23907.704695454177</v>
      </c>
      <c r="J46" s="399">
        <v>364.90342576511762</v>
      </c>
      <c r="K46" s="399">
        <v>378801.67692999612</v>
      </c>
      <c r="L46" s="399">
        <v>42483.63560493978</v>
      </c>
      <c r="M46" s="399">
        <v>337.63442174334375</v>
      </c>
      <c r="N46" s="399">
        <v>194660.80104356652</v>
      </c>
      <c r="O46" s="399">
        <v>95252.735985554187</v>
      </c>
      <c r="P46" s="399">
        <v>0</v>
      </c>
      <c r="Q46" s="399">
        <v>61305.154746938992</v>
      </c>
      <c r="R46" s="399">
        <v>8800</v>
      </c>
      <c r="S46" s="399">
        <v>33608.108927478672</v>
      </c>
      <c r="T46" s="399">
        <v>94255.803482751609</v>
      </c>
      <c r="U46" s="399">
        <v>25346.122889621045</v>
      </c>
      <c r="V46" s="423">
        <v>11622.311094286702</v>
      </c>
      <c r="W46" s="399">
        <v>226035.18747049544</v>
      </c>
      <c r="X46" s="424">
        <v>42016.843968173278</v>
      </c>
      <c r="Y46" s="424">
        <v>65813.984885474041</v>
      </c>
      <c r="AA46" s="290"/>
    </row>
    <row r="47" spans="1:27" s="289" customFormat="1" x14ac:dyDescent="0.2">
      <c r="A47" s="425">
        <f t="shared" si="6"/>
        <v>2026</v>
      </c>
      <c r="B47" s="397">
        <f t="shared" si="7"/>
        <v>5</v>
      </c>
      <c r="C47" s="422">
        <v>1291.9193744307422</v>
      </c>
      <c r="D47" s="399">
        <v>319.56600685499012</v>
      </c>
      <c r="E47" s="399">
        <v>4280.769333024019</v>
      </c>
      <c r="F47" s="399">
        <v>12026.391301386933</v>
      </c>
      <c r="G47" s="399">
        <v>2821.5528612035387</v>
      </c>
      <c r="H47" s="399">
        <v>319471.25911687664</v>
      </c>
      <c r="I47" s="399">
        <v>22654.76836678978</v>
      </c>
      <c r="J47" s="399">
        <v>311.02572852968694</v>
      </c>
      <c r="K47" s="399">
        <v>365818.10806905944</v>
      </c>
      <c r="L47" s="399">
        <v>42126.776613799353</v>
      </c>
      <c r="M47" s="399">
        <v>485.67020949242982</v>
      </c>
      <c r="N47" s="399">
        <v>182815.14977868291</v>
      </c>
      <c r="O47" s="399">
        <v>92724.728472530609</v>
      </c>
      <c r="P47" s="399">
        <v>931.80486628369772</v>
      </c>
      <c r="Q47" s="399">
        <v>51682.117229702068</v>
      </c>
      <c r="R47" s="399">
        <v>8800</v>
      </c>
      <c r="S47" s="399">
        <v>30439.338188164311</v>
      </c>
      <c r="T47" s="399">
        <v>84924.180789293663</v>
      </c>
      <c r="U47" s="399">
        <v>23364.773028191794</v>
      </c>
      <c r="V47" s="423">
        <v>12359.3770307666</v>
      </c>
      <c r="W47" s="399">
        <v>225257.25942678368</v>
      </c>
      <c r="X47" s="424">
        <v>43179.014086542913</v>
      </c>
      <c r="Y47" s="424">
        <v>58502.987464258003</v>
      </c>
      <c r="AA47" s="290"/>
    </row>
    <row r="48" spans="1:27" s="289" customFormat="1" x14ac:dyDescent="0.2">
      <c r="A48" s="425">
        <f t="shared" si="6"/>
        <v>2026</v>
      </c>
      <c r="B48" s="397">
        <f t="shared" si="7"/>
        <v>6</v>
      </c>
      <c r="C48" s="422">
        <v>873.68246636078004</v>
      </c>
      <c r="D48" s="399">
        <v>385.5261207406989</v>
      </c>
      <c r="E48" s="399">
        <v>4143.1741997485178</v>
      </c>
      <c r="F48" s="399">
        <v>11403.041336530046</v>
      </c>
      <c r="G48" s="399">
        <v>2643.2298909338238</v>
      </c>
      <c r="H48" s="399">
        <v>339857.61138392874</v>
      </c>
      <c r="I48" s="399">
        <v>23726.233349928418</v>
      </c>
      <c r="J48" s="399">
        <v>252.63639677332063</v>
      </c>
      <c r="K48" s="399">
        <v>385897.81662387354</v>
      </c>
      <c r="L48" s="399">
        <v>44651.898620538494</v>
      </c>
      <c r="M48" s="399">
        <v>660.92238577798344</v>
      </c>
      <c r="N48" s="399">
        <v>190677.59538761128</v>
      </c>
      <c r="O48" s="399">
        <v>98473.757315106879</v>
      </c>
      <c r="P48" s="399">
        <v>1162.0999294731298</v>
      </c>
      <c r="Q48" s="399">
        <v>41742.703742756159</v>
      </c>
      <c r="R48" s="399">
        <v>8800</v>
      </c>
      <c r="S48" s="399">
        <v>29670.587792287752</v>
      </c>
      <c r="T48" s="399">
        <v>93881.587876237478</v>
      </c>
      <c r="U48" s="399">
        <v>23357.814569014969</v>
      </c>
      <c r="V48" s="423">
        <v>11947.429474685685</v>
      </c>
      <c r="W48" s="399">
        <v>233689.37775225236</v>
      </c>
      <c r="X48" s="424">
        <v>45342.061255057299</v>
      </c>
      <c r="Y48" s="424">
        <v>68860.244362614409</v>
      </c>
      <c r="AA48" s="290"/>
    </row>
    <row r="49" spans="1:27" s="289" customFormat="1" x14ac:dyDescent="0.2">
      <c r="A49" s="425">
        <f t="shared" si="6"/>
        <v>2026</v>
      </c>
      <c r="B49" s="397">
        <f t="shared" si="7"/>
        <v>7</v>
      </c>
      <c r="C49" s="422">
        <v>738.32628413784096</v>
      </c>
      <c r="D49" s="399">
        <v>521.72054277191899</v>
      </c>
      <c r="E49" s="399">
        <v>4125.90417864145</v>
      </c>
      <c r="F49" s="399">
        <v>11701.551012942635</v>
      </c>
      <c r="G49" s="399">
        <v>4652.3514186429293</v>
      </c>
      <c r="H49" s="399">
        <v>340955.53309153637</v>
      </c>
      <c r="I49" s="399">
        <v>22887.317186578799</v>
      </c>
      <c r="J49" s="399">
        <v>297.8439908603529</v>
      </c>
      <c r="K49" s="399">
        <v>396376.06174575136</v>
      </c>
      <c r="L49" s="399">
        <v>43527.509755399682</v>
      </c>
      <c r="M49" s="399">
        <v>930.92572177256886</v>
      </c>
      <c r="N49" s="399">
        <v>187046.93090178529</v>
      </c>
      <c r="O49" s="399">
        <v>94815.030318168632</v>
      </c>
      <c r="P49" s="399">
        <v>1102.7555503701506</v>
      </c>
      <c r="Q49" s="399">
        <v>30770.743560365547</v>
      </c>
      <c r="R49" s="399">
        <v>8800</v>
      </c>
      <c r="S49" s="399">
        <v>28130.131112761013</v>
      </c>
      <c r="T49" s="399">
        <v>85540.688567193734</v>
      </c>
      <c r="U49" s="399">
        <v>24609.30923324094</v>
      </c>
      <c r="V49" s="423">
        <v>11776.56427891501</v>
      </c>
      <c r="W49" s="399">
        <v>234558.73324538567</v>
      </c>
      <c r="X49" s="424">
        <v>47556.044792395958</v>
      </c>
      <c r="Y49" s="424">
        <v>63942.176533181431</v>
      </c>
      <c r="AA49" s="290"/>
    </row>
    <row r="50" spans="1:27" s="289" customFormat="1" x14ac:dyDescent="0.2">
      <c r="A50" s="425">
        <f t="shared" si="6"/>
        <v>2026</v>
      </c>
      <c r="B50" s="397">
        <f t="shared" si="7"/>
        <v>8</v>
      </c>
      <c r="C50" s="422">
        <v>627.77957873369758</v>
      </c>
      <c r="D50" s="399">
        <v>500.86392060491823</v>
      </c>
      <c r="E50" s="399">
        <v>4253.0433384702692</v>
      </c>
      <c r="F50" s="399">
        <v>12003.22448885059</v>
      </c>
      <c r="G50" s="399">
        <v>5163.9433021824916</v>
      </c>
      <c r="H50" s="399">
        <v>339408.34430204157</v>
      </c>
      <c r="I50" s="399">
        <v>22525.198437061572</v>
      </c>
      <c r="J50" s="399">
        <v>280.51659438229467</v>
      </c>
      <c r="K50" s="399">
        <v>394881.89822062186</v>
      </c>
      <c r="L50" s="399">
        <v>42491.809555121916</v>
      </c>
      <c r="M50" s="399">
        <v>1135.8566701002012</v>
      </c>
      <c r="N50" s="399">
        <v>186158.39162109885</v>
      </c>
      <c r="O50" s="399">
        <v>92341.93094315636</v>
      </c>
      <c r="P50" s="399">
        <v>1513.3349478324178</v>
      </c>
      <c r="Q50" s="399">
        <v>21648.859861740264</v>
      </c>
      <c r="R50" s="399">
        <v>8800</v>
      </c>
      <c r="S50" s="399">
        <v>24133.51131366484</v>
      </c>
      <c r="T50" s="399">
        <v>86708.250420303651</v>
      </c>
      <c r="U50" s="399">
        <v>22234.678185790177</v>
      </c>
      <c r="V50" s="423">
        <v>11742.990317601039</v>
      </c>
      <c r="W50" s="399">
        <v>235150.47073855405</v>
      </c>
      <c r="X50" s="424">
        <v>49770.643558275595</v>
      </c>
      <c r="Y50" s="424">
        <v>67833.666764982219</v>
      </c>
      <c r="AA50" s="290"/>
    </row>
    <row r="51" spans="1:27" s="289" customFormat="1" x14ac:dyDescent="0.2">
      <c r="A51" s="425">
        <f t="shared" si="6"/>
        <v>2026</v>
      </c>
      <c r="B51" s="397">
        <f t="shared" si="7"/>
        <v>9</v>
      </c>
      <c r="C51" s="422">
        <v>605.86065267805611</v>
      </c>
      <c r="D51" s="399">
        <v>405.02903053011994</v>
      </c>
      <c r="E51" s="399">
        <v>3996.0334223005975</v>
      </c>
      <c r="F51" s="399">
        <v>11380.249227402279</v>
      </c>
      <c r="G51" s="399">
        <v>4459.4259366537844</v>
      </c>
      <c r="H51" s="399">
        <v>333210.23315799225</v>
      </c>
      <c r="I51" s="399">
        <v>23936.373571588538</v>
      </c>
      <c r="J51" s="399">
        <v>298.90789130699454</v>
      </c>
      <c r="K51" s="399">
        <v>371388.545574555</v>
      </c>
      <c r="L51" s="399">
        <v>44055.210240606226</v>
      </c>
      <c r="M51" s="399">
        <v>874.02174665320251</v>
      </c>
      <c r="N51" s="399">
        <v>177814.29278413599</v>
      </c>
      <c r="O51" s="399">
        <v>97801.107411795601</v>
      </c>
      <c r="P51" s="399">
        <v>1320.439539412808</v>
      </c>
      <c r="Q51" s="399">
        <v>28289.665972753166</v>
      </c>
      <c r="R51" s="399">
        <v>8800</v>
      </c>
      <c r="S51" s="399">
        <v>27683.417244851622</v>
      </c>
      <c r="T51" s="399">
        <v>95676.380524248583</v>
      </c>
      <c r="U51" s="399">
        <v>24063.076353876335</v>
      </c>
      <c r="V51" s="423">
        <v>11484.66520536737</v>
      </c>
      <c r="W51" s="399">
        <v>229508.98904081175</v>
      </c>
      <c r="X51" s="424">
        <v>47232.975112927445</v>
      </c>
      <c r="Y51" s="424">
        <v>62888.525918652107</v>
      </c>
      <c r="AA51" s="290"/>
    </row>
    <row r="52" spans="1:27" s="289" customFormat="1" x14ac:dyDescent="0.2">
      <c r="A52" s="425">
        <f t="shared" si="6"/>
        <v>2026</v>
      </c>
      <c r="B52" s="397">
        <f t="shared" si="7"/>
        <v>10</v>
      </c>
      <c r="C52" s="422">
        <v>751.61144866957909</v>
      </c>
      <c r="D52" s="399">
        <v>301.62793980028556</v>
      </c>
      <c r="E52" s="399">
        <v>4017.6284959305544</v>
      </c>
      <c r="F52" s="399">
        <v>12107.428652531706</v>
      </c>
      <c r="G52" s="399">
        <v>3645.2252437605962</v>
      </c>
      <c r="H52" s="399">
        <v>331211.40105280152</v>
      </c>
      <c r="I52" s="399">
        <v>22461.937261188632</v>
      </c>
      <c r="J52" s="399">
        <v>315.47336127797331</v>
      </c>
      <c r="K52" s="399">
        <v>372434.69628615142</v>
      </c>
      <c r="L52" s="399">
        <v>40966.683838079181</v>
      </c>
      <c r="M52" s="399">
        <v>726.67410881669468</v>
      </c>
      <c r="N52" s="399">
        <v>178761.48729852331</v>
      </c>
      <c r="O52" s="399">
        <v>93610.203374328892</v>
      </c>
      <c r="P52" s="399">
        <v>1200.8604661398138</v>
      </c>
      <c r="Q52" s="399">
        <v>40714.521376537523</v>
      </c>
      <c r="R52" s="399">
        <v>8800</v>
      </c>
      <c r="S52" s="399">
        <v>30539.89620075464</v>
      </c>
      <c r="T52" s="399">
        <v>86425.98537103906</v>
      </c>
      <c r="U52" s="399">
        <v>21882.636570005292</v>
      </c>
      <c r="V52" s="423">
        <v>11391.784768534055</v>
      </c>
      <c r="W52" s="399">
        <v>222635.15300818192</v>
      </c>
      <c r="X52" s="424">
        <v>45953.125077204284</v>
      </c>
      <c r="Y52" s="424">
        <v>64552.653812651624</v>
      </c>
      <c r="AA52" s="290"/>
    </row>
    <row r="53" spans="1:27" s="289" customFormat="1" x14ac:dyDescent="0.2">
      <c r="A53" s="425">
        <f t="shared" si="6"/>
        <v>2026</v>
      </c>
      <c r="B53" s="397">
        <f t="shared" si="7"/>
        <v>11</v>
      </c>
      <c r="C53" s="422">
        <v>1041.7180695529964</v>
      </c>
      <c r="D53" s="399">
        <v>331.78763597103813</v>
      </c>
      <c r="E53" s="399">
        <v>4192.6908265020529</v>
      </c>
      <c r="F53" s="399">
        <v>14032.637561303545</v>
      </c>
      <c r="G53" s="399">
        <v>2875.8031777348028</v>
      </c>
      <c r="H53" s="399">
        <v>329473.13936676568</v>
      </c>
      <c r="I53" s="399">
        <v>22696.657036854329</v>
      </c>
      <c r="J53" s="399">
        <v>270.92843310508283</v>
      </c>
      <c r="K53" s="399">
        <v>366818.537782247</v>
      </c>
      <c r="L53" s="399">
        <v>40340.922628789645</v>
      </c>
      <c r="M53" s="399">
        <v>403.24421840878023</v>
      </c>
      <c r="N53" s="399">
        <v>176800.69851138117</v>
      </c>
      <c r="O53" s="399">
        <v>93306.854819304746</v>
      </c>
      <c r="P53" s="399">
        <v>915.01437729761778</v>
      </c>
      <c r="Q53" s="399">
        <v>52251.235984428553</v>
      </c>
      <c r="R53" s="399">
        <v>8800</v>
      </c>
      <c r="S53" s="399">
        <v>30113.560873683833</v>
      </c>
      <c r="T53" s="399">
        <v>78912.542882610855</v>
      </c>
      <c r="U53" s="399">
        <v>22508.797463950312</v>
      </c>
      <c r="V53" s="423">
        <v>12030.187906436768</v>
      </c>
      <c r="W53" s="399">
        <v>226403.45294550259</v>
      </c>
      <c r="X53" s="424">
        <v>43828.085631660048</v>
      </c>
      <c r="Y53" s="424">
        <v>71331.536057598409</v>
      </c>
      <c r="AA53" s="290"/>
    </row>
    <row r="54" spans="1:27" s="289" customFormat="1" x14ac:dyDescent="0.2">
      <c r="A54" s="434">
        <f t="shared" si="6"/>
        <v>2026</v>
      </c>
      <c r="B54" s="416">
        <f t="shared" si="7"/>
        <v>12</v>
      </c>
      <c r="C54" s="435">
        <v>1303.7675904454645</v>
      </c>
      <c r="D54" s="418">
        <v>407.97581543273236</v>
      </c>
      <c r="E54" s="418">
        <v>4535.4569641775124</v>
      </c>
      <c r="F54" s="418">
        <v>15586.336331009374</v>
      </c>
      <c r="G54" s="418">
        <v>3140.810772798874</v>
      </c>
      <c r="H54" s="418">
        <v>351423.83275681571</v>
      </c>
      <c r="I54" s="418">
        <v>20777.689768484321</v>
      </c>
      <c r="J54" s="418">
        <v>288.53568133003927</v>
      </c>
      <c r="K54" s="418">
        <v>368149.53868729604</v>
      </c>
      <c r="L54" s="418">
        <v>35500.746667599342</v>
      </c>
      <c r="M54" s="418">
        <v>33.241181900903413</v>
      </c>
      <c r="N54" s="418">
        <v>175430.77422566383</v>
      </c>
      <c r="O54" s="418">
        <v>80878.370143143096</v>
      </c>
      <c r="P54" s="418">
        <v>0</v>
      </c>
      <c r="Q54" s="418">
        <v>58162.753065677127</v>
      </c>
      <c r="R54" s="418">
        <v>8800</v>
      </c>
      <c r="S54" s="418">
        <v>30720.725149739723</v>
      </c>
      <c r="T54" s="418">
        <v>79011.094358642076</v>
      </c>
      <c r="U54" s="418">
        <v>21946.853879485832</v>
      </c>
      <c r="V54" s="436">
        <v>12669.820823116066</v>
      </c>
      <c r="W54" s="418">
        <v>228856.8567311496</v>
      </c>
      <c r="X54" s="437">
        <v>42832.498776895867</v>
      </c>
      <c r="Y54" s="437">
        <v>66862.589084526146</v>
      </c>
      <c r="AA54" s="290"/>
    </row>
    <row r="55" spans="1:27" s="289" customFormat="1" x14ac:dyDescent="0.2">
      <c r="A55" s="392">
        <f>A43+1</f>
        <v>2027</v>
      </c>
      <c r="B55" s="392">
        <v>1</v>
      </c>
      <c r="C55" s="422">
        <v>1506.131257775525</v>
      </c>
      <c r="D55" s="399">
        <v>434.61670671527128</v>
      </c>
      <c r="E55" s="399">
        <v>5110.3107141113405</v>
      </c>
      <c r="F55" s="399">
        <v>16996.020835817541</v>
      </c>
      <c r="G55" s="399">
        <v>3411.8072459138589</v>
      </c>
      <c r="H55" s="399">
        <v>352832.0996992921</v>
      </c>
      <c r="I55" s="399">
        <v>23745.020263440481</v>
      </c>
      <c r="J55" s="399">
        <v>208.7177834899444</v>
      </c>
      <c r="K55" s="399">
        <v>370419.3296288409</v>
      </c>
      <c r="L55" s="399">
        <v>39817.677278181516</v>
      </c>
      <c r="M55" s="399">
        <v>117.25434079917281</v>
      </c>
      <c r="N55" s="399">
        <v>181202.81367019253</v>
      </c>
      <c r="O55" s="399">
        <v>91987.283588821534</v>
      </c>
      <c r="P55" s="399">
        <v>0</v>
      </c>
      <c r="Q55" s="399">
        <v>64640.11272101025</v>
      </c>
      <c r="R55" s="399">
        <v>8800</v>
      </c>
      <c r="S55" s="399">
        <v>28418.345324067192</v>
      </c>
      <c r="T55" s="399">
        <v>83460.735524146439</v>
      </c>
      <c r="U55" s="399">
        <v>22456.751499682061</v>
      </c>
      <c r="V55" s="423">
        <v>11015.85901924208</v>
      </c>
      <c r="W55" s="399">
        <v>230559.42012374307</v>
      </c>
      <c r="X55" s="424">
        <v>43187.710810062432</v>
      </c>
      <c r="Y55" s="424">
        <v>63806.482523728264</v>
      </c>
      <c r="AA55" s="290"/>
    </row>
    <row r="56" spans="1:27" s="289" customFormat="1" x14ac:dyDescent="0.2">
      <c r="A56" s="425">
        <f>A55</f>
        <v>2027</v>
      </c>
      <c r="B56" s="397">
        <f>B55+1</f>
        <v>2</v>
      </c>
      <c r="C56" s="422">
        <v>1590.3121694082404</v>
      </c>
      <c r="D56" s="399">
        <v>413.57552758468063</v>
      </c>
      <c r="E56" s="399">
        <v>4920.429693925129</v>
      </c>
      <c r="F56" s="399">
        <v>16567.077053158708</v>
      </c>
      <c r="G56" s="399">
        <v>3422.8981269996975</v>
      </c>
      <c r="H56" s="399">
        <v>351811.58558505267</v>
      </c>
      <c r="I56" s="399">
        <v>23879.305907200098</v>
      </c>
      <c r="J56" s="399">
        <v>234.31088295350159</v>
      </c>
      <c r="K56" s="399">
        <v>367837.20184913347</v>
      </c>
      <c r="L56" s="399">
        <v>40148.360983035331</v>
      </c>
      <c r="M56" s="399">
        <v>278.4544521192812</v>
      </c>
      <c r="N56" s="399">
        <v>179008.98758646171</v>
      </c>
      <c r="O56" s="399">
        <v>90047.870729731832</v>
      </c>
      <c r="P56" s="399">
        <v>0</v>
      </c>
      <c r="Q56" s="399">
        <v>63172.100479545123</v>
      </c>
      <c r="R56" s="399">
        <v>8800</v>
      </c>
      <c r="S56" s="399">
        <v>28917.277884889085</v>
      </c>
      <c r="T56" s="399">
        <v>92171.108245357667</v>
      </c>
      <c r="U56" s="399">
        <v>24326.330963650715</v>
      </c>
      <c r="V56" s="423">
        <v>10927.927447572916</v>
      </c>
      <c r="W56" s="399">
        <v>218517.00624899994</v>
      </c>
      <c r="X56" s="424">
        <v>41961.796445380409</v>
      </c>
      <c r="Y56" s="424">
        <v>55955.787248062319</v>
      </c>
      <c r="AA56" s="290"/>
    </row>
    <row r="57" spans="1:27" s="289" customFormat="1" x14ac:dyDescent="0.2">
      <c r="A57" s="425">
        <f t="shared" ref="A57:A66" si="8">A56</f>
        <v>2027</v>
      </c>
      <c r="B57" s="397">
        <f t="shared" ref="B57:B66" si="9">B56+1</f>
        <v>3</v>
      </c>
      <c r="C57" s="422">
        <v>1498.4746519124872</v>
      </c>
      <c r="D57" s="399">
        <v>354.72303431241778</v>
      </c>
      <c r="E57" s="399">
        <v>4877.65101716137</v>
      </c>
      <c r="F57" s="399">
        <v>15492.159865061421</v>
      </c>
      <c r="G57" s="399">
        <v>3294.1471980794686</v>
      </c>
      <c r="H57" s="399">
        <v>335590.84972328815</v>
      </c>
      <c r="I57" s="399">
        <v>22559.11853701474</v>
      </c>
      <c r="J57" s="399">
        <v>290.72840035352323</v>
      </c>
      <c r="K57" s="399">
        <v>356318.81464658829</v>
      </c>
      <c r="L57" s="399">
        <v>38074.670016209086</v>
      </c>
      <c r="M57" s="399">
        <v>328.72306178127724</v>
      </c>
      <c r="N57" s="399">
        <v>174343.2826782013</v>
      </c>
      <c r="O57" s="399">
        <v>85213.97590486813</v>
      </c>
      <c r="P57" s="399">
        <v>0</v>
      </c>
      <c r="Q57" s="399">
        <v>59587.122855814807</v>
      </c>
      <c r="R57" s="399">
        <v>8800</v>
      </c>
      <c r="S57" s="399">
        <v>25927.076601851688</v>
      </c>
      <c r="T57" s="399">
        <v>84101.838258546413</v>
      </c>
      <c r="U57" s="399">
        <v>20082.98530024385</v>
      </c>
      <c r="V57" s="423">
        <v>10850.090951973734</v>
      </c>
      <c r="W57" s="399">
        <v>227110.69434568268</v>
      </c>
      <c r="X57" s="424">
        <v>42943.282692696594</v>
      </c>
      <c r="Y57" s="424">
        <v>64370.897226521251</v>
      </c>
      <c r="AA57" s="290"/>
    </row>
    <row r="58" spans="1:27" s="289" customFormat="1" x14ac:dyDescent="0.2">
      <c r="A58" s="425">
        <f t="shared" si="8"/>
        <v>2027</v>
      </c>
      <c r="B58" s="397">
        <f t="shared" si="9"/>
        <v>4</v>
      </c>
      <c r="C58" s="422">
        <v>1490.252390836218</v>
      </c>
      <c r="D58" s="399">
        <v>300.64193927354512</v>
      </c>
      <c r="E58" s="399">
        <v>5129.3241893781315</v>
      </c>
      <c r="F58" s="399">
        <v>14750.364571363527</v>
      </c>
      <c r="G58" s="399">
        <v>3271.9574748313871</v>
      </c>
      <c r="H58" s="399">
        <v>342367.06654393335</v>
      </c>
      <c r="I58" s="399">
        <v>23907.704695454177</v>
      </c>
      <c r="J58" s="399">
        <v>364.90342576511762</v>
      </c>
      <c r="K58" s="399">
        <v>378801.67692999612</v>
      </c>
      <c r="L58" s="399">
        <v>42483.63560493978</v>
      </c>
      <c r="M58" s="399">
        <v>337.63442174334375</v>
      </c>
      <c r="N58" s="399">
        <v>194660.80104356652</v>
      </c>
      <c r="O58" s="399">
        <v>95252.735985554187</v>
      </c>
      <c r="P58" s="399">
        <v>0</v>
      </c>
      <c r="Q58" s="399">
        <v>61305.154746938992</v>
      </c>
      <c r="R58" s="399">
        <v>8800</v>
      </c>
      <c r="S58" s="399">
        <v>33608.108927478672</v>
      </c>
      <c r="T58" s="399">
        <v>94255.803482751609</v>
      </c>
      <c r="U58" s="399">
        <v>25346.122889621045</v>
      </c>
      <c r="V58" s="423">
        <v>11622.311094286702</v>
      </c>
      <c r="W58" s="399">
        <v>226035.18747049544</v>
      </c>
      <c r="X58" s="424">
        <v>42016.843968173278</v>
      </c>
      <c r="Y58" s="424">
        <v>65813.984885474041</v>
      </c>
      <c r="AA58" s="290"/>
    </row>
    <row r="59" spans="1:27" s="289" customFormat="1" x14ac:dyDescent="0.2">
      <c r="A59" s="425">
        <f t="shared" si="8"/>
        <v>2027</v>
      </c>
      <c r="B59" s="397">
        <f t="shared" si="9"/>
        <v>5</v>
      </c>
      <c r="C59" s="422">
        <v>1291.9193744307422</v>
      </c>
      <c r="D59" s="399">
        <v>319.56600685499012</v>
      </c>
      <c r="E59" s="399">
        <v>4280.769333024019</v>
      </c>
      <c r="F59" s="399">
        <v>12026.391301386933</v>
      </c>
      <c r="G59" s="399">
        <v>2821.5528612035387</v>
      </c>
      <c r="H59" s="399">
        <v>319471.25911687664</v>
      </c>
      <c r="I59" s="399">
        <v>22654.76836678978</v>
      </c>
      <c r="J59" s="399">
        <v>311.02572852968694</v>
      </c>
      <c r="K59" s="399">
        <v>365818.10806905944</v>
      </c>
      <c r="L59" s="399">
        <v>42126.776613799353</v>
      </c>
      <c r="M59" s="399">
        <v>485.67020949242982</v>
      </c>
      <c r="N59" s="399">
        <v>182815.14977868291</v>
      </c>
      <c r="O59" s="399">
        <v>92724.728472530609</v>
      </c>
      <c r="P59" s="399">
        <v>931.80486628369772</v>
      </c>
      <c r="Q59" s="399">
        <v>51682.117229702068</v>
      </c>
      <c r="R59" s="399">
        <v>8800</v>
      </c>
      <c r="S59" s="399">
        <v>30439.338188164311</v>
      </c>
      <c r="T59" s="399">
        <v>84924.180789293663</v>
      </c>
      <c r="U59" s="399">
        <v>23364.773028191794</v>
      </c>
      <c r="V59" s="423">
        <v>12359.3770307666</v>
      </c>
      <c r="W59" s="399">
        <v>225257.25942678368</v>
      </c>
      <c r="X59" s="424">
        <v>43179.014086542913</v>
      </c>
      <c r="Y59" s="424">
        <v>58502.987464258003</v>
      </c>
      <c r="AA59" s="290"/>
    </row>
    <row r="60" spans="1:27" s="289" customFormat="1" x14ac:dyDescent="0.2">
      <c r="A60" s="425">
        <f t="shared" si="8"/>
        <v>2027</v>
      </c>
      <c r="B60" s="397">
        <f t="shared" si="9"/>
        <v>6</v>
      </c>
      <c r="C60" s="422">
        <v>873.68246636078004</v>
      </c>
      <c r="D60" s="399">
        <v>385.5261207406989</v>
      </c>
      <c r="E60" s="399">
        <v>4143.1741997485178</v>
      </c>
      <c r="F60" s="399">
        <v>11403.041336530046</v>
      </c>
      <c r="G60" s="399">
        <v>2643.2298909338238</v>
      </c>
      <c r="H60" s="399">
        <v>339857.61138392874</v>
      </c>
      <c r="I60" s="399">
        <v>23726.233349928418</v>
      </c>
      <c r="J60" s="399">
        <v>252.63639677332063</v>
      </c>
      <c r="K60" s="399">
        <v>385897.81662387354</v>
      </c>
      <c r="L60" s="399">
        <v>44651.898620538494</v>
      </c>
      <c r="M60" s="399">
        <v>660.92238577798344</v>
      </c>
      <c r="N60" s="399">
        <v>190677.59538761128</v>
      </c>
      <c r="O60" s="399">
        <v>98473.757315106879</v>
      </c>
      <c r="P60" s="399">
        <v>1162.0999294731298</v>
      </c>
      <c r="Q60" s="399">
        <v>41742.703742756159</v>
      </c>
      <c r="R60" s="399">
        <v>8800</v>
      </c>
      <c r="S60" s="399">
        <v>29670.587792287752</v>
      </c>
      <c r="T60" s="399">
        <v>93881.587876237478</v>
      </c>
      <c r="U60" s="399">
        <v>23357.814569014969</v>
      </c>
      <c r="V60" s="423">
        <v>11947.429474685685</v>
      </c>
      <c r="W60" s="399">
        <v>233689.37775225236</v>
      </c>
      <c r="X60" s="424">
        <v>45342.061255057299</v>
      </c>
      <c r="Y60" s="424">
        <v>68860.244362614409</v>
      </c>
      <c r="AA60" s="290"/>
    </row>
    <row r="61" spans="1:27" s="289" customFormat="1" x14ac:dyDescent="0.2">
      <c r="A61" s="425">
        <f t="shared" si="8"/>
        <v>2027</v>
      </c>
      <c r="B61" s="397">
        <f t="shared" si="9"/>
        <v>7</v>
      </c>
      <c r="C61" s="422">
        <v>738.32628413784096</v>
      </c>
      <c r="D61" s="399">
        <v>521.72054277191899</v>
      </c>
      <c r="E61" s="399">
        <v>4125.90417864145</v>
      </c>
      <c r="F61" s="399">
        <v>11701.551012942635</v>
      </c>
      <c r="G61" s="399">
        <v>4652.3514186429293</v>
      </c>
      <c r="H61" s="399">
        <v>340955.53309153637</v>
      </c>
      <c r="I61" s="399">
        <v>22887.317186578799</v>
      </c>
      <c r="J61" s="399">
        <v>297.8439908603529</v>
      </c>
      <c r="K61" s="399">
        <v>396376.06174575136</v>
      </c>
      <c r="L61" s="399">
        <v>43527.509755399682</v>
      </c>
      <c r="M61" s="399">
        <v>930.92572177256886</v>
      </c>
      <c r="N61" s="399">
        <v>187046.93090178529</v>
      </c>
      <c r="O61" s="399">
        <v>94815.030318168632</v>
      </c>
      <c r="P61" s="399">
        <v>1102.7555503701506</v>
      </c>
      <c r="Q61" s="399">
        <v>30770.743560365547</v>
      </c>
      <c r="R61" s="399">
        <v>8800</v>
      </c>
      <c r="S61" s="399">
        <v>28130.131112761013</v>
      </c>
      <c r="T61" s="399">
        <v>85540.688567193734</v>
      </c>
      <c r="U61" s="399">
        <v>24609.30923324094</v>
      </c>
      <c r="V61" s="423">
        <v>11776.56427891501</v>
      </c>
      <c r="W61" s="399">
        <v>234558.73324538567</v>
      </c>
      <c r="X61" s="424">
        <v>47556.044792395958</v>
      </c>
      <c r="Y61" s="424">
        <v>63942.176533181431</v>
      </c>
      <c r="AA61" s="290"/>
    </row>
    <row r="62" spans="1:27" s="289" customFormat="1" x14ac:dyDescent="0.2">
      <c r="A62" s="425">
        <f t="shared" si="8"/>
        <v>2027</v>
      </c>
      <c r="B62" s="397">
        <f t="shared" si="9"/>
        <v>8</v>
      </c>
      <c r="C62" s="422">
        <v>627.77957873369758</v>
      </c>
      <c r="D62" s="399">
        <v>500.86392060491823</v>
      </c>
      <c r="E62" s="399">
        <v>4253.0433384702692</v>
      </c>
      <c r="F62" s="399">
        <v>12003.22448885059</v>
      </c>
      <c r="G62" s="399">
        <v>5163.9433021824916</v>
      </c>
      <c r="H62" s="399">
        <v>339408.34430204157</v>
      </c>
      <c r="I62" s="399">
        <v>22525.198437061572</v>
      </c>
      <c r="J62" s="399">
        <v>280.51659438229467</v>
      </c>
      <c r="K62" s="399">
        <v>394881.89822062186</v>
      </c>
      <c r="L62" s="399">
        <v>42491.809555121916</v>
      </c>
      <c r="M62" s="399">
        <v>1135.8566701002012</v>
      </c>
      <c r="N62" s="399">
        <v>186158.39162109885</v>
      </c>
      <c r="O62" s="399">
        <v>92341.93094315636</v>
      </c>
      <c r="P62" s="399">
        <v>1513.3349478324178</v>
      </c>
      <c r="Q62" s="399">
        <v>21648.859861740264</v>
      </c>
      <c r="R62" s="399">
        <v>8800</v>
      </c>
      <c r="S62" s="399">
        <v>24133.51131366484</v>
      </c>
      <c r="T62" s="399">
        <v>86708.250420303651</v>
      </c>
      <c r="U62" s="399">
        <v>22234.678185790177</v>
      </c>
      <c r="V62" s="423">
        <v>11742.990317601039</v>
      </c>
      <c r="W62" s="399">
        <v>235150.47073855405</v>
      </c>
      <c r="X62" s="424">
        <v>49770.643558275595</v>
      </c>
      <c r="Y62" s="424">
        <v>67833.666764982219</v>
      </c>
      <c r="AA62" s="290"/>
    </row>
    <row r="63" spans="1:27" s="289" customFormat="1" x14ac:dyDescent="0.2">
      <c r="A63" s="425">
        <f t="shared" si="8"/>
        <v>2027</v>
      </c>
      <c r="B63" s="397">
        <f t="shared" si="9"/>
        <v>9</v>
      </c>
      <c r="C63" s="422">
        <v>605.86065267805611</v>
      </c>
      <c r="D63" s="399">
        <v>405.02903053011994</v>
      </c>
      <c r="E63" s="399">
        <v>3996.0334223005975</v>
      </c>
      <c r="F63" s="399">
        <v>11380.249227402279</v>
      </c>
      <c r="G63" s="399">
        <v>4459.4259366537844</v>
      </c>
      <c r="H63" s="399">
        <v>333210.23315799225</v>
      </c>
      <c r="I63" s="399">
        <v>23936.373571588538</v>
      </c>
      <c r="J63" s="399">
        <v>298.90789130699454</v>
      </c>
      <c r="K63" s="399">
        <v>371388.545574555</v>
      </c>
      <c r="L63" s="399">
        <v>44055.210240606226</v>
      </c>
      <c r="M63" s="399">
        <v>874.02174665320251</v>
      </c>
      <c r="N63" s="399">
        <v>177814.29278413599</v>
      </c>
      <c r="O63" s="399">
        <v>97801.107411795601</v>
      </c>
      <c r="P63" s="399">
        <v>1320.439539412808</v>
      </c>
      <c r="Q63" s="399">
        <v>28289.665972753166</v>
      </c>
      <c r="R63" s="399">
        <v>8800</v>
      </c>
      <c r="S63" s="399">
        <v>27683.417244851622</v>
      </c>
      <c r="T63" s="399">
        <v>95676.380524248583</v>
      </c>
      <c r="U63" s="399">
        <v>24063.076353876335</v>
      </c>
      <c r="V63" s="423">
        <v>11484.66520536737</v>
      </c>
      <c r="W63" s="399">
        <v>229508.98904081175</v>
      </c>
      <c r="X63" s="424">
        <v>47232.975112927445</v>
      </c>
      <c r="Y63" s="424">
        <v>62888.525918652107</v>
      </c>
      <c r="AA63" s="290"/>
    </row>
    <row r="64" spans="1:27" s="289" customFormat="1" x14ac:dyDescent="0.2">
      <c r="A64" s="425">
        <f t="shared" si="8"/>
        <v>2027</v>
      </c>
      <c r="B64" s="397">
        <f t="shared" si="9"/>
        <v>10</v>
      </c>
      <c r="C64" s="422">
        <v>751.61144866957909</v>
      </c>
      <c r="D64" s="399">
        <v>301.62793980028556</v>
      </c>
      <c r="E64" s="399">
        <v>4017.6284959305544</v>
      </c>
      <c r="F64" s="399">
        <v>12107.428652531706</v>
      </c>
      <c r="G64" s="399">
        <v>3645.2252437605962</v>
      </c>
      <c r="H64" s="399">
        <v>331211.40105280152</v>
      </c>
      <c r="I64" s="399">
        <v>22461.937261188632</v>
      </c>
      <c r="J64" s="399">
        <v>315.47336127797331</v>
      </c>
      <c r="K64" s="399">
        <v>372434.69628615142</v>
      </c>
      <c r="L64" s="399">
        <v>40966.683838079181</v>
      </c>
      <c r="M64" s="399">
        <v>726.67410881669468</v>
      </c>
      <c r="N64" s="399">
        <v>178761.48729852331</v>
      </c>
      <c r="O64" s="399">
        <v>93610.203374328892</v>
      </c>
      <c r="P64" s="399">
        <v>1200.8604661398138</v>
      </c>
      <c r="Q64" s="399">
        <v>40714.521376537523</v>
      </c>
      <c r="R64" s="399">
        <v>8800</v>
      </c>
      <c r="S64" s="399">
        <v>30539.89620075464</v>
      </c>
      <c r="T64" s="399">
        <v>86425.98537103906</v>
      </c>
      <c r="U64" s="399">
        <v>21882.636570005292</v>
      </c>
      <c r="V64" s="423">
        <v>11391.784768534055</v>
      </c>
      <c r="W64" s="399">
        <v>222635.15300818192</v>
      </c>
      <c r="X64" s="424">
        <v>45953.125077204284</v>
      </c>
      <c r="Y64" s="424">
        <v>64552.653812651624</v>
      </c>
      <c r="AA64" s="290"/>
    </row>
    <row r="65" spans="1:27" s="289" customFormat="1" x14ac:dyDescent="0.2">
      <c r="A65" s="425">
        <f t="shared" si="8"/>
        <v>2027</v>
      </c>
      <c r="B65" s="397">
        <f t="shared" si="9"/>
        <v>11</v>
      </c>
      <c r="C65" s="422">
        <v>1041.7180695529964</v>
      </c>
      <c r="D65" s="399">
        <v>331.78763597103813</v>
      </c>
      <c r="E65" s="399">
        <v>4192.6908265020529</v>
      </c>
      <c r="F65" s="399">
        <v>14032.637561303545</v>
      </c>
      <c r="G65" s="399">
        <v>2875.8031777348028</v>
      </c>
      <c r="H65" s="399">
        <v>329473.13936676568</v>
      </c>
      <c r="I65" s="399">
        <v>22696.657036854329</v>
      </c>
      <c r="J65" s="399">
        <v>270.92843310508283</v>
      </c>
      <c r="K65" s="399">
        <v>366818.537782247</v>
      </c>
      <c r="L65" s="399">
        <v>40340.922628789645</v>
      </c>
      <c r="M65" s="399">
        <v>403.24421840878023</v>
      </c>
      <c r="N65" s="399">
        <v>176800.69851138117</v>
      </c>
      <c r="O65" s="399">
        <v>93306.854819304746</v>
      </c>
      <c r="P65" s="399">
        <v>915.01437729761778</v>
      </c>
      <c r="Q65" s="399">
        <v>52251.235984428553</v>
      </c>
      <c r="R65" s="399">
        <v>8800</v>
      </c>
      <c r="S65" s="399">
        <v>30113.560873683833</v>
      </c>
      <c r="T65" s="399">
        <v>78912.542882610855</v>
      </c>
      <c r="U65" s="399">
        <v>22508.797463950312</v>
      </c>
      <c r="V65" s="423">
        <v>12030.187906436768</v>
      </c>
      <c r="W65" s="399">
        <v>226403.45294550259</v>
      </c>
      <c r="X65" s="424">
        <v>43828.085631660048</v>
      </c>
      <c r="Y65" s="424">
        <v>71331.536057598409</v>
      </c>
      <c r="AA65" s="290"/>
    </row>
    <row r="66" spans="1:27" s="289" customFormat="1" x14ac:dyDescent="0.2">
      <c r="A66" s="434">
        <f t="shared" si="8"/>
        <v>2027</v>
      </c>
      <c r="B66" s="416">
        <f t="shared" si="9"/>
        <v>12</v>
      </c>
      <c r="C66" s="435">
        <v>1303.7675904454645</v>
      </c>
      <c r="D66" s="418">
        <v>407.97581543273236</v>
      </c>
      <c r="E66" s="418">
        <v>4535.4569641775124</v>
      </c>
      <c r="F66" s="418">
        <v>15586.336331009374</v>
      </c>
      <c r="G66" s="418">
        <v>3140.810772798874</v>
      </c>
      <c r="H66" s="418">
        <v>351423.83275681571</v>
      </c>
      <c r="I66" s="418">
        <v>20777.689768484321</v>
      </c>
      <c r="J66" s="418">
        <v>288.53568133003927</v>
      </c>
      <c r="K66" s="418">
        <v>368149.53868729604</v>
      </c>
      <c r="L66" s="418">
        <v>35500.746667599342</v>
      </c>
      <c r="M66" s="418">
        <v>33.241181900903413</v>
      </c>
      <c r="N66" s="418">
        <v>175430.77422566383</v>
      </c>
      <c r="O66" s="418">
        <v>80878.370143143096</v>
      </c>
      <c r="P66" s="418">
        <v>0</v>
      </c>
      <c r="Q66" s="418">
        <v>58162.753065677127</v>
      </c>
      <c r="R66" s="418">
        <v>8800</v>
      </c>
      <c r="S66" s="418">
        <v>30720.725149739723</v>
      </c>
      <c r="T66" s="418">
        <v>79011.094358642076</v>
      </c>
      <c r="U66" s="418">
        <v>21946.853879485832</v>
      </c>
      <c r="V66" s="436">
        <v>12669.820823116066</v>
      </c>
      <c r="W66" s="418">
        <v>228856.8567311496</v>
      </c>
      <c r="X66" s="437">
        <v>42832.498776895867</v>
      </c>
      <c r="Y66" s="437">
        <v>66862.589084526146</v>
      </c>
      <c r="AA66" s="290"/>
    </row>
    <row r="67" spans="1:27" s="289" customFormat="1" x14ac:dyDescent="0.2">
      <c r="A67" s="392">
        <f>A55+1</f>
        <v>2028</v>
      </c>
      <c r="B67" s="392">
        <v>1</v>
      </c>
      <c r="C67" s="422">
        <v>1501.8992886267156</v>
      </c>
      <c r="D67" s="399">
        <v>434.61670671527128</v>
      </c>
      <c r="E67" s="399">
        <v>5035.0741663058907</v>
      </c>
      <c r="F67" s="399">
        <v>17033.327659274579</v>
      </c>
      <c r="G67" s="399">
        <v>3361.5769148595618</v>
      </c>
      <c r="H67" s="399">
        <v>356068.87627569999</v>
      </c>
      <c r="I67" s="399">
        <v>23195.566671574641</v>
      </c>
      <c r="J67" s="399">
        <v>208.7177834899444</v>
      </c>
      <c r="K67" s="399">
        <v>379396.77464927477</v>
      </c>
      <c r="L67" s="399">
        <v>38896.306584136204</v>
      </c>
      <c r="M67" s="399">
        <v>117.09239094340649</v>
      </c>
      <c r="N67" s="399">
        <v>178811.16514144692</v>
      </c>
      <c r="O67" s="399">
        <v>89858.721776150764</v>
      </c>
      <c r="P67" s="399">
        <v>0</v>
      </c>
      <c r="Q67" s="399">
        <v>64550.832811536951</v>
      </c>
      <c r="R67" s="399">
        <v>8800</v>
      </c>
      <c r="S67" s="399">
        <v>28345.453992205901</v>
      </c>
      <c r="T67" s="399">
        <v>83512.370809654429</v>
      </c>
      <c r="U67" s="399">
        <v>22402.154500602741</v>
      </c>
      <c r="V67" s="423">
        <v>11000.042113874084</v>
      </c>
      <c r="W67" s="399">
        <v>230228.3758971027</v>
      </c>
      <c r="X67" s="424">
        <v>43125.700581559133</v>
      </c>
      <c r="Y67" s="424">
        <v>62511.394810092403</v>
      </c>
      <c r="AA67" s="290"/>
    </row>
    <row r="68" spans="1:27" s="289" customFormat="1" x14ac:dyDescent="0.2">
      <c r="A68" s="425">
        <f>A67</f>
        <v>2028</v>
      </c>
      <c r="B68" s="397">
        <f>B67+1</f>
        <v>2</v>
      </c>
      <c r="C68" s="422">
        <v>1643.0450838113129</v>
      </c>
      <c r="D68" s="399">
        <v>428.34608214127633</v>
      </c>
      <c r="E68" s="399">
        <v>5030.3111022947842</v>
      </c>
      <c r="F68" s="399">
        <v>17139.771580366029</v>
      </c>
      <c r="G68" s="399">
        <v>3499.3371557627524</v>
      </c>
      <c r="H68" s="399">
        <v>366747.28306766867</v>
      </c>
      <c r="I68" s="399">
        <v>24206.560044031223</v>
      </c>
      <c r="J68" s="399">
        <v>242.6791287732695</v>
      </c>
      <c r="K68" s="399">
        <v>389219.89601452526</v>
      </c>
      <c r="L68" s="399">
        <v>40698.574513937267</v>
      </c>
      <c r="M68" s="399">
        <v>287.44920051377977</v>
      </c>
      <c r="N68" s="399">
        <v>183224.54094216769</v>
      </c>
      <c r="O68" s="399">
        <v>91281.932486956575</v>
      </c>
      <c r="P68" s="399">
        <v>0</v>
      </c>
      <c r="Q68" s="399">
        <v>65212.711233084679</v>
      </c>
      <c r="R68" s="399">
        <v>8800</v>
      </c>
      <c r="S68" s="399">
        <v>29966.549430616207</v>
      </c>
      <c r="T68" s="399">
        <v>95780.741414178527</v>
      </c>
      <c r="U68" s="399">
        <v>25211.663383976091</v>
      </c>
      <c r="V68" s="423">
        <v>11302.843451753175</v>
      </c>
      <c r="W68" s="399">
        <v>226013.90108302579</v>
      </c>
      <c r="X68" s="424">
        <v>43401.42432788622</v>
      </c>
      <c r="Y68" s="424">
        <v>68533.8206371837</v>
      </c>
      <c r="AA68" s="290"/>
    </row>
    <row r="69" spans="1:27" s="289" customFormat="1" x14ac:dyDescent="0.2">
      <c r="A69" s="425">
        <f t="shared" ref="A69:A78" si="10">A68</f>
        <v>2028</v>
      </c>
      <c r="B69" s="397">
        <f t="shared" ref="B69:B78" si="11">B68+1</f>
        <v>3</v>
      </c>
      <c r="C69" s="422">
        <v>1485.6139460433981</v>
      </c>
      <c r="D69" s="399">
        <v>354.72303431241778</v>
      </c>
      <c r="E69" s="399">
        <v>4778.4342497429561</v>
      </c>
      <c r="F69" s="399">
        <v>15412.62804092061</v>
      </c>
      <c r="G69" s="399">
        <v>3227.1406338041661</v>
      </c>
      <c r="H69" s="399">
        <v>336942.18521156546</v>
      </c>
      <c r="I69" s="399">
        <v>22007.442926969321</v>
      </c>
      <c r="J69" s="399">
        <v>290.72840035352323</v>
      </c>
      <c r="K69" s="399">
        <v>363974.96585366415</v>
      </c>
      <c r="L69" s="399">
        <v>37143.566845045578</v>
      </c>
      <c r="M69" s="399">
        <v>326.04171557006362</v>
      </c>
      <c r="N69" s="399">
        <v>171187.65001739992</v>
      </c>
      <c r="O69" s="399">
        <v>83130.09695966146</v>
      </c>
      <c r="P69" s="399">
        <v>0</v>
      </c>
      <c r="Q69" s="399">
        <v>59101.079359989875</v>
      </c>
      <c r="R69" s="399">
        <v>8800</v>
      </c>
      <c r="S69" s="399">
        <v>25995.581411470645</v>
      </c>
      <c r="T69" s="399">
        <v>83966.987496443558</v>
      </c>
      <c r="U69" s="399">
        <v>20138.090343884534</v>
      </c>
      <c r="V69" s="423">
        <v>10835.980615525878</v>
      </c>
      <c r="W69" s="399">
        <v>226815.34121709425</v>
      </c>
      <c r="X69" s="424">
        <v>42887.435772182173</v>
      </c>
      <c r="Y69" s="424">
        <v>60239.400270601509</v>
      </c>
      <c r="AA69" s="290"/>
    </row>
    <row r="70" spans="1:27" s="289" customFormat="1" x14ac:dyDescent="0.2">
      <c r="A70" s="425">
        <f t="shared" si="10"/>
        <v>2028</v>
      </c>
      <c r="B70" s="397">
        <f t="shared" si="11"/>
        <v>4</v>
      </c>
      <c r="C70" s="422">
        <v>1482.6353012811387</v>
      </c>
      <c r="D70" s="399">
        <v>300.64193927354512</v>
      </c>
      <c r="E70" s="399">
        <v>5041.7558227582849</v>
      </c>
      <c r="F70" s="399">
        <v>14695.113732087208</v>
      </c>
      <c r="G70" s="399">
        <v>3216.0982697700215</v>
      </c>
      <c r="H70" s="399">
        <v>344038.63995976909</v>
      </c>
      <c r="I70" s="399">
        <v>23306.001462102569</v>
      </c>
      <c r="J70" s="399">
        <v>364.90342576511762</v>
      </c>
      <c r="K70" s="399">
        <v>386727.06370070117</v>
      </c>
      <c r="L70" s="399">
        <v>41414.417909906035</v>
      </c>
      <c r="M70" s="399">
        <v>335.3412430661258</v>
      </c>
      <c r="N70" s="399">
        <v>191674.71623536004</v>
      </c>
      <c r="O70" s="399">
        <v>92855.438547001293</v>
      </c>
      <c r="P70" s="399">
        <v>0</v>
      </c>
      <c r="Q70" s="399">
        <v>60888.77636660893</v>
      </c>
      <c r="R70" s="399">
        <v>8800</v>
      </c>
      <c r="S70" s="399">
        <v>33593.377545492942</v>
      </c>
      <c r="T70" s="399">
        <v>94331.372504566956</v>
      </c>
      <c r="U70" s="399">
        <v>25337.946806503187</v>
      </c>
      <c r="V70" s="423">
        <v>11607.273436432937</v>
      </c>
      <c r="W70" s="399">
        <v>225742.72930236327</v>
      </c>
      <c r="X70" s="424">
        <v>41962.480002300872</v>
      </c>
      <c r="Y70" s="424">
        <v>64132.928663246843</v>
      </c>
      <c r="AA70" s="290"/>
    </row>
    <row r="71" spans="1:27" s="289" customFormat="1" x14ac:dyDescent="0.2">
      <c r="A71" s="425">
        <f t="shared" si="10"/>
        <v>2028</v>
      </c>
      <c r="B71" s="397">
        <f t="shared" si="11"/>
        <v>5</v>
      </c>
      <c r="C71" s="422">
        <v>1280.6951096621624</v>
      </c>
      <c r="D71" s="399">
        <v>319.56600685499012</v>
      </c>
      <c r="E71" s="399">
        <v>4196.3898177644742</v>
      </c>
      <c r="F71" s="399">
        <v>11975.082392293489</v>
      </c>
      <c r="G71" s="399">
        <v>2765.9363950532024</v>
      </c>
      <c r="H71" s="399">
        <v>320822.31163854228</v>
      </c>
      <c r="I71" s="399">
        <v>22107.319970880999</v>
      </c>
      <c r="J71" s="399">
        <v>311.02572852968694</v>
      </c>
      <c r="K71" s="399">
        <v>373468.11077081127</v>
      </c>
      <c r="L71" s="399">
        <v>41108.790646843001</v>
      </c>
      <c r="M71" s="399">
        <v>481.75091839059115</v>
      </c>
      <c r="N71" s="399">
        <v>179616.0019823754</v>
      </c>
      <c r="O71" s="399">
        <v>90484.052115062921</v>
      </c>
      <c r="P71" s="399">
        <v>924.28533049645557</v>
      </c>
      <c r="Q71" s="399">
        <v>51265.049725408826</v>
      </c>
      <c r="R71" s="399">
        <v>8800</v>
      </c>
      <c r="S71" s="399">
        <v>30362.47184313411</v>
      </c>
      <c r="T71" s="399">
        <v>84883.911507582292</v>
      </c>
      <c r="U71" s="399">
        <v>23308.038643212964</v>
      </c>
      <c r="V71" s="423">
        <v>12347.587257985248</v>
      </c>
      <c r="W71" s="399">
        <v>225042.38355566288</v>
      </c>
      <c r="X71" s="424">
        <v>43137.825055434187</v>
      </c>
      <c r="Y71" s="424">
        <v>65003.749220564132</v>
      </c>
      <c r="AA71" s="290"/>
    </row>
    <row r="72" spans="1:27" s="289" customFormat="1" x14ac:dyDescent="0.2">
      <c r="A72" s="425">
        <f t="shared" si="10"/>
        <v>2028</v>
      </c>
      <c r="B72" s="397">
        <f t="shared" si="11"/>
        <v>6</v>
      </c>
      <c r="C72" s="422">
        <v>868.6116830696036</v>
      </c>
      <c r="D72" s="399">
        <v>385.5261207406989</v>
      </c>
      <c r="E72" s="399">
        <v>4073.9601604176987</v>
      </c>
      <c r="F72" s="399">
        <v>11384.161295392367</v>
      </c>
      <c r="G72" s="399">
        <v>2599.0732591314272</v>
      </c>
      <c r="H72" s="399">
        <v>341428.98248099093</v>
      </c>
      <c r="I72" s="399">
        <v>23232.685188728483</v>
      </c>
      <c r="J72" s="399">
        <v>252.63639677332063</v>
      </c>
      <c r="K72" s="399">
        <v>393269.08861268882</v>
      </c>
      <c r="L72" s="399">
        <v>43723.059131639093</v>
      </c>
      <c r="M72" s="399">
        <v>656.78761769211633</v>
      </c>
      <c r="N72" s="399">
        <v>187810.8911080148</v>
      </c>
      <c r="O72" s="399">
        <v>96425.326739021999</v>
      </c>
      <c r="P72" s="399">
        <v>1154.8297661311553</v>
      </c>
      <c r="Q72" s="399">
        <v>41481.559010837038</v>
      </c>
      <c r="R72" s="399">
        <v>8800</v>
      </c>
      <c r="S72" s="399">
        <v>29638.898401640268</v>
      </c>
      <c r="T72" s="399">
        <v>93921.987136143871</v>
      </c>
      <c r="U72" s="399">
        <v>23334.405044170318</v>
      </c>
      <c r="V72" s="423">
        <v>11946.453666126274</v>
      </c>
      <c r="W72" s="399">
        <v>233670.29112817551</v>
      </c>
      <c r="X72" s="424">
        <v>45338.357933638494</v>
      </c>
      <c r="Y72" s="424">
        <v>62708.979840420572</v>
      </c>
      <c r="AA72" s="290"/>
    </row>
    <row r="73" spans="1:27" s="289" customFormat="1" x14ac:dyDescent="0.2">
      <c r="A73" s="425">
        <f t="shared" si="10"/>
        <v>2028</v>
      </c>
      <c r="B73" s="397">
        <f t="shared" si="11"/>
        <v>7</v>
      </c>
      <c r="C73" s="422">
        <v>738.13422976837046</v>
      </c>
      <c r="D73" s="399">
        <v>521.72054277191899</v>
      </c>
      <c r="E73" s="399">
        <v>4057.7047176318688</v>
      </c>
      <c r="F73" s="399">
        <v>11690.059167095971</v>
      </c>
      <c r="G73" s="399">
        <v>4575.4500061426088</v>
      </c>
      <c r="H73" s="399">
        <v>342769.12193580787</v>
      </c>
      <c r="I73" s="399">
        <v>22414.126704972212</v>
      </c>
      <c r="J73" s="399">
        <v>297.8439908603529</v>
      </c>
      <c r="K73" s="399">
        <v>404637.90455190249</v>
      </c>
      <c r="L73" s="399">
        <v>42627.587622263956</v>
      </c>
      <c r="M73" s="399">
        <v>925.34507790889484</v>
      </c>
      <c r="N73" s="399">
        <v>184278.65094689137</v>
      </c>
      <c r="O73" s="399">
        <v>92854.749456324542</v>
      </c>
      <c r="P73" s="399">
        <v>1096.1448339065548</v>
      </c>
      <c r="Q73" s="399">
        <v>30586.281409181363</v>
      </c>
      <c r="R73" s="399">
        <v>8800</v>
      </c>
      <c r="S73" s="399">
        <v>28119.153307052085</v>
      </c>
      <c r="T73" s="399">
        <v>85514.978955705723</v>
      </c>
      <c r="U73" s="399">
        <v>24601.188621634599</v>
      </c>
      <c r="V73" s="423">
        <v>11782.422492504737</v>
      </c>
      <c r="W73" s="399">
        <v>234675.41372418497</v>
      </c>
      <c r="X73" s="424">
        <v>47579.701392171541</v>
      </c>
      <c r="Y73" s="424">
        <v>66610.805583498426</v>
      </c>
      <c r="AA73" s="290"/>
    </row>
    <row r="74" spans="1:27" s="289" customFormat="1" x14ac:dyDescent="0.2">
      <c r="A74" s="425">
        <f t="shared" si="10"/>
        <v>2028</v>
      </c>
      <c r="B74" s="397">
        <f t="shared" si="11"/>
        <v>8</v>
      </c>
      <c r="C74" s="422">
        <v>627.77957873369758</v>
      </c>
      <c r="D74" s="399">
        <v>500.86392060491823</v>
      </c>
      <c r="E74" s="399">
        <v>4192.3908368970642</v>
      </c>
      <c r="F74" s="399">
        <v>12006.794114127033</v>
      </c>
      <c r="G74" s="399">
        <v>5090.3004882411278</v>
      </c>
      <c r="H74" s="399">
        <v>341552.02668933733</v>
      </c>
      <c r="I74" s="399">
        <v>22060.270668573779</v>
      </c>
      <c r="J74" s="399">
        <v>280.51659438229467</v>
      </c>
      <c r="K74" s="399">
        <v>403716.53846618254</v>
      </c>
      <c r="L74" s="399">
        <v>41614.764131940909</v>
      </c>
      <c r="M74" s="399">
        <v>1130.6094163543219</v>
      </c>
      <c r="N74" s="399">
        <v>183771.80057116959</v>
      </c>
      <c r="O74" s="399">
        <v>90435.962034104712</v>
      </c>
      <c r="P74" s="399">
        <v>1506.34387872765</v>
      </c>
      <c r="Q74" s="399">
        <v>21548.849830550778</v>
      </c>
      <c r="R74" s="399">
        <v>8800</v>
      </c>
      <c r="S74" s="399">
        <v>24155.510873042385</v>
      </c>
      <c r="T74" s="399">
        <v>86897.968875396691</v>
      </c>
      <c r="U74" s="399">
        <v>22256.847327282856</v>
      </c>
      <c r="V74" s="423">
        <v>11750.748860549971</v>
      </c>
      <c r="W74" s="399">
        <v>235305.83363823671</v>
      </c>
      <c r="X74" s="424">
        <v>49803.526807362941</v>
      </c>
      <c r="Y74" s="424">
        <v>65388.065036926542</v>
      </c>
      <c r="AA74" s="290"/>
    </row>
    <row r="75" spans="1:27" s="289" customFormat="1" x14ac:dyDescent="0.2">
      <c r="A75" s="425">
        <f t="shared" si="10"/>
        <v>2028</v>
      </c>
      <c r="B75" s="397">
        <f t="shared" si="11"/>
        <v>9</v>
      </c>
      <c r="C75" s="422">
        <v>605.87988064923502</v>
      </c>
      <c r="D75" s="399">
        <v>405.02903053011994</v>
      </c>
      <c r="E75" s="399">
        <v>3928.0351409652244</v>
      </c>
      <c r="F75" s="399">
        <v>11356.702255865997</v>
      </c>
      <c r="G75" s="399">
        <v>4383.5423622715798</v>
      </c>
      <c r="H75" s="399">
        <v>335054.43240693596</v>
      </c>
      <c r="I75" s="399">
        <v>23454.219402285918</v>
      </c>
      <c r="J75" s="399">
        <v>298.90789130699454</v>
      </c>
      <c r="K75" s="399">
        <v>380071.38616901269</v>
      </c>
      <c r="L75" s="399">
        <v>43167.79915331315</v>
      </c>
      <c r="M75" s="399">
        <v>869.28612147655861</v>
      </c>
      <c r="N75" s="399">
        <v>175100.64639414923</v>
      </c>
      <c r="O75" s="399">
        <v>95831.084193366798</v>
      </c>
      <c r="P75" s="399">
        <v>1313.2851330710637</v>
      </c>
      <c r="Q75" s="399">
        <v>28136.386886812335</v>
      </c>
      <c r="R75" s="399">
        <v>8800</v>
      </c>
      <c r="S75" s="399">
        <v>27656.038811553808</v>
      </c>
      <c r="T75" s="399">
        <v>95813.475668673927</v>
      </c>
      <c r="U75" s="399">
        <v>24041.261205836705</v>
      </c>
      <c r="V75" s="423">
        <v>11471.170039233637</v>
      </c>
      <c r="W75" s="399">
        <v>229239.30229932556</v>
      </c>
      <c r="X75" s="424">
        <v>47177.473551955467</v>
      </c>
      <c r="Y75" s="424">
        <v>62007.934614582598</v>
      </c>
      <c r="AA75" s="290"/>
    </row>
    <row r="76" spans="1:27" s="289" customFormat="1" x14ac:dyDescent="0.2">
      <c r="A76" s="425">
        <f t="shared" si="10"/>
        <v>2028</v>
      </c>
      <c r="B76" s="397">
        <f t="shared" si="11"/>
        <v>10</v>
      </c>
      <c r="C76" s="422">
        <v>751.5915336788413</v>
      </c>
      <c r="D76" s="399">
        <v>301.62793980028556</v>
      </c>
      <c r="E76" s="399">
        <v>3937.3637560381394</v>
      </c>
      <c r="F76" s="399">
        <v>12041.176090469915</v>
      </c>
      <c r="G76" s="399">
        <v>3572.4004277438371</v>
      </c>
      <c r="H76" s="399">
        <v>332480.80094481603</v>
      </c>
      <c r="I76" s="399">
        <v>21975.083400291081</v>
      </c>
      <c r="J76" s="399">
        <v>315.47336127797331</v>
      </c>
      <c r="K76" s="399">
        <v>382860.38302191027</v>
      </c>
      <c r="L76" s="399">
        <v>40078.74670412593</v>
      </c>
      <c r="M76" s="399">
        <v>720.04875360091796</v>
      </c>
      <c r="N76" s="399">
        <v>175591.59349750821</v>
      </c>
      <c r="O76" s="399">
        <v>91581.238178573054</v>
      </c>
      <c r="P76" s="399">
        <v>1189.9117794366207</v>
      </c>
      <c r="Q76" s="399">
        <v>40343.312105026547</v>
      </c>
      <c r="R76" s="399">
        <v>8800</v>
      </c>
      <c r="S76" s="399">
        <v>30556.675013334978</v>
      </c>
      <c r="T76" s="399">
        <v>86180.042062857072</v>
      </c>
      <c r="U76" s="399">
        <v>21897.087766927852</v>
      </c>
      <c r="V76" s="423">
        <v>11383.711936231486</v>
      </c>
      <c r="W76" s="399">
        <v>222477.38174657355</v>
      </c>
      <c r="X76" s="424">
        <v>45920.560217521073</v>
      </c>
      <c r="Y76" s="424">
        <v>61951.163213527368</v>
      </c>
      <c r="AA76" s="290"/>
    </row>
    <row r="77" spans="1:27" s="289" customFormat="1" x14ac:dyDescent="0.2">
      <c r="A77" s="425">
        <f t="shared" si="10"/>
        <v>2028</v>
      </c>
      <c r="B77" s="397">
        <f t="shared" si="11"/>
        <v>11</v>
      </c>
      <c r="C77" s="422">
        <v>1038.9249181909138</v>
      </c>
      <c r="D77" s="399">
        <v>331.78763597103813</v>
      </c>
      <c r="E77" s="399">
        <v>4122.7416141221647</v>
      </c>
      <c r="F77" s="399">
        <v>13958.157221782276</v>
      </c>
      <c r="G77" s="399">
        <v>2827.8244033470996</v>
      </c>
      <c r="H77" s="399">
        <v>331258.73766085994</v>
      </c>
      <c r="I77" s="399">
        <v>22193.792853983185</v>
      </c>
      <c r="J77" s="399">
        <v>270.92843310508283</v>
      </c>
      <c r="K77" s="399">
        <v>379466.27024292585</v>
      </c>
      <c r="L77" s="399">
        <v>39447.134391118605</v>
      </c>
      <c r="M77" s="399">
        <v>400.08709643955746</v>
      </c>
      <c r="N77" s="399">
        <v>174185.83362792854</v>
      </c>
      <c r="O77" s="399">
        <v>91239.560273292853</v>
      </c>
      <c r="P77" s="399">
        <v>907.85045067240765</v>
      </c>
      <c r="Q77" s="399">
        <v>51842.145122080918</v>
      </c>
      <c r="R77" s="399">
        <v>8800</v>
      </c>
      <c r="S77" s="399">
        <v>30090.745512794769</v>
      </c>
      <c r="T77" s="399">
        <v>78850.402444419131</v>
      </c>
      <c r="U77" s="399">
        <v>22494.895860088498</v>
      </c>
      <c r="V77" s="423">
        <v>12019.386339467314</v>
      </c>
      <c r="W77" s="399">
        <v>226200.17166027884</v>
      </c>
      <c r="X77" s="424">
        <v>43788.733627703448</v>
      </c>
      <c r="Y77" s="424">
        <v>67319.252568054115</v>
      </c>
      <c r="AA77" s="290"/>
    </row>
    <row r="78" spans="1:27" s="289" customFormat="1" x14ac:dyDescent="0.2">
      <c r="A78" s="434">
        <f t="shared" si="10"/>
        <v>2028</v>
      </c>
      <c r="B78" s="416">
        <f t="shared" si="11"/>
        <v>12</v>
      </c>
      <c r="C78" s="435">
        <v>1293.3008904620385</v>
      </c>
      <c r="D78" s="418">
        <v>407.97581543273236</v>
      </c>
      <c r="E78" s="418">
        <v>4466.5512651828922</v>
      </c>
      <c r="F78" s="418">
        <v>15541.934134424042</v>
      </c>
      <c r="G78" s="418">
        <v>3093.0934725535112</v>
      </c>
      <c r="H78" s="418">
        <v>353884.95426189626</v>
      </c>
      <c r="I78" s="418">
        <v>20264.208013058666</v>
      </c>
      <c r="J78" s="418">
        <v>288.53568133003927</v>
      </c>
      <c r="K78" s="418">
        <v>382380.9606476684</v>
      </c>
      <c r="L78" s="418">
        <v>34623.412088013167</v>
      </c>
      <c r="M78" s="418">
        <v>33.05687758001455</v>
      </c>
      <c r="N78" s="418">
        <v>173053.91199434566</v>
      </c>
      <c r="O78" s="418">
        <v>78879.612440058234</v>
      </c>
      <c r="P78" s="418">
        <v>0</v>
      </c>
      <c r="Q78" s="418">
        <v>57840.272152190053</v>
      </c>
      <c r="R78" s="418">
        <v>8800</v>
      </c>
      <c r="S78" s="418">
        <v>30820.080021583341</v>
      </c>
      <c r="T78" s="418">
        <v>78717.260059837194</v>
      </c>
      <c r="U78" s="418">
        <v>22020.848353001755</v>
      </c>
      <c r="V78" s="436">
        <v>12658.688680960704</v>
      </c>
      <c r="W78" s="418">
        <v>228655.77519275006</v>
      </c>
      <c r="X78" s="437">
        <v>42794.864664155793</v>
      </c>
      <c r="Y78" s="437">
        <v>73949.227901881983</v>
      </c>
      <c r="AA78" s="290"/>
    </row>
    <row r="79" spans="1:27" x14ac:dyDescent="0.2">
      <c r="A79" s="29"/>
      <c r="B79" s="29"/>
      <c r="C79" s="29"/>
      <c r="D79" s="29"/>
    </row>
    <row r="80" spans="1:27" x14ac:dyDescent="0.2">
      <c r="A80" s="291" t="str">
        <f>+'F2023 Energy'!A81</f>
        <v>Total TY September 2023 to December 2024</v>
      </c>
      <c r="B80" s="283"/>
      <c r="C80" s="284">
        <f>SUM(C15:C30)</f>
        <v>17248.317557001559</v>
      </c>
      <c r="D80" s="284">
        <f t="shared" ref="D80:Y80" si="12">SUM(D15:D30)</f>
        <v>6138.8451968833888</v>
      </c>
      <c r="E80" s="284">
        <f t="shared" si="12"/>
        <v>72908.419314731669</v>
      </c>
      <c r="F80" s="284">
        <f t="shared" si="12"/>
        <v>218926.65637792938</v>
      </c>
      <c r="G80" s="284">
        <f t="shared" si="12"/>
        <v>59012.154686893387</v>
      </c>
      <c r="H80" s="284">
        <f t="shared" si="12"/>
        <v>5378629.0838197917</v>
      </c>
      <c r="I80" s="284">
        <f t="shared" si="12"/>
        <v>386908.30880715768</v>
      </c>
      <c r="J80" s="284">
        <f t="shared" si="12"/>
        <v>4596.7421829676896</v>
      </c>
      <c r="K80" s="284">
        <f t="shared" si="12"/>
        <v>5614325.9655865412</v>
      </c>
      <c r="L80" s="284">
        <f t="shared" si="12"/>
        <v>692981.14093172783</v>
      </c>
      <c r="M80" s="284">
        <f t="shared" si="12"/>
        <v>8473.3888866454599</v>
      </c>
      <c r="N80" s="284">
        <f t="shared" si="12"/>
        <v>2847620.0532167233</v>
      </c>
      <c r="O80" s="284">
        <f t="shared" si="12"/>
        <v>1557415.2473236586</v>
      </c>
      <c r="P80" s="284">
        <f t="shared" si="12"/>
        <v>11740.254745076225</v>
      </c>
      <c r="Q80" s="284">
        <f t="shared" si="12"/>
        <v>764771.2241919426</v>
      </c>
      <c r="R80" s="284">
        <f t="shared" si="12"/>
        <v>140800</v>
      </c>
      <c r="S80" s="284">
        <f t="shared" si="12"/>
        <v>470072.32146247872</v>
      </c>
      <c r="T80" s="284">
        <f t="shared" si="12"/>
        <v>1391524.3329540899</v>
      </c>
      <c r="U80" s="284">
        <f t="shared" si="12"/>
        <v>368676.42480667593</v>
      </c>
      <c r="V80" s="284">
        <f t="shared" si="12"/>
        <v>188685.72077958612</v>
      </c>
      <c r="W80" s="284">
        <f t="shared" si="12"/>
        <v>3671165.9146124525</v>
      </c>
      <c r="X80" s="284">
        <f t="shared" si="12"/>
        <v>720585.73815470096</v>
      </c>
      <c r="Y80" s="284">
        <f t="shared" si="12"/>
        <v>966897.18824835646</v>
      </c>
    </row>
    <row r="83" spans="3:25" x14ac:dyDescent="0.2">
      <c r="C83" s="292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</row>
  </sheetData>
  <pageMargins left="0.7" right="0.7" top="0.75" bottom="0.75" header="0.3" footer="0.3"/>
  <pageSetup orientation="landscape" r:id="rId1"/>
  <headerFooter>
    <oddFooter>&amp;L&amp;F
&amp;A&amp;RPage &amp;P of &amp;N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4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R19" sqref="R19"/>
    </sheetView>
  </sheetViews>
  <sheetFormatPr defaultColWidth="6.28515625" defaultRowHeight="11.25" x14ac:dyDescent="0.2"/>
  <cols>
    <col min="1" max="1" width="3.7109375" style="3" bestFit="1" customWidth="1"/>
    <col min="2" max="2" width="17.42578125" style="3" bestFit="1" customWidth="1"/>
    <col min="3" max="3" width="14.7109375" style="3" customWidth="1"/>
    <col min="4" max="4" width="13.7109375" style="3" bestFit="1" customWidth="1"/>
    <col min="5" max="5" width="12" style="3" bestFit="1" customWidth="1"/>
    <col min="6" max="6" width="8.42578125" style="3" customWidth="1"/>
    <col min="7" max="7" width="12" style="3" bestFit="1" customWidth="1"/>
    <col min="8" max="9" width="11.5703125" style="3" bestFit="1" customWidth="1"/>
    <col min="10" max="10" width="11.28515625" style="3" customWidth="1"/>
    <col min="11" max="11" width="11.85546875" style="3" bestFit="1" customWidth="1"/>
    <col min="12" max="12" width="11.5703125" style="3" bestFit="1" customWidth="1"/>
    <col min="13" max="13" width="12" style="3" customWidth="1"/>
    <col min="14" max="14" width="14" style="3" customWidth="1"/>
    <col min="15" max="16" width="12" style="3" customWidth="1"/>
    <col min="17" max="17" width="12.28515625" style="3" customWidth="1"/>
    <col min="18" max="20" width="12" style="3" customWidth="1"/>
    <col min="21" max="21" width="14" style="3" customWidth="1"/>
    <col min="22" max="22" width="12.140625" style="3" bestFit="1" customWidth="1"/>
    <col min="23" max="23" width="12.85546875" style="3" bestFit="1" customWidth="1"/>
    <col min="24" max="24" width="13.7109375" style="3" bestFit="1" customWidth="1"/>
    <col min="25" max="25" width="1.7109375" style="3" customWidth="1"/>
    <col min="26" max="27" width="13.28515625" style="3" customWidth="1"/>
    <col min="28" max="28" width="12.140625" style="3" bestFit="1" customWidth="1"/>
    <col min="29" max="29" width="12.7109375" style="3" bestFit="1" customWidth="1"/>
    <col min="30" max="30" width="10" style="3" customWidth="1"/>
    <col min="31" max="31" width="9.42578125" style="3" customWidth="1"/>
    <col min="32" max="32" width="7.42578125" style="3" bestFit="1" customWidth="1"/>
    <col min="33" max="16384" width="6.28515625" style="3"/>
  </cols>
  <sheetData>
    <row r="1" spans="1:33" ht="12" customHeight="1" x14ac:dyDescent="0.25">
      <c r="A1" s="446" t="str">
        <f>'Rate Summary'!A1:K1</f>
        <v>Puget Sound Energy</v>
      </c>
      <c r="B1" s="443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</row>
    <row r="2" spans="1:33" ht="12" customHeight="1" x14ac:dyDescent="0.25">
      <c r="A2" s="446" t="str">
        <f>'Rate Summary'!A2:K2</f>
        <v>Schedule 141CEI Clean Energy Implementation Tracker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  <c r="AA2" s="443"/>
      <c r="AB2" s="443"/>
      <c r="AC2" s="443"/>
      <c r="AD2" s="443"/>
      <c r="AE2" s="443"/>
      <c r="AF2" s="443"/>
    </row>
    <row r="3" spans="1:33" ht="12" customHeight="1" x14ac:dyDescent="0.25">
      <c r="A3" s="446" t="str">
        <f>'Rate Summary'!A3:K3</f>
        <v>For the Forecasted Period September 1, 2023 to December 31, 2024</v>
      </c>
      <c r="B3" s="443"/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  <c r="AA3" s="443"/>
      <c r="AB3" s="443"/>
      <c r="AC3" s="443"/>
      <c r="AD3" s="443"/>
      <c r="AE3" s="443"/>
      <c r="AF3" s="443"/>
    </row>
    <row r="4" spans="1:33" ht="12" customHeight="1" x14ac:dyDescent="0.25">
      <c r="A4" s="446" t="str">
        <f>'Rate Summary'!A4:K4</f>
        <v>Proposed Rate Effective September 1, 2023</v>
      </c>
      <c r="B4" s="443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3"/>
      <c r="P4" s="443"/>
      <c r="Q4" s="443"/>
      <c r="R4" s="443"/>
      <c r="S4" s="443"/>
      <c r="T4" s="443"/>
      <c r="U4" s="44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</row>
    <row r="5" spans="1:33" ht="12" customHeight="1" thickBot="1" x14ac:dyDescent="0.3">
      <c r="A5" s="447" t="s">
        <v>252</v>
      </c>
      <c r="B5" s="443"/>
      <c r="C5" s="443"/>
      <c r="D5" s="443"/>
      <c r="E5" s="443"/>
      <c r="F5" s="443"/>
      <c r="G5" s="443"/>
      <c r="H5" s="443"/>
      <c r="I5" s="443"/>
      <c r="J5" s="443"/>
      <c r="K5" s="443"/>
      <c r="L5" s="443"/>
      <c r="M5" s="443"/>
      <c r="N5" s="443"/>
      <c r="O5" s="443"/>
      <c r="P5" s="443"/>
      <c r="Q5" s="443"/>
      <c r="R5" s="443"/>
      <c r="S5" s="443"/>
      <c r="T5" s="443"/>
      <c r="U5" s="443"/>
      <c r="V5" s="443"/>
      <c r="W5" s="443"/>
      <c r="X5" s="443"/>
      <c r="Y5" s="443"/>
      <c r="Z5" s="443"/>
      <c r="AA5" s="443"/>
      <c r="AB5" s="443"/>
      <c r="AC5" s="443"/>
      <c r="AD5" s="443"/>
      <c r="AE5" s="443"/>
      <c r="AF5" s="443"/>
    </row>
    <row r="6" spans="1:33" ht="12" thickBot="1" x14ac:dyDescent="0.25">
      <c r="A6" s="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6"/>
      <c r="Y6" s="6"/>
      <c r="Z6" s="194" t="s">
        <v>117</v>
      </c>
      <c r="AA6" s="195" t="s">
        <v>242</v>
      </c>
      <c r="AB6" s="111"/>
    </row>
    <row r="7" spans="1:33" s="9" customFormat="1" ht="57" thickBot="1" x14ac:dyDescent="0.25">
      <c r="A7" s="7" t="s">
        <v>1</v>
      </c>
      <c r="B7" s="7" t="s">
        <v>17</v>
      </c>
      <c r="C7" s="240" t="s">
        <v>358</v>
      </c>
      <c r="D7" s="241" t="s">
        <v>359</v>
      </c>
      <c r="E7" s="241" t="s">
        <v>360</v>
      </c>
      <c r="F7" s="241" t="s">
        <v>361</v>
      </c>
      <c r="G7" s="241" t="s">
        <v>362</v>
      </c>
      <c r="H7" s="241" t="s">
        <v>363</v>
      </c>
      <c r="I7" s="241" t="s">
        <v>364</v>
      </c>
      <c r="J7" s="241" t="s">
        <v>365</v>
      </c>
      <c r="K7" s="241" t="s">
        <v>366</v>
      </c>
      <c r="L7" s="241" t="s">
        <v>367</v>
      </c>
      <c r="M7" s="241" t="s">
        <v>368</v>
      </c>
      <c r="N7" s="242" t="s">
        <v>241</v>
      </c>
      <c r="O7" s="241" t="s">
        <v>369</v>
      </c>
      <c r="P7" s="241" t="s">
        <v>370</v>
      </c>
      <c r="Q7" s="241" t="s">
        <v>371</v>
      </c>
      <c r="R7" s="241" t="s">
        <v>372</v>
      </c>
      <c r="S7" s="241" t="s">
        <v>373</v>
      </c>
      <c r="T7" s="241" t="s">
        <v>374</v>
      </c>
      <c r="U7" s="241" t="s">
        <v>375</v>
      </c>
      <c r="V7" s="241" t="s">
        <v>376</v>
      </c>
      <c r="W7" s="241" t="s">
        <v>377</v>
      </c>
      <c r="X7" s="241" t="s">
        <v>378</v>
      </c>
      <c r="Y7" s="8"/>
      <c r="Z7" s="196" t="s">
        <v>241</v>
      </c>
      <c r="AA7" s="197" t="s">
        <v>241</v>
      </c>
      <c r="AB7" s="198" t="s">
        <v>243</v>
      </c>
      <c r="AC7" s="198" t="s">
        <v>379</v>
      </c>
      <c r="AD7" s="198" t="s">
        <v>380</v>
      </c>
      <c r="AE7" s="198" t="s">
        <v>381</v>
      </c>
      <c r="AF7" s="199" t="s">
        <v>244</v>
      </c>
    </row>
    <row r="8" spans="1:33" x14ac:dyDescent="0.2">
      <c r="A8" s="5">
        <v>1</v>
      </c>
      <c r="B8" s="5">
        <v>7</v>
      </c>
      <c r="C8" s="60">
        <v>15141605728.06423</v>
      </c>
      <c r="D8" s="61">
        <v>1609916000</v>
      </c>
      <c r="E8" s="61">
        <v>32321670.173067417</v>
      </c>
      <c r="F8" s="61">
        <v>0</v>
      </c>
      <c r="G8" s="61">
        <v>772221.89213127573</v>
      </c>
      <c r="H8" s="61">
        <v>76374259.29235597</v>
      </c>
      <c r="I8" s="61">
        <v>40685494.591308586</v>
      </c>
      <c r="J8" s="61">
        <v>0</v>
      </c>
      <c r="K8" s="61">
        <v>0</v>
      </c>
      <c r="L8" s="61">
        <v>39549874.161703773</v>
      </c>
      <c r="M8" s="61">
        <v>27678855.270901412</v>
      </c>
      <c r="N8" s="230">
        <v>0</v>
      </c>
      <c r="O8" s="61">
        <v>40412945.688203432</v>
      </c>
      <c r="P8" s="61">
        <v>151522048.52073875</v>
      </c>
      <c r="Q8" s="61">
        <v>76147135.20643501</v>
      </c>
      <c r="R8" s="61">
        <v>4830172.227252489</v>
      </c>
      <c r="S8" s="61">
        <v>-13385179.463608779</v>
      </c>
      <c r="T8" s="61">
        <v>-52632221.510751262</v>
      </c>
      <c r="U8" s="61">
        <v>0</v>
      </c>
      <c r="V8" s="61">
        <v>-101284259.97340065</v>
      </c>
      <c r="W8" s="12">
        <f>SUM(E8:V8)</f>
        <v>322993016.0763374</v>
      </c>
      <c r="X8" s="12">
        <f>SUM(W8,D8)</f>
        <v>1932909016.0763373</v>
      </c>
      <c r="Z8" s="201">
        <v>0</v>
      </c>
      <c r="AA8" s="202">
        <v>18927007.160080288</v>
      </c>
      <c r="AB8" s="203">
        <f>SUM(Z8:AA8)</f>
        <v>18927007.160080288</v>
      </c>
      <c r="AC8" s="203">
        <f>SUM(X8,AB8)</f>
        <v>1951836023.2364175</v>
      </c>
      <c r="AD8" s="204">
        <f>X8/C8</f>
        <v>0.12765548454968581</v>
      </c>
      <c r="AE8" s="204">
        <f>AC8/C8</f>
        <v>0.12890548454968578</v>
      </c>
      <c r="AF8" s="205">
        <f>AB8/X8</f>
        <v>9.7919803791389603E-3</v>
      </c>
      <c r="AG8" s="13"/>
    </row>
    <row r="9" spans="1:33" x14ac:dyDescent="0.2">
      <c r="A9" s="5">
        <f t="shared" ref="A9:A38" si="0">+A8+1</f>
        <v>2</v>
      </c>
      <c r="B9" s="5" t="s">
        <v>5</v>
      </c>
      <c r="C9" s="14">
        <f t="shared" ref="C9:X9" si="1">SUM(C8:C8)</f>
        <v>15141605728.06423</v>
      </c>
      <c r="D9" s="15">
        <f t="shared" si="1"/>
        <v>1609916000</v>
      </c>
      <c r="E9" s="15">
        <f t="shared" si="1"/>
        <v>32321670.173067417</v>
      </c>
      <c r="F9" s="15">
        <f t="shared" si="1"/>
        <v>0</v>
      </c>
      <c r="G9" s="15">
        <f t="shared" si="1"/>
        <v>772221.89213127573</v>
      </c>
      <c r="H9" s="15">
        <f t="shared" si="1"/>
        <v>76374259.29235597</v>
      </c>
      <c r="I9" s="15">
        <f t="shared" si="1"/>
        <v>40685494.591308586</v>
      </c>
      <c r="J9" s="15">
        <f t="shared" si="1"/>
        <v>0</v>
      </c>
      <c r="K9" s="15">
        <f t="shared" si="1"/>
        <v>0</v>
      </c>
      <c r="L9" s="15">
        <f t="shared" si="1"/>
        <v>39549874.161703773</v>
      </c>
      <c r="M9" s="15">
        <f t="shared" si="1"/>
        <v>27678855.270901412</v>
      </c>
      <c r="N9" s="206">
        <f t="shared" si="1"/>
        <v>0</v>
      </c>
      <c r="O9" s="15">
        <f t="shared" si="1"/>
        <v>40412945.688203432</v>
      </c>
      <c r="P9" s="15">
        <f t="shared" si="1"/>
        <v>151522048.52073875</v>
      </c>
      <c r="Q9" s="15">
        <f t="shared" si="1"/>
        <v>76147135.20643501</v>
      </c>
      <c r="R9" s="15">
        <f t="shared" si="1"/>
        <v>4830172.227252489</v>
      </c>
      <c r="S9" s="15">
        <f t="shared" si="1"/>
        <v>-13385179.463608779</v>
      </c>
      <c r="T9" s="15">
        <f t="shared" si="1"/>
        <v>-52632221.510751262</v>
      </c>
      <c r="U9" s="15">
        <f t="shared" si="1"/>
        <v>0</v>
      </c>
      <c r="V9" s="15">
        <f t="shared" si="1"/>
        <v>-101284259.97340065</v>
      </c>
      <c r="W9" s="16">
        <f t="shared" si="1"/>
        <v>322993016.0763374</v>
      </c>
      <c r="X9" s="16">
        <f t="shared" si="1"/>
        <v>1932909016.0763373</v>
      </c>
      <c r="Z9" s="207">
        <f t="shared" ref="Z9:AC9" si="2">SUM(Z8:Z8)</f>
        <v>0</v>
      </c>
      <c r="AA9" s="208">
        <f t="shared" si="2"/>
        <v>18927007.160080288</v>
      </c>
      <c r="AB9" s="209">
        <f t="shared" si="2"/>
        <v>18927007.160080288</v>
      </c>
      <c r="AC9" s="209">
        <f t="shared" si="2"/>
        <v>1951836023.2364175</v>
      </c>
      <c r="AD9" s="210">
        <f>X9/C9</f>
        <v>0.12765548454968581</v>
      </c>
      <c r="AE9" s="210">
        <f>AC9/C9</f>
        <v>0.12890548454968578</v>
      </c>
      <c r="AF9" s="211">
        <f>AB9/X9</f>
        <v>9.7919803791389603E-3</v>
      </c>
      <c r="AG9" s="13"/>
    </row>
    <row r="10" spans="1:33" x14ac:dyDescent="0.2">
      <c r="A10" s="5">
        <f t="shared" si="0"/>
        <v>3</v>
      </c>
      <c r="B10" s="5"/>
      <c r="C10" s="10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200"/>
      <c r="O10" s="11"/>
      <c r="P10" s="11"/>
      <c r="Q10" s="11"/>
      <c r="R10" s="11"/>
      <c r="S10" s="11"/>
      <c r="T10" s="11"/>
      <c r="U10" s="11"/>
      <c r="V10" s="11"/>
      <c r="W10" s="12"/>
      <c r="X10" s="12"/>
      <c r="Z10" s="201"/>
      <c r="AA10" s="202"/>
      <c r="AB10" s="203"/>
      <c r="AC10" s="203"/>
      <c r="AD10" s="204"/>
      <c r="AE10" s="204"/>
      <c r="AF10" s="205"/>
    </row>
    <row r="11" spans="1:33" x14ac:dyDescent="0.2">
      <c r="A11" s="5">
        <f t="shared" si="0"/>
        <v>4</v>
      </c>
      <c r="B11" s="4" t="s">
        <v>118</v>
      </c>
      <c r="C11" s="60">
        <v>3665097737.4907074</v>
      </c>
      <c r="D11" s="61">
        <v>367061000</v>
      </c>
      <c r="E11" s="61">
        <v>7897632.3797763651</v>
      </c>
      <c r="F11" s="61">
        <v>0</v>
      </c>
      <c r="G11" s="61">
        <v>186919.98461202608</v>
      </c>
      <c r="H11" s="61">
        <v>15671957.925510265</v>
      </c>
      <c r="I11" s="61">
        <v>9672192.9292379767</v>
      </c>
      <c r="J11" s="61">
        <v>-153669.61779083172</v>
      </c>
      <c r="K11" s="61">
        <v>-177663.167065938</v>
      </c>
      <c r="L11" s="61">
        <v>7671049.5645680521</v>
      </c>
      <c r="M11" s="61">
        <v>6406590.8451337572</v>
      </c>
      <c r="N11" s="230">
        <v>0</v>
      </c>
      <c r="O11" s="61">
        <v>8598319.2921532001</v>
      </c>
      <c r="P11" s="61">
        <v>28598757.64563999</v>
      </c>
      <c r="Q11" s="61">
        <v>14374513.326438554</v>
      </c>
      <c r="R11" s="61">
        <v>1015232.073284926</v>
      </c>
      <c r="S11" s="61">
        <v>-2613214.6868308745</v>
      </c>
      <c r="T11" s="61">
        <v>-8118191.4885419169</v>
      </c>
      <c r="U11" s="61">
        <v>0</v>
      </c>
      <c r="V11" s="61">
        <v>-2278295.8900455018</v>
      </c>
      <c r="W11" s="12">
        <f>SUM(E11:V11)</f>
        <v>86752131.116080046</v>
      </c>
      <c r="X11" s="12">
        <f>SUM(W11,D11)</f>
        <v>453813131.11608005</v>
      </c>
      <c r="Z11" s="201">
        <v>0</v>
      </c>
      <c r="AA11" s="202">
        <v>3632111.8578532906</v>
      </c>
      <c r="AB11" s="203">
        <f>SUM(Z11:AA11)</f>
        <v>3632111.8578532906</v>
      </c>
      <c r="AC11" s="203">
        <f>SUM(X11,AB11)</f>
        <v>457445242.97393334</v>
      </c>
      <c r="AD11" s="204">
        <f>X11/C11</f>
        <v>0.12382019897422467</v>
      </c>
      <c r="AE11" s="204">
        <f>AC11/C11</f>
        <v>0.12481119897422467</v>
      </c>
      <c r="AF11" s="205">
        <f>AB11/X11</f>
        <v>8.0035406840712128E-3</v>
      </c>
      <c r="AG11" s="13"/>
    </row>
    <row r="12" spans="1:33" x14ac:dyDescent="0.2">
      <c r="A12" s="5">
        <f t="shared" si="0"/>
        <v>5</v>
      </c>
      <c r="B12" s="4" t="s">
        <v>119</v>
      </c>
      <c r="C12" s="60">
        <v>3945360398.2050567</v>
      </c>
      <c r="D12" s="61">
        <v>360760000</v>
      </c>
      <c r="E12" s="61">
        <v>8772516.6049719825</v>
      </c>
      <c r="F12" s="61">
        <v>0</v>
      </c>
      <c r="G12" s="61">
        <v>205158.74070666291</v>
      </c>
      <c r="H12" s="61">
        <v>17154427.011395585</v>
      </c>
      <c r="I12" s="61">
        <v>9457028.8744975179</v>
      </c>
      <c r="J12" s="61">
        <v>743341.87149714772</v>
      </c>
      <c r="K12" s="61">
        <v>-273140.04027007206</v>
      </c>
      <c r="L12" s="61">
        <v>7811813.5884460118</v>
      </c>
      <c r="M12" s="61">
        <v>6872817.8136732085</v>
      </c>
      <c r="N12" s="230">
        <v>0</v>
      </c>
      <c r="O12" s="61">
        <v>9036723.3059617616</v>
      </c>
      <c r="P12" s="61">
        <v>31835345.38721668</v>
      </c>
      <c r="Q12" s="61">
        <v>16020637.860975135</v>
      </c>
      <c r="R12" s="61">
        <v>1132318.434284851</v>
      </c>
      <c r="S12" s="61">
        <v>-2639446.1063991827</v>
      </c>
      <c r="T12" s="61">
        <v>12471284.218726182</v>
      </c>
      <c r="U12" s="61">
        <v>0</v>
      </c>
      <c r="V12" s="61">
        <v>-1200158.9470769919</v>
      </c>
      <c r="W12" s="12">
        <f>SUM(E12:V12)</f>
        <v>117400668.61860649</v>
      </c>
      <c r="X12" s="12">
        <f>SUM(W12,D12)</f>
        <v>478160668.61860651</v>
      </c>
      <c r="Z12" s="201">
        <v>0</v>
      </c>
      <c r="AA12" s="202">
        <v>4079327.8712168592</v>
      </c>
      <c r="AB12" s="203">
        <f>SUM(Z12:AA12)</f>
        <v>4079327.8712168592</v>
      </c>
      <c r="AC12" s="203">
        <f>SUM(X12,AB12)</f>
        <v>482239996.48982334</v>
      </c>
      <c r="AD12" s="204">
        <f>X12/C12</f>
        <v>0.12119568819014503</v>
      </c>
      <c r="AE12" s="204">
        <f>AC12/C12</f>
        <v>0.12222964388987598</v>
      </c>
      <c r="AF12" s="205">
        <f>AB12/X12</f>
        <v>8.5312911306610166E-3</v>
      </c>
      <c r="AG12" s="13"/>
    </row>
    <row r="13" spans="1:33" x14ac:dyDescent="0.2">
      <c r="A13" s="5">
        <f t="shared" si="0"/>
        <v>6</v>
      </c>
      <c r="B13" s="4" t="s">
        <v>120</v>
      </c>
      <c r="C13" s="60">
        <v>2599333125.9937549</v>
      </c>
      <c r="D13" s="61">
        <v>218944000</v>
      </c>
      <c r="E13" s="61">
        <v>6047996.8409789763</v>
      </c>
      <c r="F13" s="61">
        <v>0</v>
      </c>
      <c r="G13" s="61">
        <v>132565.9894256815</v>
      </c>
      <c r="H13" s="61">
        <v>10347945.174581137</v>
      </c>
      <c r="I13" s="61">
        <v>5765320.8734541479</v>
      </c>
      <c r="J13" s="61">
        <v>1280556.035166746</v>
      </c>
      <c r="K13" s="61">
        <v>-455534.03108758503</v>
      </c>
      <c r="L13" s="61">
        <v>4457856.3110792898</v>
      </c>
      <c r="M13" s="61">
        <v>4470852.9767092578</v>
      </c>
      <c r="N13" s="230">
        <v>0</v>
      </c>
      <c r="O13" s="61">
        <v>5635200.4766792916</v>
      </c>
      <c r="P13" s="61">
        <v>18526245.116177022</v>
      </c>
      <c r="Q13" s="61">
        <v>9296913.88872643</v>
      </c>
      <c r="R13" s="61">
        <v>631637.94961648236</v>
      </c>
      <c r="S13" s="61">
        <v>-1499815.2136983965</v>
      </c>
      <c r="T13" s="61">
        <v>4754354.160391829</v>
      </c>
      <c r="U13" s="61">
        <v>0</v>
      </c>
      <c r="V13" s="61">
        <v>-149056.23180891582</v>
      </c>
      <c r="W13" s="12">
        <f>SUM(E13:V13)</f>
        <v>69243040.316391394</v>
      </c>
      <c r="X13" s="12">
        <f>SUM(W13,D13)</f>
        <v>288187040.31639141</v>
      </c>
      <c r="Z13" s="201">
        <v>0</v>
      </c>
      <c r="AA13" s="202">
        <v>2265093.6435652501</v>
      </c>
      <c r="AB13" s="203">
        <f>SUM(Z13:AA13)</f>
        <v>2265093.6435652501</v>
      </c>
      <c r="AC13" s="203">
        <f>SUM(X13,AB13)</f>
        <v>290452133.95995665</v>
      </c>
      <c r="AD13" s="204">
        <f>X13/C13</f>
        <v>0.11086960629804393</v>
      </c>
      <c r="AE13" s="204">
        <f>AC13/C13</f>
        <v>0.11174101966977144</v>
      </c>
      <c r="AF13" s="205">
        <f>AB13/X13</f>
        <v>7.8598039699442259E-3</v>
      </c>
      <c r="AG13" s="13"/>
    </row>
    <row r="14" spans="1:33" x14ac:dyDescent="0.2">
      <c r="A14" s="5">
        <f t="shared" si="0"/>
        <v>7</v>
      </c>
      <c r="B14" s="5">
        <v>29</v>
      </c>
      <c r="C14" s="60">
        <v>19891142.918241564</v>
      </c>
      <c r="D14" s="61">
        <v>1699000</v>
      </c>
      <c r="E14" s="61">
        <v>36848.079627487969</v>
      </c>
      <c r="F14" s="61">
        <v>0</v>
      </c>
      <c r="G14" s="61">
        <v>855.31914548438726</v>
      </c>
      <c r="H14" s="61">
        <v>90106.877419634286</v>
      </c>
      <c r="I14" s="61">
        <v>41910.638128734972</v>
      </c>
      <c r="J14" s="61">
        <v>0</v>
      </c>
      <c r="K14" s="61">
        <v>0</v>
      </c>
      <c r="L14" s="61">
        <v>39384.462978118296</v>
      </c>
      <c r="M14" s="61">
        <v>34650.370963576803</v>
      </c>
      <c r="N14" s="230">
        <v>0</v>
      </c>
      <c r="O14" s="61">
        <v>49176.332029510668</v>
      </c>
      <c r="P14" s="61">
        <v>161081.24419189428</v>
      </c>
      <c r="Q14" s="61">
        <v>80948.390525771101</v>
      </c>
      <c r="R14" s="61">
        <v>7359.722879749379</v>
      </c>
      <c r="S14" s="61">
        <v>-13307.174612303606</v>
      </c>
      <c r="T14" s="61">
        <v>62875.902764561579</v>
      </c>
      <c r="U14" s="61">
        <v>0</v>
      </c>
      <c r="V14" s="61">
        <v>-133054.56017555471</v>
      </c>
      <c r="W14" s="12">
        <f>SUM(E14:V14)</f>
        <v>458835.60586666537</v>
      </c>
      <c r="X14" s="12">
        <f>SUM(W14,D14)</f>
        <v>2157835.6058666655</v>
      </c>
      <c r="Z14" s="201">
        <v>0</v>
      </c>
      <c r="AA14" s="202">
        <v>17142.540907976982</v>
      </c>
      <c r="AB14" s="203">
        <f>SUM(Z14:AA14)</f>
        <v>17142.540907976982</v>
      </c>
      <c r="AC14" s="203">
        <f>SUM(X14,AB14)</f>
        <v>2174978.1467746426</v>
      </c>
      <c r="AD14" s="204">
        <f>X14/C14</f>
        <v>0.1084822332600999</v>
      </c>
      <c r="AE14" s="204">
        <f>AC14/C14</f>
        <v>0.10934405105400133</v>
      </c>
      <c r="AF14" s="205">
        <f>AB14/X14</f>
        <v>7.9443220147866235E-3</v>
      </c>
      <c r="AG14" s="13"/>
    </row>
    <row r="15" spans="1:33" x14ac:dyDescent="0.2">
      <c r="A15" s="5">
        <f t="shared" si="0"/>
        <v>8</v>
      </c>
      <c r="B15" s="4" t="s">
        <v>121</v>
      </c>
      <c r="C15" s="14">
        <f t="shared" ref="C15:X15" si="3">SUM(C11:C14)</f>
        <v>10229682404.607761</v>
      </c>
      <c r="D15" s="15">
        <f t="shared" si="3"/>
        <v>948464000</v>
      </c>
      <c r="E15" s="15">
        <f t="shared" si="3"/>
        <v>22754993.905354813</v>
      </c>
      <c r="F15" s="15">
        <f t="shared" si="3"/>
        <v>0</v>
      </c>
      <c r="G15" s="15">
        <f t="shared" si="3"/>
        <v>525500.03388985491</v>
      </c>
      <c r="H15" s="15">
        <f t="shared" si="3"/>
        <v>43264436.988906622</v>
      </c>
      <c r="I15" s="15">
        <f t="shared" si="3"/>
        <v>24936453.315318376</v>
      </c>
      <c r="J15" s="15">
        <f t="shared" si="3"/>
        <v>1870228.288873062</v>
      </c>
      <c r="K15" s="15">
        <f t="shared" si="3"/>
        <v>-906337.23842359509</v>
      </c>
      <c r="L15" s="15">
        <f t="shared" si="3"/>
        <v>19980103.927071471</v>
      </c>
      <c r="M15" s="15">
        <f t="shared" si="3"/>
        <v>17784912.0064798</v>
      </c>
      <c r="N15" s="206">
        <f t="shared" si="3"/>
        <v>0</v>
      </c>
      <c r="O15" s="15">
        <f t="shared" si="3"/>
        <v>23319419.406823762</v>
      </c>
      <c r="P15" s="15">
        <f t="shared" si="3"/>
        <v>79121429.393225595</v>
      </c>
      <c r="Q15" s="15">
        <f t="shared" si="3"/>
        <v>39773013.466665894</v>
      </c>
      <c r="R15" s="15">
        <f t="shared" si="3"/>
        <v>2786548.1800660086</v>
      </c>
      <c r="S15" s="15">
        <f t="shared" si="3"/>
        <v>-6765783.1815407565</v>
      </c>
      <c r="T15" s="15">
        <f t="shared" si="3"/>
        <v>9170322.793340655</v>
      </c>
      <c r="U15" s="15">
        <f t="shared" si="3"/>
        <v>0</v>
      </c>
      <c r="V15" s="15">
        <f t="shared" si="3"/>
        <v>-3760565.629106964</v>
      </c>
      <c r="W15" s="16">
        <f t="shared" si="3"/>
        <v>273854675.65694463</v>
      </c>
      <c r="X15" s="16">
        <f t="shared" si="3"/>
        <v>1222318675.6569448</v>
      </c>
      <c r="Z15" s="207">
        <f t="shared" ref="Z15:AC15" si="4">SUM(Z11:Z14)</f>
        <v>0</v>
      </c>
      <c r="AA15" s="208">
        <f t="shared" si="4"/>
        <v>9993675.9135433771</v>
      </c>
      <c r="AB15" s="209">
        <f t="shared" si="4"/>
        <v>9993675.9135433771</v>
      </c>
      <c r="AC15" s="209">
        <f t="shared" si="4"/>
        <v>1232312351.5704877</v>
      </c>
      <c r="AD15" s="210">
        <f>X15/C15</f>
        <v>0.11948745105775474</v>
      </c>
      <c r="AE15" s="210">
        <f>AC15/C15</f>
        <v>0.12046438030328455</v>
      </c>
      <c r="AF15" s="211">
        <f>AB15/X15</f>
        <v>8.1759987084973548E-3</v>
      </c>
      <c r="AG15" s="13"/>
    </row>
    <row r="16" spans="1:33" x14ac:dyDescent="0.2">
      <c r="A16" s="5">
        <f t="shared" si="0"/>
        <v>9</v>
      </c>
      <c r="B16" s="5"/>
      <c r="C16" s="60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230"/>
      <c r="O16" s="61"/>
      <c r="P16" s="61"/>
      <c r="Q16" s="61"/>
      <c r="R16" s="61"/>
      <c r="S16" s="61"/>
      <c r="T16" s="61"/>
      <c r="U16" s="61"/>
      <c r="V16" s="61"/>
      <c r="W16" s="12"/>
      <c r="X16" s="12"/>
      <c r="Z16" s="201"/>
      <c r="AA16" s="202"/>
      <c r="AB16" s="203"/>
      <c r="AC16" s="203"/>
      <c r="AD16" s="204"/>
      <c r="AE16" s="204"/>
      <c r="AF16" s="205"/>
    </row>
    <row r="17" spans="1:33" x14ac:dyDescent="0.2">
      <c r="A17" s="5">
        <f t="shared" si="0"/>
        <v>10</v>
      </c>
      <c r="B17" s="5" t="s">
        <v>122</v>
      </c>
      <c r="C17" s="60">
        <v>1876145812.3463967</v>
      </c>
      <c r="D17" s="61">
        <v>155886000</v>
      </c>
      <c r="E17" s="61">
        <v>3994893.0172791197</v>
      </c>
      <c r="F17" s="61">
        <v>0</v>
      </c>
      <c r="G17" s="61">
        <v>91931.144804973432</v>
      </c>
      <c r="H17" s="61">
        <v>7200647.6277854703</v>
      </c>
      <c r="I17" s="61">
        <v>4110635.4748509545</v>
      </c>
      <c r="J17" s="61">
        <v>557156.35249099927</v>
      </c>
      <c r="K17" s="61">
        <v>-201374.64947077501</v>
      </c>
      <c r="L17" s="61">
        <v>3238227.672109881</v>
      </c>
      <c r="M17" s="61">
        <v>3118154.3401197116</v>
      </c>
      <c r="N17" s="230">
        <v>0</v>
      </c>
      <c r="O17" s="61">
        <v>3773194.0860487712</v>
      </c>
      <c r="P17" s="61">
        <v>12766724.205225715</v>
      </c>
      <c r="Q17" s="61">
        <v>6428265.568863716</v>
      </c>
      <c r="R17" s="61">
        <v>472788.74471129192</v>
      </c>
      <c r="S17" s="61">
        <v>-1106926.0292843739</v>
      </c>
      <c r="T17" s="61">
        <v>646759.89956900058</v>
      </c>
      <c r="U17" s="61">
        <v>0</v>
      </c>
      <c r="V17" s="61">
        <v>-208502.31172072244</v>
      </c>
      <c r="W17" s="12">
        <f>SUM(E17:V17)</f>
        <v>44882575.143383741</v>
      </c>
      <c r="X17" s="12">
        <f>SUM(W17,D17)</f>
        <v>200768575.14338374</v>
      </c>
      <c r="Z17" s="201">
        <v>0</v>
      </c>
      <c r="AA17" s="202">
        <v>1601375.9381561624</v>
      </c>
      <c r="AB17" s="203">
        <f>SUM(Z17:AA17)</f>
        <v>1601375.9381561624</v>
      </c>
      <c r="AC17" s="203">
        <f>SUM(X17,AB17)</f>
        <v>202369951.0815399</v>
      </c>
      <c r="AD17" s="204">
        <f>X17/C17</f>
        <v>0.10701117888715327</v>
      </c>
      <c r="AE17" s="204">
        <f>AC17/C17</f>
        <v>0.1078647244525448</v>
      </c>
      <c r="AF17" s="205">
        <f>AB17/X17</f>
        <v>7.9762280377419677E-3</v>
      </c>
      <c r="AG17" s="13"/>
    </row>
    <row r="18" spans="1:33" x14ac:dyDescent="0.2">
      <c r="A18" s="5">
        <f t="shared" si="0"/>
        <v>11</v>
      </c>
      <c r="B18" s="5">
        <v>35</v>
      </c>
      <c r="C18" s="60">
        <v>6289674.4847889813</v>
      </c>
      <c r="D18" s="61">
        <v>395000</v>
      </c>
      <c r="E18" s="61">
        <v>9993.3256882299574</v>
      </c>
      <c r="F18" s="61">
        <v>0</v>
      </c>
      <c r="G18" s="61">
        <v>220.13860696761432</v>
      </c>
      <c r="H18" s="61">
        <v>16504.105848086288</v>
      </c>
      <c r="I18" s="61">
        <v>10434.56997026492</v>
      </c>
      <c r="J18" s="61">
        <v>0</v>
      </c>
      <c r="K18" s="61">
        <v>0</v>
      </c>
      <c r="L18" s="61">
        <v>10855.978160745783</v>
      </c>
      <c r="M18" s="61">
        <v>10000.58243081448</v>
      </c>
      <c r="N18" s="230">
        <v>0</v>
      </c>
      <c r="O18" s="61">
        <v>9058.7778791952824</v>
      </c>
      <c r="P18" s="61">
        <v>61072.303824337352</v>
      </c>
      <c r="Q18" s="61">
        <v>30674.524750834029</v>
      </c>
      <c r="R18" s="61">
        <v>3723.4872949950768</v>
      </c>
      <c r="S18" s="61">
        <v>-6151.301646123623</v>
      </c>
      <c r="T18" s="61">
        <v>19881.661046417968</v>
      </c>
      <c r="U18" s="61">
        <v>0</v>
      </c>
      <c r="V18" s="61">
        <v>-42072.488024483428</v>
      </c>
      <c r="W18" s="12">
        <f>SUM(E18:V18)</f>
        <v>134195.66583028174</v>
      </c>
      <c r="X18" s="12">
        <f>SUM(W18,D18)</f>
        <v>529195.6658302818</v>
      </c>
      <c r="Z18" s="201">
        <v>0</v>
      </c>
      <c r="AA18" s="202">
        <v>7832.6832353287227</v>
      </c>
      <c r="AB18" s="203">
        <f>SUM(Z18:AA18)</f>
        <v>7832.6832353287227</v>
      </c>
      <c r="AC18" s="203">
        <f>SUM(X18,AB18)</f>
        <v>537028.34906561056</v>
      </c>
      <c r="AD18" s="204">
        <f>X18/C18</f>
        <v>8.4137210456613376E-2</v>
      </c>
      <c r="AE18" s="204">
        <f>AC18/C18</f>
        <v>8.5382534559517484E-2</v>
      </c>
      <c r="AF18" s="205">
        <f>AB18/X18</f>
        <v>1.4801109950588183E-2</v>
      </c>
      <c r="AG18" s="13"/>
    </row>
    <row r="19" spans="1:33" x14ac:dyDescent="0.2">
      <c r="A19" s="5">
        <f t="shared" si="0"/>
        <v>12</v>
      </c>
      <c r="B19" s="5">
        <v>43</v>
      </c>
      <c r="C19" s="60">
        <v>162503320.05443004</v>
      </c>
      <c r="D19" s="61">
        <v>14417000</v>
      </c>
      <c r="E19" s="61">
        <v>276304.11912549468</v>
      </c>
      <c r="F19" s="61">
        <v>0</v>
      </c>
      <c r="G19" s="61">
        <v>6175.1261620683417</v>
      </c>
      <c r="H19" s="61">
        <v>132440.20584436046</v>
      </c>
      <c r="I19" s="61">
        <v>375707.67596584221</v>
      </c>
      <c r="J19" s="61">
        <v>43677.179999999993</v>
      </c>
      <c r="K19" s="61">
        <v>-14924.789999999999</v>
      </c>
      <c r="L19" s="61">
        <v>248467.57636322352</v>
      </c>
      <c r="M19" s="61">
        <v>259842.80876703362</v>
      </c>
      <c r="N19" s="230">
        <v>0</v>
      </c>
      <c r="O19" s="61">
        <v>67834.262164789849</v>
      </c>
      <c r="P19" s="61">
        <v>991327.29607470229</v>
      </c>
      <c r="Q19" s="61">
        <v>497451.18455794989</v>
      </c>
      <c r="R19" s="61">
        <v>69876.427623404918</v>
      </c>
      <c r="S19" s="61">
        <v>-132115.19920425164</v>
      </c>
      <c r="T19" s="61">
        <v>513672.9946920533</v>
      </c>
      <c r="U19" s="61">
        <v>0</v>
      </c>
      <c r="V19" s="61">
        <v>0</v>
      </c>
      <c r="W19" s="12">
        <f>SUM(E19:V19)</f>
        <v>3335736.8681366714</v>
      </c>
      <c r="X19" s="12">
        <f>SUM(W19,D19)</f>
        <v>17752736.86813667</v>
      </c>
      <c r="Z19" s="201">
        <v>0</v>
      </c>
      <c r="AA19" s="202">
        <v>127940.38267004538</v>
      </c>
      <c r="AB19" s="203">
        <f>SUM(Z19:AA19)</f>
        <v>127940.38267004538</v>
      </c>
      <c r="AC19" s="203">
        <f>SUM(X19,AB19)</f>
        <v>17880677.250806715</v>
      </c>
      <c r="AD19" s="204">
        <f>X19/C19</f>
        <v>0.10924537949249553</v>
      </c>
      <c r="AE19" s="204">
        <f>AC19/C19</f>
        <v>0.11003268883871192</v>
      </c>
      <c r="AF19" s="205">
        <f>AB19/X19</f>
        <v>7.2067976684585438E-3</v>
      </c>
      <c r="AG19" s="13"/>
    </row>
    <row r="20" spans="1:33" x14ac:dyDescent="0.2">
      <c r="A20" s="5">
        <f t="shared" si="0"/>
        <v>13</v>
      </c>
      <c r="B20" s="4" t="s">
        <v>123</v>
      </c>
      <c r="C20" s="14">
        <f t="shared" ref="C20:X20" si="5">SUM(C17:C19)</f>
        <v>2044938806.8856156</v>
      </c>
      <c r="D20" s="15">
        <f t="shared" si="5"/>
        <v>170698000</v>
      </c>
      <c r="E20" s="15">
        <f t="shared" si="5"/>
        <v>4281190.4620928438</v>
      </c>
      <c r="F20" s="15">
        <f t="shared" si="5"/>
        <v>0</v>
      </c>
      <c r="G20" s="15">
        <f t="shared" si="5"/>
        <v>98326.409574009376</v>
      </c>
      <c r="H20" s="15">
        <f t="shared" si="5"/>
        <v>7349591.9394779168</v>
      </c>
      <c r="I20" s="15">
        <f t="shared" si="5"/>
        <v>4496777.7207870614</v>
      </c>
      <c r="J20" s="15">
        <f t="shared" si="5"/>
        <v>600833.53249099921</v>
      </c>
      <c r="K20" s="15">
        <f t="shared" si="5"/>
        <v>-216299.43947077502</v>
      </c>
      <c r="L20" s="15">
        <f t="shared" si="5"/>
        <v>3497551.2266338505</v>
      </c>
      <c r="M20" s="15">
        <f t="shared" si="5"/>
        <v>3387997.7313175597</v>
      </c>
      <c r="N20" s="206">
        <f t="shared" si="5"/>
        <v>0</v>
      </c>
      <c r="O20" s="15">
        <f t="shared" si="5"/>
        <v>3850087.1260927562</v>
      </c>
      <c r="P20" s="15">
        <f t="shared" si="5"/>
        <v>13819123.805124754</v>
      </c>
      <c r="Q20" s="15">
        <f t="shared" si="5"/>
        <v>6956391.2781725004</v>
      </c>
      <c r="R20" s="15">
        <f t="shared" si="5"/>
        <v>546388.65962969186</v>
      </c>
      <c r="S20" s="15">
        <f t="shared" si="5"/>
        <v>-1245192.5301347491</v>
      </c>
      <c r="T20" s="15">
        <f t="shared" si="5"/>
        <v>1180314.5553074719</v>
      </c>
      <c r="U20" s="15">
        <f t="shared" si="5"/>
        <v>0</v>
      </c>
      <c r="V20" s="15">
        <f t="shared" si="5"/>
        <v>-250574.79974520588</v>
      </c>
      <c r="W20" s="16">
        <f t="shared" si="5"/>
        <v>48352507.6773507</v>
      </c>
      <c r="X20" s="16">
        <f t="shared" si="5"/>
        <v>219050507.6773507</v>
      </c>
      <c r="Z20" s="207">
        <f t="shared" ref="Z20:AC20" si="6">SUM(Z17:Z19)</f>
        <v>0</v>
      </c>
      <c r="AA20" s="208">
        <f t="shared" si="6"/>
        <v>1737149.0040615364</v>
      </c>
      <c r="AB20" s="209">
        <f t="shared" si="6"/>
        <v>1737149.0040615364</v>
      </c>
      <c r="AC20" s="209">
        <f t="shared" si="6"/>
        <v>220787656.68141222</v>
      </c>
      <c r="AD20" s="210">
        <f>X20/C20</f>
        <v>0.10711836801168563</v>
      </c>
      <c r="AE20" s="210">
        <f>AC20/C20</f>
        <v>0.10796785504680485</v>
      </c>
      <c r="AF20" s="211">
        <f>AB20/X20</f>
        <v>7.9303582652283135E-3</v>
      </c>
      <c r="AG20" s="13"/>
    </row>
    <row r="21" spans="1:33" x14ac:dyDescent="0.2">
      <c r="A21" s="5">
        <f t="shared" si="0"/>
        <v>14</v>
      </c>
      <c r="B21" s="5"/>
      <c r="C21" s="10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200"/>
      <c r="O21" s="11"/>
      <c r="P21" s="11"/>
      <c r="Q21" s="11"/>
      <c r="R21" s="11"/>
      <c r="S21" s="11"/>
      <c r="T21" s="11"/>
      <c r="U21" s="11"/>
      <c r="V21" s="11"/>
      <c r="W21" s="12"/>
      <c r="X21" s="12"/>
      <c r="Z21" s="201"/>
      <c r="AA21" s="202"/>
      <c r="AB21" s="203"/>
      <c r="AC21" s="203"/>
      <c r="AD21" s="204"/>
      <c r="AE21" s="204"/>
      <c r="AF21" s="205"/>
    </row>
    <row r="22" spans="1:33" x14ac:dyDescent="0.2">
      <c r="A22" s="5">
        <f t="shared" si="0"/>
        <v>15</v>
      </c>
      <c r="B22" s="5">
        <v>46</v>
      </c>
      <c r="C22" s="60">
        <v>126640809.82727739</v>
      </c>
      <c r="D22" s="61">
        <v>8102000</v>
      </c>
      <c r="E22" s="61">
        <v>230174.13045632921</v>
      </c>
      <c r="F22" s="61">
        <v>0</v>
      </c>
      <c r="G22" s="61">
        <v>3925.8651046455993</v>
      </c>
      <c r="H22" s="61">
        <v>123221.50796194091</v>
      </c>
      <c r="I22" s="61">
        <v>216555.78480464433</v>
      </c>
      <c r="J22" s="61">
        <v>66112.663426560059</v>
      </c>
      <c r="K22" s="61">
        <v>-26126.360827200006</v>
      </c>
      <c r="L22" s="61">
        <v>120308.76933591352</v>
      </c>
      <c r="M22" s="61">
        <v>219595.164240499</v>
      </c>
      <c r="N22" s="230">
        <v>0</v>
      </c>
      <c r="O22" s="61">
        <v>74004.594748630159</v>
      </c>
      <c r="P22" s="61">
        <v>487853.19438784191</v>
      </c>
      <c r="Q22" s="61">
        <v>244939.72367253917</v>
      </c>
      <c r="R22" s="61">
        <v>40271.777525074205</v>
      </c>
      <c r="S22" s="61">
        <v>-56988.364422274826</v>
      </c>
      <c r="T22" s="61">
        <v>0</v>
      </c>
      <c r="U22" s="61">
        <v>0</v>
      </c>
      <c r="V22" s="61">
        <v>0</v>
      </c>
      <c r="W22" s="12">
        <f>SUM(E22:V22)</f>
        <v>1743848.4504151435</v>
      </c>
      <c r="X22" s="12">
        <f>SUM(W22,D22)</f>
        <v>9845848.4504151437</v>
      </c>
      <c r="Z22" s="201">
        <v>0</v>
      </c>
      <c r="AA22" s="202">
        <v>57301.574727760322</v>
      </c>
      <c r="AB22" s="203">
        <f>SUM(Z22:AA22)</f>
        <v>57301.574727760322</v>
      </c>
      <c r="AC22" s="203">
        <f>SUM(X22,AB22)</f>
        <v>9903150.0251429044</v>
      </c>
      <c r="AD22" s="204">
        <f>X22/C22</f>
        <v>7.7746253074689589E-2</v>
      </c>
      <c r="AE22" s="204">
        <f>AC22/C22</f>
        <v>7.8198726292492859E-2</v>
      </c>
      <c r="AF22" s="205">
        <f>AB22/X22</f>
        <v>5.8198716968210331E-3</v>
      </c>
      <c r="AG22" s="13"/>
    </row>
    <row r="23" spans="1:33" x14ac:dyDescent="0.2">
      <c r="A23" s="5">
        <f t="shared" si="0"/>
        <v>16</v>
      </c>
      <c r="B23" s="5">
        <v>49</v>
      </c>
      <c r="C23" s="60">
        <v>714077377.02102566</v>
      </c>
      <c r="D23" s="61">
        <v>46343000</v>
      </c>
      <c r="E23" s="61">
        <v>1404564.4618835726</v>
      </c>
      <c r="F23" s="61">
        <v>0</v>
      </c>
      <c r="G23" s="61">
        <v>34275.71409700923</v>
      </c>
      <c r="H23" s="61">
        <v>2548542.1585880406</v>
      </c>
      <c r="I23" s="61">
        <v>1201078.1481493651</v>
      </c>
      <c r="J23" s="61">
        <v>726532.59202114865</v>
      </c>
      <c r="K23" s="61">
        <v>-268768.30364225997</v>
      </c>
      <c r="L23" s="61">
        <v>678373.50816997432</v>
      </c>
      <c r="M23" s="61">
        <v>1238210.1717544585</v>
      </c>
      <c r="N23" s="230">
        <v>0</v>
      </c>
      <c r="O23" s="61">
        <v>1365530.1825877484</v>
      </c>
      <c r="P23" s="61">
        <v>2670256.6552245738</v>
      </c>
      <c r="Q23" s="61">
        <v>1332039.9428396514</v>
      </c>
      <c r="R23" s="61">
        <v>157097.02294462564</v>
      </c>
      <c r="S23" s="61">
        <v>-321334.81965946156</v>
      </c>
      <c r="T23" s="61">
        <v>0</v>
      </c>
      <c r="U23" s="61">
        <v>0</v>
      </c>
      <c r="V23" s="61">
        <v>0</v>
      </c>
      <c r="W23" s="12">
        <f>SUM(E23:V23)</f>
        <v>12766397.434958445</v>
      </c>
      <c r="X23" s="12">
        <f>SUM(W23,D23)</f>
        <v>59109397.434958443</v>
      </c>
      <c r="Z23" s="201">
        <v>0</v>
      </c>
      <c r="AA23" s="202">
        <v>324619.57652991574</v>
      </c>
      <c r="AB23" s="203">
        <f>SUM(Z23:AA23)</f>
        <v>324619.57652991574</v>
      </c>
      <c r="AC23" s="203">
        <f>SUM(X23,AB23)</f>
        <v>59434017.011488356</v>
      </c>
      <c r="AD23" s="204">
        <f>X23/C23</f>
        <v>8.2777300243777358E-2</v>
      </c>
      <c r="AE23" s="204">
        <f>AC23/C23</f>
        <v>8.323190024508835E-2</v>
      </c>
      <c r="AF23" s="205">
        <f>AB23/X23</f>
        <v>5.4918437780915258E-3</v>
      </c>
      <c r="AG23" s="13"/>
    </row>
    <row r="24" spans="1:33" x14ac:dyDescent="0.2">
      <c r="A24" s="5">
        <f t="shared" si="0"/>
        <v>17</v>
      </c>
      <c r="B24" s="5" t="s">
        <v>7</v>
      </c>
      <c r="C24" s="14">
        <f t="shared" ref="C24:X24" si="7">SUM(C22:C23)</f>
        <v>840718186.84830308</v>
      </c>
      <c r="D24" s="15">
        <f t="shared" si="7"/>
        <v>54445000</v>
      </c>
      <c r="E24" s="15">
        <f t="shared" si="7"/>
        <v>1634738.5923399017</v>
      </c>
      <c r="F24" s="15">
        <f t="shared" si="7"/>
        <v>0</v>
      </c>
      <c r="G24" s="15">
        <f t="shared" si="7"/>
        <v>38201.579201654829</v>
      </c>
      <c r="H24" s="15">
        <f t="shared" si="7"/>
        <v>2671763.6665499816</v>
      </c>
      <c r="I24" s="15">
        <f t="shared" si="7"/>
        <v>1417633.9329540094</v>
      </c>
      <c r="J24" s="15">
        <f t="shared" si="7"/>
        <v>792645.25544770877</v>
      </c>
      <c r="K24" s="15">
        <f t="shared" si="7"/>
        <v>-294894.66446945997</v>
      </c>
      <c r="L24" s="15">
        <f t="shared" si="7"/>
        <v>798682.27750588779</v>
      </c>
      <c r="M24" s="15">
        <f t="shared" si="7"/>
        <v>1457805.3359949575</v>
      </c>
      <c r="N24" s="206">
        <f t="shared" si="7"/>
        <v>0</v>
      </c>
      <c r="O24" s="15">
        <f t="shared" si="7"/>
        <v>1439534.7773363786</v>
      </c>
      <c r="P24" s="15">
        <f t="shared" si="7"/>
        <v>3158109.8496124158</v>
      </c>
      <c r="Q24" s="15">
        <f t="shared" si="7"/>
        <v>1576979.6665121906</v>
      </c>
      <c r="R24" s="15">
        <f t="shared" si="7"/>
        <v>197368.80046969984</v>
      </c>
      <c r="S24" s="15">
        <f t="shared" si="7"/>
        <v>-378323.18408173637</v>
      </c>
      <c r="T24" s="15">
        <f t="shared" si="7"/>
        <v>0</v>
      </c>
      <c r="U24" s="15">
        <f t="shared" si="7"/>
        <v>0</v>
      </c>
      <c r="V24" s="15">
        <f t="shared" si="7"/>
        <v>0</v>
      </c>
      <c r="W24" s="16">
        <f t="shared" si="7"/>
        <v>14510245.885373589</v>
      </c>
      <c r="X24" s="16">
        <f t="shared" si="7"/>
        <v>68955245.885373592</v>
      </c>
      <c r="Z24" s="207">
        <f t="shared" ref="Z24:AC24" si="8">SUM(Z22:Z23)</f>
        <v>0</v>
      </c>
      <c r="AA24" s="208">
        <f t="shared" si="8"/>
        <v>381921.15125767607</v>
      </c>
      <c r="AB24" s="209">
        <f t="shared" si="8"/>
        <v>381921.15125767607</v>
      </c>
      <c r="AC24" s="209">
        <f t="shared" si="8"/>
        <v>69337167.036631256</v>
      </c>
      <c r="AD24" s="210">
        <f>X24/C24</f>
        <v>8.2019453086740093E-2</v>
      </c>
      <c r="AE24" s="210">
        <f>AC24/C24</f>
        <v>8.2473732721976029E-2</v>
      </c>
      <c r="AF24" s="211">
        <f>AB24/X24</f>
        <v>5.5386815949080258E-3</v>
      </c>
      <c r="AG24" s="13"/>
    </row>
    <row r="25" spans="1:33" x14ac:dyDescent="0.2">
      <c r="A25" s="5">
        <f t="shared" si="0"/>
        <v>18</v>
      </c>
      <c r="B25" s="5"/>
      <c r="C25" s="60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230"/>
      <c r="O25" s="61"/>
      <c r="P25" s="61"/>
      <c r="Q25" s="61"/>
      <c r="R25" s="61"/>
      <c r="S25" s="61"/>
      <c r="T25" s="61"/>
      <c r="U25" s="61"/>
      <c r="V25" s="61"/>
      <c r="W25" s="12"/>
      <c r="X25" s="12"/>
      <c r="Z25" s="201"/>
      <c r="AA25" s="202"/>
      <c r="AB25" s="203"/>
      <c r="AC25" s="203"/>
      <c r="AD25" s="204"/>
      <c r="AE25" s="204"/>
      <c r="AF25" s="205"/>
    </row>
    <row r="26" spans="1:33" x14ac:dyDescent="0.2">
      <c r="A26" s="5">
        <f t="shared" si="0"/>
        <v>19</v>
      </c>
      <c r="B26" s="5" t="s">
        <v>9</v>
      </c>
      <c r="C26" s="60">
        <v>90817528.41902189</v>
      </c>
      <c r="D26" s="61">
        <v>22663000</v>
      </c>
      <c r="E26" s="61">
        <v>193481.50906870406</v>
      </c>
      <c r="F26" s="61">
        <v>0</v>
      </c>
      <c r="G26" s="61">
        <v>4722.5114777891376</v>
      </c>
      <c r="H26" s="61">
        <v>210969.11851738783</v>
      </c>
      <c r="I26" s="61">
        <v>537185.6805985145</v>
      </c>
      <c r="J26" s="61">
        <v>0</v>
      </c>
      <c r="K26" s="61">
        <v>0</v>
      </c>
      <c r="L26" s="61">
        <v>779850.11653414101</v>
      </c>
      <c r="M26" s="61">
        <v>179818.70626966335</v>
      </c>
      <c r="N26" s="230">
        <v>0</v>
      </c>
      <c r="O26" s="61">
        <v>111069.83725646377</v>
      </c>
      <c r="P26" s="61">
        <v>3194869.8322527711</v>
      </c>
      <c r="Q26" s="61">
        <v>1605744.719976726</v>
      </c>
      <c r="R26" s="61">
        <v>0</v>
      </c>
      <c r="S26" s="61">
        <v>-227316.27363281179</v>
      </c>
      <c r="T26" s="61">
        <v>0</v>
      </c>
      <c r="U26" s="61">
        <v>0</v>
      </c>
      <c r="V26" s="61">
        <v>-15761.391117957053</v>
      </c>
      <c r="W26" s="12">
        <f>SUM(E26:V26)</f>
        <v>6574634.3672013916</v>
      </c>
      <c r="X26" s="12">
        <f>SUM(W26,D26)</f>
        <v>29237634.367201392</v>
      </c>
      <c r="Z26" s="201">
        <v>0</v>
      </c>
      <c r="AA26" s="202">
        <v>380616.26160412078</v>
      </c>
      <c r="AB26" s="203">
        <f>SUM(Z26:AA26)</f>
        <v>380616.26160412078</v>
      </c>
      <c r="AC26" s="203">
        <f>SUM(X26,AB26)</f>
        <v>29618250.628805511</v>
      </c>
      <c r="AD26" s="204">
        <f>X26/C26</f>
        <v>0.32193823016524109</v>
      </c>
      <c r="AE26" s="204">
        <f>AC26/C26</f>
        <v>0.32612923016524104</v>
      </c>
      <c r="AF26" s="205">
        <f>AB26/X26</f>
        <v>1.3018025221325495E-2</v>
      </c>
      <c r="AG26" s="13"/>
    </row>
    <row r="27" spans="1:33" x14ac:dyDescent="0.2">
      <c r="A27" s="5">
        <f t="shared" si="0"/>
        <v>20</v>
      </c>
      <c r="B27" s="5" t="s">
        <v>124</v>
      </c>
      <c r="C27" s="60">
        <v>2641111322.3238449</v>
      </c>
      <c r="D27" s="61">
        <v>12779000</v>
      </c>
      <c r="E27" s="61">
        <v>0</v>
      </c>
      <c r="F27" s="61">
        <v>0</v>
      </c>
      <c r="G27" s="61">
        <v>0</v>
      </c>
      <c r="H27" s="61">
        <v>3568141.3964595143</v>
      </c>
      <c r="I27" s="61">
        <v>311651.1360342137</v>
      </c>
      <c r="J27" s="61">
        <v>0</v>
      </c>
      <c r="K27" s="61">
        <v>0</v>
      </c>
      <c r="L27" s="61">
        <v>44898.892479505361</v>
      </c>
      <c r="M27" s="61">
        <v>0</v>
      </c>
      <c r="N27" s="230">
        <v>0</v>
      </c>
      <c r="O27" s="61">
        <v>0</v>
      </c>
      <c r="P27" s="61">
        <v>116160</v>
      </c>
      <c r="Q27" s="61">
        <v>58320</v>
      </c>
      <c r="R27" s="61">
        <v>0</v>
      </c>
      <c r="S27" s="61">
        <v>0</v>
      </c>
      <c r="T27" s="61">
        <v>0</v>
      </c>
      <c r="U27" s="61">
        <v>0</v>
      </c>
      <c r="V27" s="61">
        <v>0</v>
      </c>
      <c r="W27" s="12">
        <f>SUM(E27:V27)</f>
        <v>4099171.4249732336</v>
      </c>
      <c r="X27" s="12">
        <f>SUM(W27,D27)</f>
        <v>16878171.424973235</v>
      </c>
      <c r="Z27" s="201">
        <v>0</v>
      </c>
      <c r="AA27" s="202">
        <v>0</v>
      </c>
      <c r="AB27" s="203">
        <f>SUM(Z27:AA27)</f>
        <v>0</v>
      </c>
      <c r="AC27" s="203">
        <f>SUM(X27,AB27)</f>
        <v>16878171.424973235</v>
      </c>
      <c r="AD27" s="204">
        <f>X27/C27</f>
        <v>6.3905566124045736E-3</v>
      </c>
      <c r="AE27" s="204">
        <f>AC27/C27</f>
        <v>6.3905566124045736E-3</v>
      </c>
      <c r="AF27" s="205">
        <f>AB27/X27</f>
        <v>0</v>
      </c>
      <c r="AG27" s="12"/>
    </row>
    <row r="28" spans="1:33" x14ac:dyDescent="0.2">
      <c r="A28" s="5">
        <f t="shared" si="0"/>
        <v>21</v>
      </c>
      <c r="B28" s="4" t="s">
        <v>103</v>
      </c>
      <c r="C28" s="60">
        <v>409083339.07799995</v>
      </c>
      <c r="D28" s="61">
        <v>4435000</v>
      </c>
      <c r="E28" s="61">
        <v>0</v>
      </c>
      <c r="F28" s="61">
        <v>0</v>
      </c>
      <c r="G28" s="61">
        <v>0</v>
      </c>
      <c r="H28" s="61">
        <v>1730831.607639018</v>
      </c>
      <c r="I28" s="61">
        <v>251177.17019389194</v>
      </c>
      <c r="J28" s="61">
        <v>0</v>
      </c>
      <c r="K28" s="61">
        <v>0</v>
      </c>
      <c r="L28" s="61">
        <v>210677.91962517001</v>
      </c>
      <c r="M28" s="61">
        <v>0</v>
      </c>
      <c r="N28" s="230">
        <v>0</v>
      </c>
      <c r="O28" s="61">
        <v>0</v>
      </c>
      <c r="P28" s="61">
        <v>737577.26035763393</v>
      </c>
      <c r="Q28" s="61">
        <v>370629.50520466798</v>
      </c>
      <c r="R28" s="61">
        <v>0</v>
      </c>
      <c r="S28" s="61">
        <v>-114952.41828091799</v>
      </c>
      <c r="T28" s="61">
        <v>493354.50692806795</v>
      </c>
      <c r="U28" s="61">
        <v>0</v>
      </c>
      <c r="V28" s="61">
        <v>0</v>
      </c>
      <c r="W28" s="12">
        <f>SUM(E28:V28)</f>
        <v>3679295.551667532</v>
      </c>
      <c r="X28" s="12">
        <f>SUM(W28,D28)</f>
        <v>8114295.551667532</v>
      </c>
      <c r="Z28" s="201">
        <v>0</v>
      </c>
      <c r="AA28" s="202">
        <v>0</v>
      </c>
      <c r="AB28" s="203">
        <f>SUM(Z28:AA28)</f>
        <v>0</v>
      </c>
      <c r="AC28" s="203">
        <f>SUM(X28,AB28)</f>
        <v>8114295.551667532</v>
      </c>
      <c r="AD28" s="204">
        <f>X28/C28</f>
        <v>1.9835311723903716E-2</v>
      </c>
      <c r="AE28" s="204">
        <f>AC28/C28</f>
        <v>1.9835311723903716E-2</v>
      </c>
      <c r="AF28" s="205">
        <f>AB28/X28</f>
        <v>0</v>
      </c>
      <c r="AG28" s="12"/>
    </row>
    <row r="29" spans="1:33" x14ac:dyDescent="0.2">
      <c r="A29" s="5">
        <f t="shared" si="0"/>
        <v>22</v>
      </c>
      <c r="B29" s="5"/>
      <c r="C29" s="17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212"/>
      <c r="O29" s="18"/>
      <c r="P29" s="18"/>
      <c r="Q29" s="18"/>
      <c r="R29" s="18"/>
      <c r="S29" s="18"/>
      <c r="T29" s="18"/>
      <c r="U29" s="18"/>
      <c r="V29" s="18"/>
      <c r="W29" s="19"/>
      <c r="X29" s="19"/>
      <c r="Z29" s="201"/>
      <c r="AA29" s="202"/>
      <c r="AB29" s="203"/>
      <c r="AC29" s="203"/>
      <c r="AD29" s="204"/>
      <c r="AE29" s="204"/>
      <c r="AF29" s="205"/>
      <c r="AG29" s="12"/>
    </row>
    <row r="30" spans="1:33" ht="12" thickBot="1" x14ac:dyDescent="0.25">
      <c r="A30" s="5">
        <f t="shared" si="0"/>
        <v>23</v>
      </c>
      <c r="B30" s="5" t="s">
        <v>125</v>
      </c>
      <c r="C30" s="20">
        <f t="shared" ref="C30:X30" si="9">SUM(C9,C15,C20,C24,C26:C28)</f>
        <v>31397957316.226776</v>
      </c>
      <c r="D30" s="21">
        <f t="shared" si="9"/>
        <v>2823400000</v>
      </c>
      <c r="E30" s="21">
        <f t="shared" si="9"/>
        <v>61186074.641923688</v>
      </c>
      <c r="F30" s="21">
        <f t="shared" si="9"/>
        <v>0</v>
      </c>
      <c r="G30" s="21">
        <f t="shared" si="9"/>
        <v>1438972.4262745841</v>
      </c>
      <c r="H30" s="21">
        <f t="shared" si="9"/>
        <v>135169994.00990641</v>
      </c>
      <c r="I30" s="21">
        <f t="shared" si="9"/>
        <v>72636373.54719466</v>
      </c>
      <c r="J30" s="21">
        <f t="shared" si="9"/>
        <v>3263707.07681177</v>
      </c>
      <c r="K30" s="21">
        <f t="shared" si="9"/>
        <v>-1417531.3423638302</v>
      </c>
      <c r="L30" s="21">
        <f t="shared" si="9"/>
        <v>64861638.5215538</v>
      </c>
      <c r="M30" s="21">
        <f t="shared" si="9"/>
        <v>50489389.050963394</v>
      </c>
      <c r="N30" s="213">
        <f t="shared" si="9"/>
        <v>0</v>
      </c>
      <c r="O30" s="21">
        <f t="shared" si="9"/>
        <v>69133056.83571279</v>
      </c>
      <c r="P30" s="21">
        <f t="shared" si="9"/>
        <v>251669318.66131192</v>
      </c>
      <c r="Q30" s="21">
        <f t="shared" si="9"/>
        <v>126488213.84296699</v>
      </c>
      <c r="R30" s="21">
        <f t="shared" si="9"/>
        <v>8360477.8674178887</v>
      </c>
      <c r="S30" s="21">
        <f t="shared" si="9"/>
        <v>-22116747.051279753</v>
      </c>
      <c r="T30" s="21">
        <f t="shared" si="9"/>
        <v>-41788229.655175067</v>
      </c>
      <c r="U30" s="21">
        <f t="shared" si="9"/>
        <v>0</v>
      </c>
      <c r="V30" s="21">
        <f t="shared" si="9"/>
        <v>-105311161.79337078</v>
      </c>
      <c r="W30" s="21">
        <f t="shared" si="9"/>
        <v>674063546.63984871</v>
      </c>
      <c r="X30" s="21">
        <f t="shared" si="9"/>
        <v>3497463546.6398482</v>
      </c>
      <c r="Z30" s="214">
        <f t="shared" ref="Z30:AC30" si="10">SUM(Z9,Z15,Z20,Z24,Z26:Z28)</f>
        <v>0</v>
      </c>
      <c r="AA30" s="215">
        <f t="shared" si="10"/>
        <v>31420369.490546994</v>
      </c>
      <c r="AB30" s="216">
        <f t="shared" si="10"/>
        <v>31420369.490546994</v>
      </c>
      <c r="AC30" s="216">
        <f t="shared" si="10"/>
        <v>3528883916.1303949</v>
      </c>
      <c r="AD30" s="217">
        <f>X30/C30</f>
        <v>0.11139143579994372</v>
      </c>
      <c r="AE30" s="217">
        <f>AC30/C30</f>
        <v>0.11239214960989302</v>
      </c>
      <c r="AF30" s="218">
        <f>AB30/X30</f>
        <v>8.9837589646170266E-3</v>
      </c>
      <c r="AG30" s="12"/>
    </row>
    <row r="31" spans="1:33" ht="12" thickTop="1" x14ac:dyDescent="0.2">
      <c r="A31" s="5">
        <f t="shared" si="0"/>
        <v>24</v>
      </c>
      <c r="B31" s="5"/>
      <c r="C31" s="17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212"/>
      <c r="O31" s="18"/>
      <c r="P31" s="18"/>
      <c r="Q31" s="18"/>
      <c r="R31" s="18"/>
      <c r="S31" s="18"/>
      <c r="T31" s="18"/>
      <c r="U31" s="18"/>
      <c r="V31" s="18"/>
      <c r="W31" s="19"/>
      <c r="X31" s="19"/>
      <c r="Z31" s="201"/>
      <c r="AA31" s="202"/>
      <c r="AB31" s="203"/>
      <c r="AC31" s="203"/>
      <c r="AD31" s="204"/>
      <c r="AE31" s="204"/>
      <c r="AF31" s="205"/>
      <c r="AG31" s="12"/>
    </row>
    <row r="32" spans="1:33" x14ac:dyDescent="0.2">
      <c r="A32" s="5">
        <f t="shared" si="0"/>
        <v>25</v>
      </c>
      <c r="B32" s="5">
        <v>5</v>
      </c>
      <c r="C32" s="243">
        <v>9098481.4854498804</v>
      </c>
      <c r="D32" s="244">
        <v>708000</v>
      </c>
      <c r="E32" s="244">
        <v>18538.45922596582</v>
      </c>
      <c r="F32" s="244">
        <v>0</v>
      </c>
      <c r="G32" s="244">
        <v>464.02255575794391</v>
      </c>
      <c r="H32" s="244">
        <v>0</v>
      </c>
      <c r="I32" s="244">
        <v>0</v>
      </c>
      <c r="J32" s="244">
        <v>0</v>
      </c>
      <c r="K32" s="244">
        <v>0</v>
      </c>
      <c r="L32" s="244">
        <v>0</v>
      </c>
      <c r="M32" s="244">
        <v>14885.115710196005</v>
      </c>
      <c r="N32" s="245">
        <v>0</v>
      </c>
      <c r="O32" s="244">
        <v>17305.311785325674</v>
      </c>
      <c r="P32" s="244">
        <v>57837.39727891871</v>
      </c>
      <c r="Q32" s="244">
        <v>29036.978898770205</v>
      </c>
      <c r="R32" s="244">
        <v>0</v>
      </c>
      <c r="S32" s="244">
        <v>-6886.7075536228367</v>
      </c>
      <c r="T32" s="244">
        <v>0</v>
      </c>
      <c r="U32" s="244">
        <v>0</v>
      </c>
      <c r="V32" s="244">
        <v>0</v>
      </c>
      <c r="W32" s="15">
        <v>131180.57790131151</v>
      </c>
      <c r="X32" s="15">
        <v>839180.57790131145</v>
      </c>
      <c r="Z32" s="219">
        <v>0</v>
      </c>
      <c r="AA32" s="220">
        <v>8393.5957806112146</v>
      </c>
      <c r="AB32" s="209">
        <f>SUM(Z32:AA32)</f>
        <v>8393.5957806112146</v>
      </c>
      <c r="AC32" s="209">
        <f>SUM(X32,AB32)</f>
        <v>847574.17368192272</v>
      </c>
      <c r="AD32" s="210">
        <f>X32/C32</f>
        <v>9.2233036825245307E-2</v>
      </c>
      <c r="AE32" s="210">
        <f>AC32/C32</f>
        <v>9.3155563929799415E-2</v>
      </c>
      <c r="AF32" s="211">
        <f>AB32/X32</f>
        <v>1.0002133035064488E-2</v>
      </c>
      <c r="AG32" s="12"/>
    </row>
    <row r="33" spans="1:33" ht="12" thickBot="1" x14ac:dyDescent="0.25">
      <c r="A33" s="5">
        <f t="shared" si="0"/>
        <v>26</v>
      </c>
      <c r="B33" s="5"/>
      <c r="C33" s="17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212"/>
      <c r="O33" s="18"/>
      <c r="P33" s="18"/>
      <c r="Q33" s="18"/>
      <c r="R33" s="18"/>
      <c r="S33" s="18"/>
      <c r="T33" s="18"/>
      <c r="U33" s="18"/>
      <c r="V33" s="18"/>
      <c r="W33" s="19"/>
      <c r="X33" s="19"/>
      <c r="Z33" s="201"/>
      <c r="AA33" s="202"/>
      <c r="AB33" s="221"/>
      <c r="AC33" s="221"/>
      <c r="AD33" s="222"/>
      <c r="AE33" s="222"/>
      <c r="AF33" s="223"/>
      <c r="AG33" s="12"/>
    </row>
    <row r="34" spans="1:33" ht="12" thickBot="1" x14ac:dyDescent="0.25">
      <c r="A34" s="5">
        <f t="shared" si="0"/>
        <v>27</v>
      </c>
      <c r="B34" s="5" t="s">
        <v>245</v>
      </c>
      <c r="C34" s="20">
        <f t="shared" ref="C34:X34" si="11">SUM(C30,C32)</f>
        <v>31407055797.712227</v>
      </c>
      <c r="D34" s="21">
        <f t="shared" si="11"/>
        <v>2824108000</v>
      </c>
      <c r="E34" s="21">
        <f t="shared" si="11"/>
        <v>61204613.101149656</v>
      </c>
      <c r="F34" s="21">
        <f t="shared" si="11"/>
        <v>0</v>
      </c>
      <c r="G34" s="21">
        <f t="shared" si="11"/>
        <v>1439436.4488303422</v>
      </c>
      <c r="H34" s="21">
        <f t="shared" si="11"/>
        <v>135169994.00990641</v>
      </c>
      <c r="I34" s="21">
        <f t="shared" si="11"/>
        <v>72636373.54719466</v>
      </c>
      <c r="J34" s="21">
        <f t="shared" si="11"/>
        <v>3263707.07681177</v>
      </c>
      <c r="K34" s="21">
        <f t="shared" si="11"/>
        <v>-1417531.3423638302</v>
      </c>
      <c r="L34" s="21">
        <f t="shared" si="11"/>
        <v>64861638.5215538</v>
      </c>
      <c r="M34" s="21">
        <f t="shared" si="11"/>
        <v>50504274.166673593</v>
      </c>
      <c r="N34" s="213">
        <f t="shared" si="11"/>
        <v>0</v>
      </c>
      <c r="O34" s="21">
        <f t="shared" si="11"/>
        <v>69150362.147498116</v>
      </c>
      <c r="P34" s="21">
        <f t="shared" si="11"/>
        <v>251727156.05859083</v>
      </c>
      <c r="Q34" s="21">
        <f t="shared" si="11"/>
        <v>126517250.82186575</v>
      </c>
      <c r="R34" s="21">
        <f t="shared" si="11"/>
        <v>8360477.8674178887</v>
      </c>
      <c r="S34" s="21">
        <f t="shared" si="11"/>
        <v>-22123633.758833375</v>
      </c>
      <c r="T34" s="21">
        <f t="shared" si="11"/>
        <v>-41788229.655175067</v>
      </c>
      <c r="U34" s="21">
        <f t="shared" si="11"/>
        <v>0</v>
      </c>
      <c r="V34" s="21">
        <f t="shared" si="11"/>
        <v>-105311161.79337078</v>
      </c>
      <c r="W34" s="21">
        <f t="shared" si="11"/>
        <v>674194727.21775007</v>
      </c>
      <c r="X34" s="21">
        <f t="shared" si="11"/>
        <v>3498302727.2177496</v>
      </c>
      <c r="Z34" s="214">
        <f t="shared" ref="Z34:AC34" si="12">SUM(Z30,Z32)</f>
        <v>0</v>
      </c>
      <c r="AA34" s="215">
        <f t="shared" si="12"/>
        <v>31428763.086327605</v>
      </c>
      <c r="AB34" s="224">
        <f t="shared" si="12"/>
        <v>31428763.086327605</v>
      </c>
      <c r="AC34" s="224">
        <f t="shared" si="12"/>
        <v>3529731490.3040767</v>
      </c>
      <c r="AD34" s="222">
        <f>X34/C34</f>
        <v>0.11138588569873446</v>
      </c>
      <c r="AE34" s="222">
        <f>AC34/C34</f>
        <v>0.11238657685835014</v>
      </c>
      <c r="AF34" s="225">
        <f>AB34/X34</f>
        <v>8.9840032544362888E-3</v>
      </c>
      <c r="AG34" s="12"/>
    </row>
    <row r="35" spans="1:33" ht="12" thickTop="1" x14ac:dyDescent="0.2">
      <c r="A35" s="5">
        <f t="shared" si="0"/>
        <v>28</v>
      </c>
      <c r="D35" s="226"/>
      <c r="N35" s="192"/>
      <c r="Z35" s="227"/>
      <c r="AA35" s="228"/>
    </row>
    <row r="36" spans="1:33" x14ac:dyDescent="0.2">
      <c r="A36" s="5">
        <f t="shared" si="0"/>
        <v>29</v>
      </c>
      <c r="B36" s="3" t="s">
        <v>197</v>
      </c>
      <c r="C36" s="229">
        <v>31407055797.712227</v>
      </c>
      <c r="D36" s="61">
        <v>2824108000</v>
      </c>
      <c r="E36" s="61">
        <v>61204613.101149648</v>
      </c>
      <c r="F36" s="61">
        <v>0</v>
      </c>
      <c r="G36" s="61">
        <v>1439436.4488303422</v>
      </c>
      <c r="H36" s="61">
        <v>135169994.00990644</v>
      </c>
      <c r="I36" s="61">
        <v>72636373.54719466</v>
      </c>
      <c r="J36" s="61">
        <v>3263707.07681177</v>
      </c>
      <c r="K36" s="61">
        <v>-1417531.3423638302</v>
      </c>
      <c r="L36" s="61">
        <v>64861638.5215538</v>
      </c>
      <c r="M36" s="61">
        <v>50504274.166673593</v>
      </c>
      <c r="N36" s="230">
        <v>0</v>
      </c>
      <c r="O36" s="61">
        <v>69150362.147498116</v>
      </c>
      <c r="P36" s="61">
        <v>251727156.05859083</v>
      </c>
      <c r="Q36" s="61">
        <v>126517250.82186575</v>
      </c>
      <c r="R36" s="61">
        <v>8360477.8674178887</v>
      </c>
      <c r="S36" s="61">
        <v>-22123633.758833375</v>
      </c>
      <c r="T36" s="61">
        <v>-41788229.655175067</v>
      </c>
      <c r="U36" s="61">
        <v>0</v>
      </c>
      <c r="V36" s="61">
        <v>-105311161.79337078</v>
      </c>
      <c r="W36" s="61">
        <v>674194727.21774995</v>
      </c>
      <c r="X36" s="61">
        <v>3498302727.2177496</v>
      </c>
      <c r="Z36" s="231">
        <v>0</v>
      </c>
      <c r="AA36" s="232">
        <v>31428763.086327605</v>
      </c>
    </row>
    <row r="37" spans="1:33" x14ac:dyDescent="0.2">
      <c r="A37" s="5">
        <f t="shared" si="0"/>
        <v>30</v>
      </c>
      <c r="B37" s="22" t="s">
        <v>197</v>
      </c>
      <c r="C37" s="233">
        <f t="shared" ref="C37:X37" si="13">+C36-C34</f>
        <v>0</v>
      </c>
      <c r="D37" s="234">
        <f t="shared" si="13"/>
        <v>0</v>
      </c>
      <c r="E37" s="234">
        <f t="shared" si="13"/>
        <v>0</v>
      </c>
      <c r="F37" s="234">
        <f t="shared" si="13"/>
        <v>0</v>
      </c>
      <c r="G37" s="234">
        <f t="shared" si="13"/>
        <v>0</v>
      </c>
      <c r="H37" s="234">
        <f t="shared" si="13"/>
        <v>0</v>
      </c>
      <c r="I37" s="234">
        <f t="shared" si="13"/>
        <v>0</v>
      </c>
      <c r="J37" s="234">
        <f t="shared" si="13"/>
        <v>0</v>
      </c>
      <c r="K37" s="234">
        <f t="shared" si="13"/>
        <v>0</v>
      </c>
      <c r="L37" s="234">
        <f t="shared" si="13"/>
        <v>0</v>
      </c>
      <c r="M37" s="234">
        <f t="shared" si="13"/>
        <v>0</v>
      </c>
      <c r="N37" s="235">
        <f t="shared" si="13"/>
        <v>0</v>
      </c>
      <c r="O37" s="234">
        <f t="shared" si="13"/>
        <v>0</v>
      </c>
      <c r="P37" s="234">
        <f t="shared" si="13"/>
        <v>0</v>
      </c>
      <c r="Q37" s="234">
        <f t="shared" si="13"/>
        <v>0</v>
      </c>
      <c r="R37" s="234">
        <f t="shared" si="13"/>
        <v>0</v>
      </c>
      <c r="S37" s="234">
        <f t="shared" si="13"/>
        <v>0</v>
      </c>
      <c r="T37" s="234">
        <f t="shared" si="13"/>
        <v>0</v>
      </c>
      <c r="U37" s="234">
        <f t="shared" si="13"/>
        <v>0</v>
      </c>
      <c r="V37" s="234">
        <f t="shared" si="13"/>
        <v>0</v>
      </c>
      <c r="W37" s="234">
        <f t="shared" si="13"/>
        <v>0</v>
      </c>
      <c r="X37" s="234">
        <f t="shared" si="13"/>
        <v>0</v>
      </c>
      <c r="Y37" s="22"/>
      <c r="Z37" s="236">
        <f>+Z36-Z34</f>
        <v>0</v>
      </c>
      <c r="AA37" s="237">
        <f t="shared" ref="AA37" si="14">+AA36-AA34</f>
        <v>0</v>
      </c>
    </row>
    <row r="38" spans="1:33" ht="12" thickBot="1" x14ac:dyDescent="0.25">
      <c r="A38" s="5">
        <f t="shared" si="0"/>
        <v>31</v>
      </c>
      <c r="B38" s="5" t="s">
        <v>246</v>
      </c>
      <c r="C38" s="20">
        <f t="shared" ref="C38:X38" si="15">+C34-C27-C28</f>
        <v>28356861136.310383</v>
      </c>
      <c r="D38" s="21">
        <f t="shared" si="15"/>
        <v>2806894000</v>
      </c>
      <c r="E38" s="21">
        <f t="shared" si="15"/>
        <v>61204613.101149656</v>
      </c>
      <c r="F38" s="21">
        <f t="shared" si="15"/>
        <v>0</v>
      </c>
      <c r="G38" s="21">
        <f t="shared" si="15"/>
        <v>1439436.4488303422</v>
      </c>
      <c r="H38" s="21">
        <f t="shared" si="15"/>
        <v>129871021.00580788</v>
      </c>
      <c r="I38" s="21">
        <f t="shared" si="15"/>
        <v>72073545.240966544</v>
      </c>
      <c r="J38" s="21">
        <f t="shared" si="15"/>
        <v>3263707.07681177</v>
      </c>
      <c r="K38" s="21">
        <f t="shared" si="15"/>
        <v>-1417531.3423638302</v>
      </c>
      <c r="L38" s="21">
        <f t="shared" si="15"/>
        <v>64606061.709449127</v>
      </c>
      <c r="M38" s="21">
        <f t="shared" si="15"/>
        <v>50504274.166673593</v>
      </c>
      <c r="N38" s="213">
        <f t="shared" si="15"/>
        <v>0</v>
      </c>
      <c r="O38" s="21">
        <f t="shared" si="15"/>
        <v>69150362.147498116</v>
      </c>
      <c r="P38" s="21">
        <f t="shared" si="15"/>
        <v>250873418.79823318</v>
      </c>
      <c r="Q38" s="21">
        <f t="shared" si="15"/>
        <v>126088301.31666109</v>
      </c>
      <c r="R38" s="21">
        <f t="shared" si="15"/>
        <v>8360477.8674178887</v>
      </c>
      <c r="S38" s="21">
        <f t="shared" si="15"/>
        <v>-22008681.340552457</v>
      </c>
      <c r="T38" s="21">
        <f t="shared" si="15"/>
        <v>-42281584.162103139</v>
      </c>
      <c r="U38" s="21">
        <f t="shared" si="15"/>
        <v>0</v>
      </c>
      <c r="V38" s="21">
        <f t="shared" si="15"/>
        <v>-105311161.79337078</v>
      </c>
      <c r="W38" s="21">
        <f t="shared" si="15"/>
        <v>666416260.24110925</v>
      </c>
      <c r="X38" s="21">
        <f t="shared" si="15"/>
        <v>3473310260.2411089</v>
      </c>
      <c r="Z38" s="214">
        <f>+Z34-Z27-Z28</f>
        <v>0</v>
      </c>
      <c r="AA38" s="215">
        <f t="shared" ref="AA38" si="16">+AA34-AA27-AA28</f>
        <v>31428763.086327605</v>
      </c>
    </row>
    <row r="39" spans="1:33" ht="12.75" thickTop="1" thickBot="1" x14ac:dyDescent="0.25">
      <c r="Z39" s="238"/>
      <c r="AA39" s="239"/>
    </row>
    <row r="40" spans="1:33" x14ac:dyDescent="0.2">
      <c r="B40" s="68"/>
      <c r="AB40" s="22" t="s">
        <v>126</v>
      </c>
    </row>
    <row r="41" spans="1:33" x14ac:dyDescent="0.2">
      <c r="B41" s="68" t="s">
        <v>211</v>
      </c>
      <c r="AA41" s="22"/>
      <c r="AB41" s="23">
        <f>SUM(Z34:AA34)-AB34</f>
        <v>0</v>
      </c>
    </row>
    <row r="42" spans="1:33" x14ac:dyDescent="0.2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</sheetData>
  <mergeCells count="5">
    <mergeCell ref="A1:AF1"/>
    <mergeCell ref="A2:AF2"/>
    <mergeCell ref="A3:AF3"/>
    <mergeCell ref="A4:AF4"/>
    <mergeCell ref="A5:AF5"/>
  </mergeCells>
  <printOptions horizontalCentered="1"/>
  <pageMargins left="0.7" right="0.7" top="0.75" bottom="0.75" header="0.3" footer="0.3"/>
  <pageSetup scale="96" orientation="landscape" r:id="rId1"/>
  <headerFooter alignWithMargins="0">
    <oddFooter>&amp;L&amp;F
&amp;A&amp;RPage &amp;P of &amp;N</oddFooter>
  </headerFooter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2"/>
  <sheetViews>
    <sheetView zoomScaleNormal="100" zoomScaleSheetLayoutView="100" workbookViewId="0">
      <pane ySplit="6" topLeftCell="A19" activePane="bottomLeft" state="frozen"/>
      <selection pane="bottomLeft" activeCell="B27" sqref="B27"/>
    </sheetView>
  </sheetViews>
  <sheetFormatPr defaultColWidth="8.7109375" defaultRowHeight="11.25" x14ac:dyDescent="0.2"/>
  <cols>
    <col min="1" max="1" width="21.5703125" style="29" customWidth="1"/>
    <col min="2" max="2" width="7.7109375" style="29" bestFit="1" customWidth="1"/>
    <col min="3" max="3" width="12.7109375" style="29" bestFit="1" customWidth="1"/>
    <col min="4" max="4" width="9.7109375" style="29" bestFit="1" customWidth="1"/>
    <col min="5" max="5" width="10.28515625" style="29" bestFit="1" customWidth="1"/>
    <col min="6" max="6" width="10" style="29" bestFit="1" customWidth="1"/>
    <col min="7" max="7" width="2" style="29" customWidth="1"/>
    <col min="8" max="8" width="7.7109375" style="29" bestFit="1" customWidth="1"/>
    <col min="9" max="9" width="9.140625" style="29" bestFit="1" customWidth="1"/>
    <col min="10" max="10" width="7.7109375" style="29" bestFit="1" customWidth="1"/>
    <col min="11" max="11" width="9" style="29" bestFit="1" customWidth="1"/>
    <col min="12" max="13" width="9" style="29" customWidth="1"/>
    <col min="14" max="14" width="4" style="29" customWidth="1"/>
    <col min="15" max="16384" width="8.7109375" style="29"/>
  </cols>
  <sheetData>
    <row r="1" spans="1:18" s="27" customFormat="1" x14ac:dyDescent="0.2">
      <c r="A1" s="25" t="s">
        <v>0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9"/>
    </row>
    <row r="2" spans="1:18" s="27" customFormat="1" x14ac:dyDescent="0.2">
      <c r="A2" s="25" t="s">
        <v>45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</row>
    <row r="3" spans="1:18" x14ac:dyDescent="0.2">
      <c r="A3" s="193" t="str">
        <f>'Rate Summary'!A4</f>
        <v>Proposed Rate Effective September 1, 2023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</row>
    <row r="5" spans="1:18" x14ac:dyDescent="0.2">
      <c r="C5" s="448" t="s">
        <v>105</v>
      </c>
      <c r="D5" s="448"/>
      <c r="E5" s="448"/>
      <c r="F5" s="448"/>
      <c r="G5" s="30"/>
      <c r="H5" s="448" t="s">
        <v>106</v>
      </c>
      <c r="I5" s="448"/>
      <c r="J5" s="448"/>
      <c r="K5" s="448"/>
      <c r="L5" s="31"/>
      <c r="M5" s="31"/>
      <c r="O5" s="32"/>
      <c r="P5" s="32"/>
      <c r="Q5" s="32"/>
      <c r="R5" s="32"/>
    </row>
    <row r="6" spans="1:18" ht="22.5" x14ac:dyDescent="0.2">
      <c r="A6" s="33" t="s">
        <v>18</v>
      </c>
      <c r="B6" s="33" t="s">
        <v>44</v>
      </c>
      <c r="C6" s="33" t="s">
        <v>107</v>
      </c>
      <c r="D6" s="33" t="s">
        <v>108</v>
      </c>
      <c r="E6" s="33" t="s">
        <v>109</v>
      </c>
      <c r="F6" s="33" t="s">
        <v>110</v>
      </c>
      <c r="G6" s="30"/>
      <c r="H6" s="33" t="s">
        <v>107</v>
      </c>
      <c r="I6" s="33" t="s">
        <v>108</v>
      </c>
      <c r="J6" s="33" t="s">
        <v>109</v>
      </c>
      <c r="K6" s="33" t="s">
        <v>110</v>
      </c>
      <c r="L6" s="34" t="s">
        <v>111</v>
      </c>
      <c r="M6" s="33" t="s">
        <v>127</v>
      </c>
    </row>
    <row r="7" spans="1:18" x14ac:dyDescent="0.2">
      <c r="A7" s="310" t="s">
        <v>35</v>
      </c>
      <c r="B7" s="311">
        <v>683</v>
      </c>
      <c r="C7" s="1">
        <f t="shared" ref="C7:C22" si="0">ROUND(+$E$31,2)</f>
        <v>7.49</v>
      </c>
      <c r="D7" s="1">
        <f t="shared" ref="D7:D17" si="1">ROUND(IF($B7&gt;600,600*$E$71,$B7*$E$46),2)</f>
        <v>66.459999999999994</v>
      </c>
      <c r="E7" s="1">
        <f t="shared" ref="E7:E17" si="2">ROUND(IF($B7&gt;600,($B7-600)*$E$72,0),2)</f>
        <v>10.81</v>
      </c>
      <c r="F7" s="35">
        <f t="shared" ref="F7:F17" si="3">SUM(C7:E7)</f>
        <v>84.759999999999991</v>
      </c>
      <c r="G7" s="30"/>
      <c r="H7" s="1">
        <f t="shared" ref="H7:H22" si="4">ROUND(+$F$31,2)</f>
        <v>7.49</v>
      </c>
      <c r="I7" s="1">
        <f t="shared" ref="I7:I17" si="5">ROUND(IF($B7&gt;600,600*$F$71,$B7*$F$46),2)</f>
        <v>67.209999999999994</v>
      </c>
      <c r="J7" s="1">
        <f t="shared" ref="J7:J17" si="6">ROUND(IF($B7&gt;600,($B7-600)*$F$72,0),2)</f>
        <v>10.91</v>
      </c>
      <c r="K7" s="35">
        <f t="shared" ref="K7:K17" si="7">SUM(H7:J7)</f>
        <v>85.609999999999985</v>
      </c>
      <c r="L7" s="35">
        <f t="shared" ref="L7:L17" si="8">+K7-F7</f>
        <v>0.84999999999999432</v>
      </c>
      <c r="M7" s="36">
        <f t="shared" ref="M7:M17" si="9">+L7/F7</f>
        <v>1.0028315243039104E-2</v>
      </c>
    </row>
    <row r="8" spans="1:18" x14ac:dyDescent="0.2">
      <c r="A8" s="310" t="s">
        <v>34</v>
      </c>
      <c r="B8" s="311">
        <v>803</v>
      </c>
      <c r="C8" s="1">
        <f t="shared" si="0"/>
        <v>7.49</v>
      </c>
      <c r="D8" s="1">
        <f t="shared" si="1"/>
        <v>66.459999999999994</v>
      </c>
      <c r="E8" s="1">
        <f t="shared" si="2"/>
        <v>26.43</v>
      </c>
      <c r="F8" s="35">
        <f t="shared" si="3"/>
        <v>100.38</v>
      </c>
      <c r="G8" s="30"/>
      <c r="H8" s="1">
        <f t="shared" si="4"/>
        <v>7.49</v>
      </c>
      <c r="I8" s="1">
        <f t="shared" si="5"/>
        <v>67.209999999999994</v>
      </c>
      <c r="J8" s="1">
        <f t="shared" si="6"/>
        <v>26.68</v>
      </c>
      <c r="K8" s="35">
        <f t="shared" si="7"/>
        <v>101.38</v>
      </c>
      <c r="L8" s="35">
        <f t="shared" si="8"/>
        <v>1</v>
      </c>
      <c r="M8" s="36">
        <f t="shared" si="9"/>
        <v>9.9621438533572422E-3</v>
      </c>
    </row>
    <row r="9" spans="1:18" x14ac:dyDescent="0.2">
      <c r="A9" s="310" t="s">
        <v>33</v>
      </c>
      <c r="B9" s="311">
        <v>963</v>
      </c>
      <c r="C9" s="1">
        <f t="shared" si="0"/>
        <v>7.49</v>
      </c>
      <c r="D9" s="1">
        <f t="shared" si="1"/>
        <v>66.459999999999994</v>
      </c>
      <c r="E9" s="1">
        <f t="shared" si="2"/>
        <v>47.26</v>
      </c>
      <c r="F9" s="35">
        <f t="shared" si="3"/>
        <v>121.20999999999998</v>
      </c>
      <c r="G9" s="30"/>
      <c r="H9" s="1">
        <f t="shared" si="4"/>
        <v>7.49</v>
      </c>
      <c r="I9" s="1">
        <f t="shared" si="5"/>
        <v>67.209999999999994</v>
      </c>
      <c r="J9" s="1">
        <f t="shared" si="6"/>
        <v>47.71</v>
      </c>
      <c r="K9" s="35">
        <f t="shared" si="7"/>
        <v>122.41</v>
      </c>
      <c r="L9" s="35">
        <f t="shared" si="8"/>
        <v>1.2000000000000171</v>
      </c>
      <c r="M9" s="36">
        <f t="shared" si="9"/>
        <v>9.9001732530320709E-3</v>
      </c>
    </row>
    <row r="10" spans="1:18" x14ac:dyDescent="0.2">
      <c r="A10" s="310" t="s">
        <v>32</v>
      </c>
      <c r="B10" s="311">
        <v>1168</v>
      </c>
      <c r="C10" s="1">
        <f t="shared" si="0"/>
        <v>7.49</v>
      </c>
      <c r="D10" s="1">
        <f t="shared" si="1"/>
        <v>66.459999999999994</v>
      </c>
      <c r="E10" s="1">
        <f t="shared" si="2"/>
        <v>73.95</v>
      </c>
      <c r="F10" s="35">
        <f t="shared" si="3"/>
        <v>147.89999999999998</v>
      </c>
      <c r="G10" s="30"/>
      <c r="H10" s="1">
        <f t="shared" si="4"/>
        <v>7.49</v>
      </c>
      <c r="I10" s="1">
        <f t="shared" si="5"/>
        <v>67.209999999999994</v>
      </c>
      <c r="J10" s="1">
        <f t="shared" si="6"/>
        <v>74.66</v>
      </c>
      <c r="K10" s="35">
        <f t="shared" si="7"/>
        <v>149.35999999999999</v>
      </c>
      <c r="L10" s="35">
        <f t="shared" si="8"/>
        <v>1.460000000000008</v>
      </c>
      <c r="M10" s="36">
        <f t="shared" si="9"/>
        <v>9.8715348208249371E-3</v>
      </c>
    </row>
    <row r="11" spans="1:18" x14ac:dyDescent="0.2">
      <c r="A11" s="310" t="s">
        <v>43</v>
      </c>
      <c r="B11" s="311">
        <v>1100</v>
      </c>
      <c r="C11" s="1">
        <f t="shared" si="0"/>
        <v>7.49</v>
      </c>
      <c r="D11" s="1">
        <f t="shared" si="1"/>
        <v>66.459999999999994</v>
      </c>
      <c r="E11" s="1">
        <f t="shared" si="2"/>
        <v>65.09</v>
      </c>
      <c r="F11" s="35">
        <f t="shared" si="3"/>
        <v>139.04</v>
      </c>
      <c r="G11" s="30"/>
      <c r="H11" s="1">
        <f t="shared" si="4"/>
        <v>7.49</v>
      </c>
      <c r="I11" s="1">
        <f t="shared" si="5"/>
        <v>67.209999999999994</v>
      </c>
      <c r="J11" s="1">
        <f t="shared" si="6"/>
        <v>65.72</v>
      </c>
      <c r="K11" s="35">
        <f t="shared" si="7"/>
        <v>140.41999999999999</v>
      </c>
      <c r="L11" s="35">
        <f t="shared" si="8"/>
        <v>1.3799999999999955</v>
      </c>
      <c r="M11" s="36">
        <f t="shared" si="9"/>
        <v>9.9252013808975512E-3</v>
      </c>
    </row>
    <row r="12" spans="1:18" x14ac:dyDescent="0.2">
      <c r="A12" s="310" t="s">
        <v>42</v>
      </c>
      <c r="B12" s="311">
        <v>992</v>
      </c>
      <c r="C12" s="1">
        <f t="shared" si="0"/>
        <v>7.49</v>
      </c>
      <c r="D12" s="1">
        <f t="shared" si="1"/>
        <v>66.459999999999994</v>
      </c>
      <c r="E12" s="1">
        <f t="shared" si="2"/>
        <v>51.03</v>
      </c>
      <c r="F12" s="35">
        <f t="shared" si="3"/>
        <v>124.97999999999999</v>
      </c>
      <c r="G12" s="30"/>
      <c r="H12" s="1">
        <f t="shared" si="4"/>
        <v>7.49</v>
      </c>
      <c r="I12" s="1">
        <f t="shared" si="5"/>
        <v>67.209999999999994</v>
      </c>
      <c r="J12" s="1">
        <f t="shared" si="6"/>
        <v>51.52</v>
      </c>
      <c r="K12" s="35">
        <f t="shared" si="7"/>
        <v>126.22</v>
      </c>
      <c r="L12" s="35">
        <f t="shared" si="8"/>
        <v>1.2400000000000091</v>
      </c>
      <c r="M12" s="36">
        <f t="shared" si="9"/>
        <v>9.9215874539927123E-3</v>
      </c>
    </row>
    <row r="13" spans="1:18" x14ac:dyDescent="0.2">
      <c r="A13" s="310" t="s">
        <v>41</v>
      </c>
      <c r="B13" s="311">
        <v>959</v>
      </c>
      <c r="C13" s="1">
        <f t="shared" si="0"/>
        <v>7.49</v>
      </c>
      <c r="D13" s="1">
        <f t="shared" si="1"/>
        <v>66.459999999999994</v>
      </c>
      <c r="E13" s="1">
        <f t="shared" si="2"/>
        <v>46.74</v>
      </c>
      <c r="F13" s="35">
        <f t="shared" si="3"/>
        <v>120.69</v>
      </c>
      <c r="G13" s="30"/>
      <c r="H13" s="1">
        <f t="shared" si="4"/>
        <v>7.49</v>
      </c>
      <c r="I13" s="1">
        <f t="shared" si="5"/>
        <v>67.209999999999994</v>
      </c>
      <c r="J13" s="1">
        <f t="shared" si="6"/>
        <v>47.19</v>
      </c>
      <c r="K13" s="35">
        <f t="shared" si="7"/>
        <v>121.88999999999999</v>
      </c>
      <c r="L13" s="35">
        <f t="shared" si="8"/>
        <v>1.1999999999999886</v>
      </c>
      <c r="M13" s="36">
        <f t="shared" si="9"/>
        <v>9.94282873477495E-3</v>
      </c>
    </row>
    <row r="14" spans="1:18" x14ac:dyDescent="0.2">
      <c r="A14" s="310" t="s">
        <v>40</v>
      </c>
      <c r="B14" s="311">
        <v>803</v>
      </c>
      <c r="C14" s="1">
        <f t="shared" si="0"/>
        <v>7.49</v>
      </c>
      <c r="D14" s="1">
        <f t="shared" si="1"/>
        <v>66.459999999999994</v>
      </c>
      <c r="E14" s="1">
        <f t="shared" si="2"/>
        <v>26.43</v>
      </c>
      <c r="F14" s="35">
        <f t="shared" si="3"/>
        <v>100.38</v>
      </c>
      <c r="G14" s="30"/>
      <c r="H14" s="1">
        <f t="shared" si="4"/>
        <v>7.49</v>
      </c>
      <c r="I14" s="1">
        <f t="shared" si="5"/>
        <v>67.209999999999994</v>
      </c>
      <c r="J14" s="1">
        <f t="shared" si="6"/>
        <v>26.68</v>
      </c>
      <c r="K14" s="35">
        <f t="shared" si="7"/>
        <v>101.38</v>
      </c>
      <c r="L14" s="35">
        <f t="shared" si="8"/>
        <v>1</v>
      </c>
      <c r="M14" s="36">
        <f t="shared" si="9"/>
        <v>9.9621438533572422E-3</v>
      </c>
    </row>
    <row r="15" spans="1:18" x14ac:dyDescent="0.2">
      <c r="A15" s="310" t="s">
        <v>39</v>
      </c>
      <c r="B15" s="311">
        <v>700</v>
      </c>
      <c r="C15" s="1">
        <f t="shared" si="0"/>
        <v>7.49</v>
      </c>
      <c r="D15" s="1">
        <f t="shared" si="1"/>
        <v>66.459999999999994</v>
      </c>
      <c r="E15" s="1">
        <f t="shared" si="2"/>
        <v>13.02</v>
      </c>
      <c r="F15" s="35">
        <f t="shared" si="3"/>
        <v>86.969999999999985</v>
      </c>
      <c r="G15" s="30"/>
      <c r="H15" s="1">
        <f t="shared" si="4"/>
        <v>7.49</v>
      </c>
      <c r="I15" s="1">
        <f t="shared" si="5"/>
        <v>67.209999999999994</v>
      </c>
      <c r="J15" s="1">
        <f t="shared" si="6"/>
        <v>13.14</v>
      </c>
      <c r="K15" s="35">
        <f t="shared" si="7"/>
        <v>87.839999999999989</v>
      </c>
      <c r="L15" s="35">
        <f t="shared" si="8"/>
        <v>0.87000000000000455</v>
      </c>
      <c r="M15" s="36">
        <f t="shared" si="9"/>
        <v>1.0003449465332928E-2</v>
      </c>
    </row>
    <row r="16" spans="1:18" x14ac:dyDescent="0.2">
      <c r="A16" s="310" t="s">
        <v>38</v>
      </c>
      <c r="B16" s="311">
        <v>669</v>
      </c>
      <c r="C16" s="1">
        <f t="shared" si="0"/>
        <v>7.49</v>
      </c>
      <c r="D16" s="1">
        <f t="shared" si="1"/>
        <v>66.459999999999994</v>
      </c>
      <c r="E16" s="1">
        <f t="shared" si="2"/>
        <v>8.98</v>
      </c>
      <c r="F16" s="35">
        <f t="shared" si="3"/>
        <v>82.929999999999993</v>
      </c>
      <c r="G16" s="30"/>
      <c r="H16" s="1">
        <f t="shared" si="4"/>
        <v>7.49</v>
      </c>
      <c r="I16" s="1">
        <f t="shared" si="5"/>
        <v>67.209999999999994</v>
      </c>
      <c r="J16" s="1">
        <f t="shared" si="6"/>
        <v>9.07</v>
      </c>
      <c r="K16" s="35">
        <f t="shared" si="7"/>
        <v>83.769999999999982</v>
      </c>
      <c r="L16" s="35">
        <f t="shared" si="8"/>
        <v>0.8399999999999892</v>
      </c>
      <c r="M16" s="36">
        <f t="shared" si="9"/>
        <v>1.0129024478475693E-2</v>
      </c>
    </row>
    <row r="17" spans="1:13" x14ac:dyDescent="0.2">
      <c r="A17" s="310" t="s">
        <v>37</v>
      </c>
      <c r="B17" s="311">
        <v>745</v>
      </c>
      <c r="C17" s="1">
        <f t="shared" si="0"/>
        <v>7.49</v>
      </c>
      <c r="D17" s="1">
        <f t="shared" si="1"/>
        <v>66.459999999999994</v>
      </c>
      <c r="E17" s="1">
        <f t="shared" si="2"/>
        <v>18.88</v>
      </c>
      <c r="F17" s="35">
        <f t="shared" si="3"/>
        <v>92.829999999999984</v>
      </c>
      <c r="G17" s="30"/>
      <c r="H17" s="1">
        <f t="shared" si="4"/>
        <v>7.49</v>
      </c>
      <c r="I17" s="1">
        <f t="shared" si="5"/>
        <v>67.209999999999994</v>
      </c>
      <c r="J17" s="1">
        <f t="shared" si="6"/>
        <v>19.059999999999999</v>
      </c>
      <c r="K17" s="35">
        <f t="shared" si="7"/>
        <v>93.759999999999991</v>
      </c>
      <c r="L17" s="35">
        <f t="shared" si="8"/>
        <v>0.93000000000000682</v>
      </c>
      <c r="M17" s="36">
        <f t="shared" si="9"/>
        <v>1.0018313045351793E-2</v>
      </c>
    </row>
    <row r="18" spans="1:13" x14ac:dyDescent="0.2">
      <c r="A18" s="310" t="s">
        <v>36</v>
      </c>
      <c r="B18" s="311">
        <v>750</v>
      </c>
      <c r="C18" s="1">
        <f t="shared" si="0"/>
        <v>7.49</v>
      </c>
      <c r="D18" s="1">
        <f t="shared" ref="D18:D22" si="10">ROUND(IF($B18&gt;600,600*$E$71,$B18*$E$46),2)</f>
        <v>66.459999999999994</v>
      </c>
      <c r="E18" s="1">
        <f t="shared" ref="E18:E22" si="11">ROUND(IF($B18&gt;600,($B18-600)*$E$72,0),2)</f>
        <v>19.53</v>
      </c>
      <c r="F18" s="35">
        <f t="shared" ref="F18:F22" si="12">SUM(C18:E18)</f>
        <v>93.47999999999999</v>
      </c>
      <c r="G18" s="30"/>
      <c r="H18" s="1">
        <f t="shared" si="4"/>
        <v>7.49</v>
      </c>
      <c r="I18" s="1">
        <f t="shared" ref="I18:I22" si="13">ROUND(IF($B18&gt;600,600*$F$71,$B18*$F$46),2)</f>
        <v>67.209999999999994</v>
      </c>
      <c r="J18" s="1">
        <f t="shared" ref="J18:J22" si="14">ROUND(IF($B18&gt;600,($B18-600)*$F$72,0),2)</f>
        <v>19.72</v>
      </c>
      <c r="K18" s="35">
        <f t="shared" ref="K18:K22" si="15">SUM(H18:J18)</f>
        <v>94.419999999999987</v>
      </c>
      <c r="L18" s="35">
        <f t="shared" ref="L18:L22" si="16">+K18-F18</f>
        <v>0.93999999999999773</v>
      </c>
      <c r="M18" s="36">
        <f t="shared" ref="M18:M22" si="17">+L18/F18</f>
        <v>1.005562687205817E-2</v>
      </c>
    </row>
    <row r="19" spans="1:13" x14ac:dyDescent="0.2">
      <c r="A19" s="310" t="s">
        <v>35</v>
      </c>
      <c r="B19" s="311">
        <v>685</v>
      </c>
      <c r="C19" s="1">
        <f t="shared" si="0"/>
        <v>7.49</v>
      </c>
      <c r="D19" s="1">
        <f t="shared" si="10"/>
        <v>66.459999999999994</v>
      </c>
      <c r="E19" s="1">
        <f t="shared" si="11"/>
        <v>11.07</v>
      </c>
      <c r="F19" s="35">
        <f t="shared" si="12"/>
        <v>85.019999999999982</v>
      </c>
      <c r="G19" s="30"/>
      <c r="H19" s="1">
        <f t="shared" si="4"/>
        <v>7.49</v>
      </c>
      <c r="I19" s="1">
        <f t="shared" si="13"/>
        <v>67.209999999999994</v>
      </c>
      <c r="J19" s="1">
        <f t="shared" si="14"/>
        <v>11.17</v>
      </c>
      <c r="K19" s="35">
        <f t="shared" si="15"/>
        <v>85.86999999999999</v>
      </c>
      <c r="L19" s="35">
        <f t="shared" si="16"/>
        <v>0.85000000000000853</v>
      </c>
      <c r="M19" s="36">
        <f t="shared" si="17"/>
        <v>9.9976476123266132E-3</v>
      </c>
    </row>
    <row r="20" spans="1:13" x14ac:dyDescent="0.2">
      <c r="A20" s="310" t="s">
        <v>34</v>
      </c>
      <c r="B20" s="311">
        <v>800</v>
      </c>
      <c r="C20" s="1">
        <f t="shared" si="0"/>
        <v>7.49</v>
      </c>
      <c r="D20" s="1">
        <f t="shared" si="10"/>
        <v>66.459999999999994</v>
      </c>
      <c r="E20" s="1">
        <f t="shared" si="11"/>
        <v>26.04</v>
      </c>
      <c r="F20" s="35">
        <f t="shared" si="12"/>
        <v>99.989999999999981</v>
      </c>
      <c r="G20" s="30"/>
      <c r="H20" s="1">
        <f t="shared" si="4"/>
        <v>7.49</v>
      </c>
      <c r="I20" s="1">
        <f t="shared" si="13"/>
        <v>67.209999999999994</v>
      </c>
      <c r="J20" s="1">
        <f t="shared" si="14"/>
        <v>26.29</v>
      </c>
      <c r="K20" s="35">
        <f t="shared" si="15"/>
        <v>100.98999999999998</v>
      </c>
      <c r="L20" s="35">
        <f t="shared" si="16"/>
        <v>1</v>
      </c>
      <c r="M20" s="36">
        <f t="shared" si="17"/>
        <v>1.0001000100010003E-2</v>
      </c>
    </row>
    <row r="21" spans="1:13" x14ac:dyDescent="0.2">
      <c r="A21" s="310" t="s">
        <v>33</v>
      </c>
      <c r="B21" s="311">
        <v>964</v>
      </c>
      <c r="C21" s="1">
        <f t="shared" si="0"/>
        <v>7.49</v>
      </c>
      <c r="D21" s="1">
        <f t="shared" si="10"/>
        <v>66.459999999999994</v>
      </c>
      <c r="E21" s="1">
        <f t="shared" si="11"/>
        <v>47.39</v>
      </c>
      <c r="F21" s="35">
        <f t="shared" si="12"/>
        <v>121.33999999999999</v>
      </c>
      <c r="G21" s="30"/>
      <c r="H21" s="1">
        <f t="shared" si="4"/>
        <v>7.49</v>
      </c>
      <c r="I21" s="1">
        <f t="shared" si="13"/>
        <v>67.209999999999994</v>
      </c>
      <c r="J21" s="1">
        <f t="shared" si="14"/>
        <v>47.84</v>
      </c>
      <c r="K21" s="35">
        <f t="shared" si="15"/>
        <v>122.53999999999999</v>
      </c>
      <c r="L21" s="35">
        <f t="shared" si="16"/>
        <v>1.2000000000000028</v>
      </c>
      <c r="M21" s="36">
        <f t="shared" si="17"/>
        <v>9.889566507334786E-3</v>
      </c>
    </row>
    <row r="22" spans="1:13" x14ac:dyDescent="0.2">
      <c r="A22" s="310" t="s">
        <v>32</v>
      </c>
      <c r="B22" s="311">
        <v>1157</v>
      </c>
      <c r="C22" s="1">
        <f t="shared" si="0"/>
        <v>7.49</v>
      </c>
      <c r="D22" s="1">
        <f t="shared" si="10"/>
        <v>66.459999999999994</v>
      </c>
      <c r="E22" s="1">
        <f t="shared" si="11"/>
        <v>72.510000000000005</v>
      </c>
      <c r="F22" s="35">
        <f t="shared" si="12"/>
        <v>146.45999999999998</v>
      </c>
      <c r="G22" s="30"/>
      <c r="H22" s="1">
        <f t="shared" si="4"/>
        <v>7.49</v>
      </c>
      <c r="I22" s="1">
        <f t="shared" si="13"/>
        <v>67.209999999999994</v>
      </c>
      <c r="J22" s="1">
        <f t="shared" si="14"/>
        <v>73.209999999999994</v>
      </c>
      <c r="K22" s="35">
        <f t="shared" si="15"/>
        <v>147.90999999999997</v>
      </c>
      <c r="L22" s="35">
        <f t="shared" si="16"/>
        <v>1.4499999999999886</v>
      </c>
      <c r="M22" s="36">
        <f t="shared" si="17"/>
        <v>9.9003140789293235E-3</v>
      </c>
    </row>
    <row r="23" spans="1:13" x14ac:dyDescent="0.2">
      <c r="C23" s="1"/>
      <c r="D23" s="1"/>
      <c r="E23" s="1"/>
      <c r="F23" s="35"/>
      <c r="G23" s="30"/>
      <c r="H23" s="1"/>
      <c r="I23" s="1"/>
      <c r="J23" s="1"/>
      <c r="K23" s="35"/>
      <c r="L23" s="35"/>
      <c r="M23" s="36"/>
    </row>
    <row r="24" spans="1:13" ht="12" thickBot="1" x14ac:dyDescent="0.25">
      <c r="A24" s="37" t="s">
        <v>19</v>
      </c>
      <c r="B24" s="38">
        <f>SUM(B7:B23)</f>
        <v>13941</v>
      </c>
      <c r="C24" s="2">
        <f>SUM(C7:C23)</f>
        <v>119.83999999999997</v>
      </c>
      <c r="D24" s="2">
        <f>SUM(D7:D23)</f>
        <v>1063.3600000000001</v>
      </c>
      <c r="E24" s="2">
        <f>SUM(E7:E23)</f>
        <v>565.16</v>
      </c>
      <c r="F24" s="2">
        <f>SUM(F7:F23)</f>
        <v>1748.36</v>
      </c>
      <c r="G24" s="30"/>
      <c r="H24" s="2">
        <f>SUM(H7:H23)</f>
        <v>119.83999999999997</v>
      </c>
      <c r="I24" s="2">
        <f>SUM(I7:I23)</f>
        <v>1075.3600000000001</v>
      </c>
      <c r="J24" s="2">
        <f>SUM(J7:J23)</f>
        <v>570.57000000000005</v>
      </c>
      <c r="K24" s="2">
        <f>SUM(K7:K23)</f>
        <v>1765.77</v>
      </c>
      <c r="L24" s="2">
        <f>+K24-F24</f>
        <v>17.410000000000082</v>
      </c>
      <c r="M24" s="39">
        <f>+L24/F24</f>
        <v>9.9579034066211089E-3</v>
      </c>
    </row>
    <row r="25" spans="1:13" ht="12" thickTop="1" x14ac:dyDescent="0.2">
      <c r="G25" s="30"/>
      <c r="M25" s="36"/>
    </row>
    <row r="26" spans="1:13" ht="12" thickBot="1" x14ac:dyDescent="0.25">
      <c r="A26" s="40" t="s">
        <v>112</v>
      </c>
      <c r="B26" s="20">
        <f>ROUND(AVERAGE(B7:B22),-2)</f>
        <v>900</v>
      </c>
      <c r="C26" s="41">
        <f>ROUND(+$E$31,2)</f>
        <v>7.49</v>
      </c>
      <c r="D26" s="41">
        <f>ROUND(IF($B26&gt;600,600*$E$71,$B26*$E$46),2)</f>
        <v>66.459999999999994</v>
      </c>
      <c r="E26" s="41">
        <f>ROUND(IF($B26&gt;600,($B26-600)*$E$72,0),2)</f>
        <v>39.06</v>
      </c>
      <c r="F26" s="41">
        <f>SUM(C26:E26)</f>
        <v>113.00999999999999</v>
      </c>
      <c r="G26" s="30"/>
      <c r="H26" s="41">
        <f>ROUND(+$F$31,2)</f>
        <v>7.49</v>
      </c>
      <c r="I26" s="41">
        <f>ROUND(IF($B26&gt;600,600*$F$71,$B26*$F$46),2)</f>
        <v>67.209999999999994</v>
      </c>
      <c r="J26" s="41">
        <f>ROUND(IF($B26&gt;600,($B26-600)*$F$72,0),2)</f>
        <v>39.43</v>
      </c>
      <c r="K26" s="41">
        <f>SUM(H26:J26)</f>
        <v>114.13</v>
      </c>
      <c r="L26" s="41">
        <f>+K26-F26</f>
        <v>1.1200000000000045</v>
      </c>
      <c r="M26" s="39">
        <f>+L26/F26</f>
        <v>9.9106273781081732E-3</v>
      </c>
    </row>
    <row r="27" spans="1:13" ht="12.75" thickTop="1" thickBot="1" x14ac:dyDescent="0.25">
      <c r="A27" s="42" t="s">
        <v>112</v>
      </c>
      <c r="B27" s="316">
        <v>800</v>
      </c>
      <c r="C27" s="41">
        <f>ROUND(+$E$31,2)</f>
        <v>7.49</v>
      </c>
      <c r="D27" s="41">
        <f>ROUND(IF($B27&gt;600,600*$E$71,$B27*$E$46),2)</f>
        <v>66.459999999999994</v>
      </c>
      <c r="E27" s="41">
        <f>ROUND(IF($B27&gt;600,($B27-600)*$E$72,0),2)</f>
        <v>26.04</v>
      </c>
      <c r="F27" s="41">
        <f>SUM(C27:E27)</f>
        <v>99.989999999999981</v>
      </c>
      <c r="G27" s="30"/>
      <c r="H27" s="41">
        <f>ROUND(+$F$31,2)</f>
        <v>7.49</v>
      </c>
      <c r="I27" s="41">
        <f>ROUND(IF($B27&gt;600,600*$F$71,$B27*$F$46),2)</f>
        <v>67.209999999999994</v>
      </c>
      <c r="J27" s="41">
        <f>ROUND(IF($B27&gt;600,($B27-600)*$F$72,0),2)</f>
        <v>26.29</v>
      </c>
      <c r="K27" s="41">
        <f>SUM(H27:J27)</f>
        <v>100.98999999999998</v>
      </c>
      <c r="L27" s="41">
        <f>+K27-F27</f>
        <v>1</v>
      </c>
      <c r="M27" s="317">
        <f>+L27/F27</f>
        <v>1.0001000100010003E-2</v>
      </c>
    </row>
    <row r="28" spans="1:13" ht="12" thickTop="1" x14ac:dyDescent="0.2"/>
    <row r="29" spans="1:13" ht="45" x14ac:dyDescent="0.2">
      <c r="A29" s="43" t="s">
        <v>54</v>
      </c>
      <c r="B29" s="44"/>
      <c r="C29" s="44"/>
      <c r="D29" s="44"/>
      <c r="E29" s="46" t="s">
        <v>382</v>
      </c>
      <c r="F29" s="45" t="s">
        <v>383</v>
      </c>
    </row>
    <row r="30" spans="1:13" x14ac:dyDescent="0.2">
      <c r="A30" s="449" t="s">
        <v>31</v>
      </c>
      <c r="B30" s="449"/>
      <c r="C30" s="449"/>
      <c r="D30" s="449"/>
      <c r="E30" s="47"/>
      <c r="F30" s="47"/>
    </row>
    <row r="31" spans="1:13" x14ac:dyDescent="0.2">
      <c r="A31" s="450" t="s">
        <v>55</v>
      </c>
      <c r="B31" s="450"/>
      <c r="C31" s="450"/>
      <c r="D31" s="450"/>
      <c r="E31" s="48">
        <v>7.49</v>
      </c>
      <c r="F31" s="49">
        <f>E31</f>
        <v>7.49</v>
      </c>
      <c r="G31" s="3" t="s">
        <v>22</v>
      </c>
      <c r="H31" s="3"/>
    </row>
    <row r="32" spans="1:13" ht="12" thickBot="1" x14ac:dyDescent="0.25">
      <c r="A32" s="451" t="s">
        <v>50</v>
      </c>
      <c r="B32" s="451"/>
      <c r="C32" s="451"/>
      <c r="D32" s="451"/>
      <c r="E32" s="50">
        <f>SUM(E31)</f>
        <v>7.49</v>
      </c>
      <c r="F32" s="50">
        <f>SUM(F31:F31)</f>
        <v>7.49</v>
      </c>
    </row>
    <row r="33" spans="1:8" ht="12" thickTop="1" x14ac:dyDescent="0.2">
      <c r="A33" s="449" t="s">
        <v>30</v>
      </c>
      <c r="B33" s="449"/>
      <c r="C33" s="449"/>
      <c r="D33" s="449"/>
      <c r="E33" s="51"/>
      <c r="F33" s="51"/>
    </row>
    <row r="34" spans="1:8" x14ac:dyDescent="0.2">
      <c r="A34" s="450" t="s">
        <v>29</v>
      </c>
      <c r="B34" s="450"/>
      <c r="C34" s="450"/>
      <c r="D34" s="450"/>
      <c r="E34" s="52">
        <v>8.9437000000000003E-2</v>
      </c>
      <c r="F34" s="53">
        <f>E34</f>
        <v>8.9437000000000003E-2</v>
      </c>
      <c r="G34" s="3" t="s">
        <v>51</v>
      </c>
      <c r="H34" s="3"/>
    </row>
    <row r="35" spans="1:8" x14ac:dyDescent="0.2">
      <c r="A35" s="450" t="s">
        <v>24</v>
      </c>
      <c r="B35" s="450"/>
      <c r="C35" s="450"/>
      <c r="D35" s="450"/>
      <c r="E35" s="54">
        <v>2.6870000000000002E-3</v>
      </c>
      <c r="F35" s="53">
        <f>E35</f>
        <v>2.6870000000000002E-3</v>
      </c>
      <c r="G35" s="3" t="s">
        <v>51</v>
      </c>
      <c r="H35" s="3"/>
    </row>
    <row r="36" spans="1:8" s="3" customFormat="1" x14ac:dyDescent="0.2">
      <c r="A36" s="450" t="s">
        <v>23</v>
      </c>
      <c r="B36" s="450"/>
      <c r="C36" s="450"/>
      <c r="D36" s="450"/>
      <c r="E36" s="54">
        <v>2.6120000000000002E-3</v>
      </c>
      <c r="F36" s="53">
        <f t="shared" ref="F36:F37" si="18">E36</f>
        <v>2.6120000000000002E-3</v>
      </c>
      <c r="G36" s="3" t="s">
        <v>51</v>
      </c>
    </row>
    <row r="37" spans="1:8" s="3" customFormat="1" x14ac:dyDescent="0.2">
      <c r="A37" s="450" t="s">
        <v>128</v>
      </c>
      <c r="B37" s="450"/>
      <c r="C37" s="450"/>
      <c r="D37" s="450"/>
      <c r="E37" s="54">
        <v>1.828E-3</v>
      </c>
      <c r="F37" s="53">
        <f t="shared" si="18"/>
        <v>1.828E-3</v>
      </c>
      <c r="G37" s="3" t="s">
        <v>51</v>
      </c>
    </row>
    <row r="38" spans="1:8" s="3" customFormat="1" x14ac:dyDescent="0.2">
      <c r="A38" s="191" t="s">
        <v>241</v>
      </c>
      <c r="B38" s="155"/>
      <c r="C38" s="155"/>
      <c r="D38" s="155"/>
      <c r="E38" s="62">
        <f>'Rate Summary'!D9</f>
        <v>0</v>
      </c>
      <c r="F38" s="62">
        <f>'Rate Summary'!H9</f>
        <v>1.25E-3</v>
      </c>
      <c r="G38" s="192" t="s">
        <v>51</v>
      </c>
      <c r="H38" s="192"/>
    </row>
    <row r="39" spans="1:8" s="3" customFormat="1" x14ac:dyDescent="0.2">
      <c r="A39" s="450" t="s">
        <v>129</v>
      </c>
      <c r="B39" s="450"/>
      <c r="C39" s="450"/>
      <c r="D39" s="450"/>
      <c r="E39" s="54">
        <v>2.6689999999999999E-3</v>
      </c>
      <c r="F39" s="53">
        <f t="shared" ref="F39:F44" si="19">E39</f>
        <v>2.6689999999999999E-3</v>
      </c>
      <c r="G39" s="3" t="s">
        <v>51</v>
      </c>
    </row>
    <row r="40" spans="1:8" s="3" customFormat="1" x14ac:dyDescent="0.2">
      <c r="A40" s="450" t="s">
        <v>130</v>
      </c>
      <c r="B40" s="450"/>
      <c r="C40" s="450"/>
      <c r="D40" s="450"/>
      <c r="E40" s="54">
        <v>1.0007E-2</v>
      </c>
      <c r="F40" s="53">
        <f t="shared" si="19"/>
        <v>1.0007E-2</v>
      </c>
      <c r="G40" s="3" t="s">
        <v>51</v>
      </c>
    </row>
    <row r="41" spans="1:8" s="3" customFormat="1" x14ac:dyDescent="0.2">
      <c r="A41" s="450" t="s">
        <v>131</v>
      </c>
      <c r="B41" s="450"/>
      <c r="C41" s="450"/>
      <c r="D41" s="450"/>
      <c r="E41" s="54">
        <v>5.0289999999999996E-3</v>
      </c>
      <c r="F41" s="53">
        <f t="shared" si="19"/>
        <v>5.0289999999999996E-3</v>
      </c>
      <c r="G41" s="3" t="s">
        <v>51</v>
      </c>
    </row>
    <row r="42" spans="1:8" s="3" customFormat="1" x14ac:dyDescent="0.2">
      <c r="A42" s="450" t="s">
        <v>132</v>
      </c>
      <c r="B42" s="450"/>
      <c r="C42" s="450"/>
      <c r="D42" s="450"/>
      <c r="E42" s="54">
        <v>3.19E-4</v>
      </c>
      <c r="F42" s="53">
        <f t="shared" si="19"/>
        <v>3.19E-4</v>
      </c>
      <c r="G42" s="3" t="s">
        <v>51</v>
      </c>
    </row>
    <row r="43" spans="1:8" s="3" customFormat="1" x14ac:dyDescent="0.2">
      <c r="A43" s="450" t="s">
        <v>113</v>
      </c>
      <c r="B43" s="450"/>
      <c r="C43" s="450"/>
      <c r="D43" s="450"/>
      <c r="E43" s="54">
        <v>-8.8400000000000002E-4</v>
      </c>
      <c r="F43" s="53">
        <f t="shared" si="19"/>
        <v>-8.8400000000000002E-4</v>
      </c>
      <c r="G43" s="3" t="s">
        <v>51</v>
      </c>
    </row>
    <row r="44" spans="1:8" s="3" customFormat="1" x14ac:dyDescent="0.2">
      <c r="A44" s="450" t="s">
        <v>21</v>
      </c>
      <c r="B44" s="450"/>
      <c r="C44" s="450"/>
      <c r="D44" s="450"/>
      <c r="E44" s="54">
        <v>-3.4759999999999999E-3</v>
      </c>
      <c r="F44" s="53">
        <f t="shared" si="19"/>
        <v>-3.4759999999999999E-3</v>
      </c>
      <c r="G44" s="3" t="s">
        <v>51</v>
      </c>
    </row>
    <row r="45" spans="1:8" s="3" customFormat="1" x14ac:dyDescent="0.2">
      <c r="A45" s="450" t="s">
        <v>114</v>
      </c>
      <c r="B45" s="450"/>
      <c r="C45" s="450"/>
      <c r="D45" s="450"/>
      <c r="E45" s="54">
        <v>0</v>
      </c>
      <c r="F45" s="53">
        <f>E45</f>
        <v>0</v>
      </c>
      <c r="G45" s="3" t="s">
        <v>51</v>
      </c>
    </row>
    <row r="46" spans="1:8" s="3" customFormat="1" ht="12" thickBot="1" x14ac:dyDescent="0.25">
      <c r="A46" s="452" t="s">
        <v>52</v>
      </c>
      <c r="B46" s="452"/>
      <c r="C46" s="452"/>
      <c r="D46" s="452"/>
      <c r="E46" s="55">
        <f>SUM(E34:E45)</f>
        <v>0.11022800000000002</v>
      </c>
      <c r="F46" s="55">
        <f>SUM(F34:F45)</f>
        <v>0.11147800000000002</v>
      </c>
      <c r="G46" s="3" t="s">
        <v>51</v>
      </c>
    </row>
    <row r="47" spans="1:8" s="3" customFormat="1" ht="12" thickTop="1" x14ac:dyDescent="0.2">
      <c r="A47" s="453"/>
      <c r="B47" s="453"/>
      <c r="C47" s="453"/>
      <c r="D47" s="453"/>
      <c r="E47" s="53"/>
      <c r="F47" s="53"/>
    </row>
    <row r="48" spans="1:8" s="3" customFormat="1" x14ac:dyDescent="0.2">
      <c r="A48" s="453" t="s">
        <v>28</v>
      </c>
      <c r="B48" s="453"/>
      <c r="C48" s="453"/>
      <c r="D48" s="453"/>
      <c r="E48" s="56">
        <v>0.10885400000000001</v>
      </c>
      <c r="F48" s="53">
        <f>E48</f>
        <v>0.10885400000000001</v>
      </c>
      <c r="G48" s="3" t="s">
        <v>51</v>
      </c>
    </row>
    <row r="49" spans="1:8" s="3" customFormat="1" x14ac:dyDescent="0.2">
      <c r="A49" s="450" t="s">
        <v>24</v>
      </c>
      <c r="B49" s="450"/>
      <c r="C49" s="450"/>
      <c r="D49" s="450"/>
      <c r="E49" s="53">
        <f>+E35</f>
        <v>2.6870000000000002E-3</v>
      </c>
      <c r="F49" s="53">
        <f>F35</f>
        <v>2.6870000000000002E-3</v>
      </c>
      <c r="G49" s="3" t="s">
        <v>51</v>
      </c>
    </row>
    <row r="50" spans="1:8" s="3" customFormat="1" x14ac:dyDescent="0.2">
      <c r="A50" s="450" t="s">
        <v>23</v>
      </c>
      <c r="B50" s="450"/>
      <c r="C50" s="450"/>
      <c r="D50" s="450"/>
      <c r="E50" s="53">
        <f>+E36</f>
        <v>2.6120000000000002E-3</v>
      </c>
      <c r="F50" s="53">
        <f>F36</f>
        <v>2.6120000000000002E-3</v>
      </c>
      <c r="G50" s="3" t="s">
        <v>51</v>
      </c>
    </row>
    <row r="51" spans="1:8" s="3" customFormat="1" x14ac:dyDescent="0.2">
      <c r="A51" s="450" t="s">
        <v>128</v>
      </c>
      <c r="B51" s="450"/>
      <c r="C51" s="450"/>
      <c r="D51" s="450"/>
      <c r="E51" s="53">
        <f>+E37</f>
        <v>1.828E-3</v>
      </c>
      <c r="F51" s="53">
        <f>F37</f>
        <v>1.828E-3</v>
      </c>
      <c r="G51" s="3" t="s">
        <v>51</v>
      </c>
    </row>
    <row r="52" spans="1:8" s="3" customFormat="1" x14ac:dyDescent="0.2">
      <c r="A52" s="191" t="s">
        <v>241</v>
      </c>
      <c r="B52" s="155"/>
      <c r="C52" s="155"/>
      <c r="D52" s="155"/>
      <c r="E52" s="63">
        <f t="shared" ref="E52:E53" si="20">+E38</f>
        <v>0</v>
      </c>
      <c r="F52" s="63">
        <f t="shared" ref="F52:F53" si="21">F38</f>
        <v>1.25E-3</v>
      </c>
      <c r="G52" s="192" t="s">
        <v>51</v>
      </c>
      <c r="H52" s="192"/>
    </row>
    <row r="53" spans="1:8" s="3" customFormat="1" x14ac:dyDescent="0.2">
      <c r="A53" s="450" t="s">
        <v>129</v>
      </c>
      <c r="B53" s="450"/>
      <c r="C53" s="450"/>
      <c r="D53" s="450"/>
      <c r="E53" s="53">
        <f t="shared" si="20"/>
        <v>2.6689999999999999E-3</v>
      </c>
      <c r="F53" s="53">
        <f t="shared" si="21"/>
        <v>2.6689999999999999E-3</v>
      </c>
      <c r="G53" s="3" t="s">
        <v>51</v>
      </c>
    </row>
    <row r="54" spans="1:8" s="3" customFormat="1" x14ac:dyDescent="0.2">
      <c r="A54" s="450" t="s">
        <v>130</v>
      </c>
      <c r="B54" s="450"/>
      <c r="C54" s="450"/>
      <c r="D54" s="450"/>
      <c r="E54" s="53">
        <f t="shared" ref="E54:E59" si="22">+E40</f>
        <v>1.0007E-2</v>
      </c>
      <c r="F54" s="53">
        <f t="shared" ref="F54:F59" si="23">F40</f>
        <v>1.0007E-2</v>
      </c>
      <c r="G54" s="3" t="s">
        <v>51</v>
      </c>
    </row>
    <row r="55" spans="1:8" s="3" customFormat="1" x14ac:dyDescent="0.2">
      <c r="A55" s="450" t="s">
        <v>131</v>
      </c>
      <c r="B55" s="450"/>
      <c r="C55" s="450"/>
      <c r="D55" s="450"/>
      <c r="E55" s="53">
        <f t="shared" si="22"/>
        <v>5.0289999999999996E-3</v>
      </c>
      <c r="F55" s="53">
        <f t="shared" si="23"/>
        <v>5.0289999999999996E-3</v>
      </c>
      <c r="G55" s="3" t="s">
        <v>51</v>
      </c>
    </row>
    <row r="56" spans="1:8" s="3" customFormat="1" x14ac:dyDescent="0.2">
      <c r="A56" s="450" t="s">
        <v>132</v>
      </c>
      <c r="B56" s="450"/>
      <c r="C56" s="450"/>
      <c r="D56" s="450"/>
      <c r="E56" s="53">
        <f t="shared" si="22"/>
        <v>3.19E-4</v>
      </c>
      <c r="F56" s="53">
        <f t="shared" si="23"/>
        <v>3.19E-4</v>
      </c>
      <c r="G56" s="3" t="s">
        <v>51</v>
      </c>
    </row>
    <row r="57" spans="1:8" s="3" customFormat="1" x14ac:dyDescent="0.2">
      <c r="A57" s="450" t="s">
        <v>113</v>
      </c>
      <c r="B57" s="450"/>
      <c r="C57" s="450"/>
      <c r="D57" s="450"/>
      <c r="E57" s="53">
        <f t="shared" si="22"/>
        <v>-8.8400000000000002E-4</v>
      </c>
      <c r="F57" s="53">
        <f t="shared" si="23"/>
        <v>-8.8400000000000002E-4</v>
      </c>
      <c r="G57" s="3" t="s">
        <v>51</v>
      </c>
    </row>
    <row r="58" spans="1:8" s="3" customFormat="1" x14ac:dyDescent="0.2">
      <c r="A58" s="450" t="s">
        <v>21</v>
      </c>
      <c r="B58" s="450"/>
      <c r="C58" s="450"/>
      <c r="D58" s="450"/>
      <c r="E58" s="53">
        <f t="shared" si="22"/>
        <v>-3.4759999999999999E-3</v>
      </c>
      <c r="F58" s="53">
        <f t="shared" si="23"/>
        <v>-3.4759999999999999E-3</v>
      </c>
      <c r="G58" s="3" t="s">
        <v>51</v>
      </c>
    </row>
    <row r="59" spans="1:8" s="3" customFormat="1" x14ac:dyDescent="0.2">
      <c r="A59" s="450" t="s">
        <v>114</v>
      </c>
      <c r="B59" s="450"/>
      <c r="C59" s="450"/>
      <c r="D59" s="450"/>
      <c r="E59" s="53">
        <f t="shared" si="22"/>
        <v>0</v>
      </c>
      <c r="F59" s="53">
        <f t="shared" si="23"/>
        <v>0</v>
      </c>
      <c r="G59" s="3" t="s">
        <v>51</v>
      </c>
    </row>
    <row r="60" spans="1:8" s="3" customFormat="1" ht="12" thickBot="1" x14ac:dyDescent="0.25">
      <c r="A60" s="452" t="s">
        <v>53</v>
      </c>
      <c r="B60" s="452"/>
      <c r="C60" s="452"/>
      <c r="D60" s="452"/>
      <c r="E60" s="55">
        <f>SUM(E48:E59)</f>
        <v>0.12964500000000001</v>
      </c>
      <c r="F60" s="55">
        <f>SUM(F48:F59)</f>
        <v>0.13089500000000001</v>
      </c>
      <c r="G60" s="3" t="s">
        <v>51</v>
      </c>
    </row>
    <row r="61" spans="1:8" s="3" customFormat="1" ht="12" thickTop="1" x14ac:dyDescent="0.2">
      <c r="A61" s="453"/>
      <c r="B61" s="453"/>
      <c r="C61" s="453"/>
      <c r="D61" s="453"/>
      <c r="E61" s="53"/>
      <c r="F61" s="53"/>
    </row>
    <row r="62" spans="1:8" s="3" customFormat="1" x14ac:dyDescent="0.2">
      <c r="A62" s="452" t="s">
        <v>20</v>
      </c>
      <c r="B62" s="452"/>
      <c r="C62" s="452"/>
      <c r="D62" s="452"/>
      <c r="E62" s="54">
        <v>-6.6889999999999996E-3</v>
      </c>
      <c r="F62" s="53">
        <f>E62</f>
        <v>-6.6889999999999996E-3</v>
      </c>
      <c r="G62" s="3" t="s">
        <v>51</v>
      </c>
    </row>
    <row r="63" spans="1:8" s="3" customFormat="1" x14ac:dyDescent="0.2">
      <c r="A63" s="453"/>
      <c r="B63" s="453"/>
      <c r="C63" s="453"/>
      <c r="D63" s="453"/>
      <c r="E63" s="53"/>
      <c r="F63" s="53"/>
    </row>
    <row r="64" spans="1:8" s="3" customFormat="1" x14ac:dyDescent="0.2">
      <c r="A64" s="453" t="s">
        <v>56</v>
      </c>
      <c r="B64" s="453"/>
      <c r="C64" s="453"/>
      <c r="D64" s="453"/>
      <c r="E64" s="53"/>
      <c r="F64" s="53"/>
      <c r="G64" s="3" t="s">
        <v>51</v>
      </c>
    </row>
    <row r="65" spans="1:9" s="3" customFormat="1" x14ac:dyDescent="0.2">
      <c r="A65" s="450" t="s">
        <v>27</v>
      </c>
      <c r="B65" s="450"/>
      <c r="C65" s="450"/>
      <c r="D65" s="450"/>
      <c r="E65" s="54">
        <v>0</v>
      </c>
      <c r="F65" s="53">
        <f>E65</f>
        <v>0</v>
      </c>
      <c r="G65" s="3" t="s">
        <v>51</v>
      </c>
    </row>
    <row r="66" spans="1:9" s="3" customFormat="1" x14ac:dyDescent="0.2">
      <c r="A66" s="450" t="s">
        <v>115</v>
      </c>
      <c r="B66" s="450"/>
      <c r="C66" s="450"/>
      <c r="D66" s="450"/>
      <c r="E66" s="54">
        <v>2.1350000000000002E-3</v>
      </c>
      <c r="F66" s="53">
        <f>E66</f>
        <v>2.1350000000000002E-3</v>
      </c>
      <c r="G66" s="3" t="s">
        <v>51</v>
      </c>
    </row>
    <row r="67" spans="1:9" s="3" customFormat="1" x14ac:dyDescent="0.2">
      <c r="A67" s="450" t="s">
        <v>26</v>
      </c>
      <c r="B67" s="450"/>
      <c r="C67" s="450"/>
      <c r="D67" s="450"/>
      <c r="E67" s="54">
        <v>5.1E-5</v>
      </c>
      <c r="F67" s="53">
        <f>E67</f>
        <v>5.1E-5</v>
      </c>
      <c r="G67" s="3" t="s">
        <v>51</v>
      </c>
    </row>
    <row r="68" spans="1:9" s="3" customFormat="1" x14ac:dyDescent="0.2">
      <c r="A68" s="450" t="s">
        <v>25</v>
      </c>
      <c r="B68" s="450"/>
      <c r="C68" s="450"/>
      <c r="D68" s="450"/>
      <c r="E68" s="54">
        <v>5.0439999999999999E-3</v>
      </c>
      <c r="F68" s="53">
        <f>E68</f>
        <v>5.0439999999999999E-3</v>
      </c>
      <c r="G68" s="3" t="s">
        <v>51</v>
      </c>
    </row>
    <row r="69" spans="1:9" ht="12" thickBot="1" x14ac:dyDescent="0.25">
      <c r="A69" s="451" t="s">
        <v>57</v>
      </c>
      <c r="B69" s="451"/>
      <c r="C69" s="451"/>
      <c r="D69" s="451"/>
      <c r="E69" s="55">
        <f>SUM(E65:E68)</f>
        <v>7.2300000000000003E-3</v>
      </c>
      <c r="F69" s="55">
        <f>SUM(F65:F68)</f>
        <v>7.2300000000000003E-3</v>
      </c>
      <c r="G69" s="3" t="s">
        <v>51</v>
      </c>
    </row>
    <row r="70" spans="1:9" ht="12" thickTop="1" x14ac:dyDescent="0.2">
      <c r="A70" s="449"/>
      <c r="B70" s="449"/>
      <c r="C70" s="449"/>
      <c r="D70" s="449"/>
      <c r="E70" s="57"/>
      <c r="F70" s="57"/>
    </row>
    <row r="71" spans="1:9" x14ac:dyDescent="0.2">
      <c r="A71" s="451" t="s">
        <v>58</v>
      </c>
      <c r="B71" s="451"/>
      <c r="C71" s="451"/>
      <c r="D71" s="451"/>
      <c r="E71" s="57">
        <f>SUM(E46,E62:E62,E69)</f>
        <v>0.11076900000000002</v>
      </c>
      <c r="F71" s="57">
        <f>SUM(F46,F62:F62,F69)</f>
        <v>0.11201900000000002</v>
      </c>
      <c r="G71" s="3" t="s">
        <v>51</v>
      </c>
      <c r="I71" s="58"/>
    </row>
    <row r="72" spans="1:9" x14ac:dyDescent="0.2">
      <c r="A72" s="451" t="s">
        <v>59</v>
      </c>
      <c r="B72" s="451"/>
      <c r="C72" s="451"/>
      <c r="D72" s="451"/>
      <c r="E72" s="59">
        <f>SUM(E60,E62:E62,E69)</f>
        <v>0.13018600000000002</v>
      </c>
      <c r="F72" s="59">
        <f>SUM(F60,F62:F62,F69)</f>
        <v>0.131436</v>
      </c>
      <c r="G72" s="3" t="s">
        <v>51</v>
      </c>
      <c r="I72" s="58"/>
    </row>
  </sheetData>
  <mergeCells count="43">
    <mergeCell ref="A72:D72"/>
    <mergeCell ref="A66:D66"/>
    <mergeCell ref="A67:D67"/>
    <mergeCell ref="A68:D68"/>
    <mergeCell ref="A69:D69"/>
    <mergeCell ref="A70:D70"/>
    <mergeCell ref="A71:D71"/>
    <mergeCell ref="A50:D50"/>
    <mergeCell ref="A51:D51"/>
    <mergeCell ref="A65:D65"/>
    <mergeCell ref="A55:D55"/>
    <mergeCell ref="A56:D56"/>
    <mergeCell ref="A57:D57"/>
    <mergeCell ref="A58:D58"/>
    <mergeCell ref="A59:D59"/>
    <mergeCell ref="A60:D60"/>
    <mergeCell ref="A61:D61"/>
    <mergeCell ref="A62:D62"/>
    <mergeCell ref="A63:D63"/>
    <mergeCell ref="A64:D64"/>
    <mergeCell ref="A54:D54"/>
    <mergeCell ref="A53:D53"/>
    <mergeCell ref="A45:D45"/>
    <mergeCell ref="A46:D46"/>
    <mergeCell ref="A47:D47"/>
    <mergeCell ref="A48:D48"/>
    <mergeCell ref="A49:D49"/>
    <mergeCell ref="A43:D43"/>
    <mergeCell ref="A44:D44"/>
    <mergeCell ref="A42:D42"/>
    <mergeCell ref="A32:D32"/>
    <mergeCell ref="A33:D33"/>
    <mergeCell ref="A34:D34"/>
    <mergeCell ref="A35:D35"/>
    <mergeCell ref="A36:D36"/>
    <mergeCell ref="A37:D37"/>
    <mergeCell ref="A39:D39"/>
    <mergeCell ref="A41:D41"/>
    <mergeCell ref="C5:F5"/>
    <mergeCell ref="H5:K5"/>
    <mergeCell ref="A30:D30"/>
    <mergeCell ref="A31:D31"/>
    <mergeCell ref="A40:D40"/>
  </mergeCells>
  <printOptions horizontalCentered="1"/>
  <pageMargins left="0.25" right="0.25" top="0.75" bottom="0.75" header="0.3" footer="0.3"/>
  <pageSetup scale="41" orientation="landscape" r:id="rId1"/>
  <headerFooter>
    <oddFooter>&amp;L&amp;"Times New Roman,Regular"&amp;F
&amp;A&amp;R&amp;"Times New Roman,Regular"Page &amp;P of &amp;N</oddFooter>
  </headerFooter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38"/>
  <sheetViews>
    <sheetView zoomScaleNormal="100" workbookViewId="0">
      <pane ySplit="7" topLeftCell="A113" activePane="bottomLeft" state="frozen"/>
      <selection pane="bottomLeft" activeCell="I133" sqref="I133"/>
    </sheetView>
  </sheetViews>
  <sheetFormatPr defaultColWidth="3.7109375" defaultRowHeight="11.25" x14ac:dyDescent="0.2"/>
  <cols>
    <col min="1" max="1" width="6.140625" style="75" customWidth="1"/>
    <col min="2" max="2" width="9.5703125" style="76" bestFit="1" customWidth="1"/>
    <col min="3" max="3" width="31.140625" style="75" bestFit="1" customWidth="1"/>
    <col min="4" max="4" width="9.7109375" style="75" customWidth="1"/>
    <col min="5" max="5" width="12.7109375" style="77" customWidth="1"/>
    <col min="6" max="6" width="12" style="77" customWidth="1"/>
    <col min="7" max="7" width="14.28515625" style="77" customWidth="1"/>
    <col min="8" max="8" width="12.85546875" style="295" customWidth="1"/>
    <col min="9" max="9" width="12.42578125" style="77" customWidth="1"/>
    <col min="10" max="10" width="10.42578125" style="75" bestFit="1" customWidth="1"/>
    <col min="11" max="11" width="4.28515625" style="75" bestFit="1" customWidth="1"/>
    <col min="12" max="12" width="10.42578125" style="75" bestFit="1" customWidth="1"/>
    <col min="13" max="13" width="9.5703125" style="75" bestFit="1" customWidth="1"/>
    <col min="14" max="16" width="10.140625" style="75" bestFit="1" customWidth="1"/>
    <col min="17" max="17" width="8" style="75" bestFit="1" customWidth="1"/>
    <col min="18" max="18" width="13" style="75" bestFit="1" customWidth="1"/>
    <col min="19" max="20" width="12.28515625" style="75" bestFit="1" customWidth="1"/>
    <col min="21" max="21" width="10.140625" style="75" bestFit="1" customWidth="1"/>
    <col min="22" max="22" width="12.28515625" style="75" bestFit="1" customWidth="1"/>
    <col min="23" max="16384" width="3.7109375" style="75"/>
  </cols>
  <sheetData>
    <row r="1" spans="1:22" ht="11.25" customHeight="1" x14ac:dyDescent="0.25">
      <c r="A1" s="454" t="str">
        <f>'Rate Summary'!A1:K1</f>
        <v>Puget Sound Energy</v>
      </c>
      <c r="B1" s="455"/>
      <c r="C1" s="455"/>
      <c r="D1" s="455"/>
      <c r="E1" s="455"/>
      <c r="F1" s="455"/>
      <c r="G1" s="455"/>
      <c r="H1" s="455"/>
      <c r="I1" s="455"/>
      <c r="J1" s="455"/>
    </row>
    <row r="2" spans="1:22" ht="11.25" customHeight="1" x14ac:dyDescent="0.25">
      <c r="A2" s="454" t="str">
        <f>'Rate Summary'!A2:K2</f>
        <v>Schedule 141CEI Clean Energy Implementation Tracker</v>
      </c>
      <c r="B2" s="455"/>
      <c r="C2" s="455"/>
      <c r="D2" s="455"/>
      <c r="E2" s="455"/>
      <c r="F2" s="455"/>
      <c r="G2" s="455"/>
      <c r="H2" s="455"/>
      <c r="I2" s="455"/>
      <c r="J2" s="455"/>
    </row>
    <row r="3" spans="1:22" ht="11.25" customHeight="1" x14ac:dyDescent="0.25">
      <c r="A3" s="454" t="str">
        <f>'Rate Summary'!A3:K3</f>
        <v>For the Forecasted Period September 1, 2023 to December 31, 2024</v>
      </c>
      <c r="B3" s="455"/>
      <c r="C3" s="455"/>
      <c r="D3" s="455"/>
      <c r="E3" s="455"/>
      <c r="F3" s="455"/>
      <c r="G3" s="455"/>
      <c r="H3" s="455"/>
      <c r="I3" s="455"/>
      <c r="J3" s="455"/>
    </row>
    <row r="4" spans="1:22" ht="11.25" customHeight="1" x14ac:dyDescent="0.25">
      <c r="A4" s="454" t="str">
        <f>'Rate Summary'!A4:K4</f>
        <v>Proposed Rate Effective September 1, 2023</v>
      </c>
      <c r="B4" s="455"/>
      <c r="C4" s="455"/>
      <c r="D4" s="455"/>
      <c r="E4" s="455"/>
      <c r="F4" s="455"/>
      <c r="G4" s="455"/>
      <c r="H4" s="455"/>
      <c r="I4" s="455"/>
      <c r="J4" s="455"/>
    </row>
    <row r="5" spans="1:22" x14ac:dyDescent="0.2">
      <c r="A5" s="456" t="s">
        <v>251</v>
      </c>
      <c r="B5" s="456"/>
      <c r="C5" s="456"/>
      <c r="D5" s="456"/>
      <c r="E5" s="456"/>
      <c r="F5" s="456"/>
      <c r="G5" s="456"/>
      <c r="H5" s="456"/>
      <c r="I5" s="456"/>
      <c r="J5" s="456"/>
    </row>
    <row r="6" spans="1:22" x14ac:dyDescent="0.2">
      <c r="A6" s="78"/>
      <c r="B6" s="78"/>
      <c r="C6" s="77"/>
      <c r="D6" s="77"/>
      <c r="G6" s="152"/>
      <c r="H6" s="307"/>
      <c r="I6" s="153"/>
      <c r="J6" s="154"/>
    </row>
    <row r="7" spans="1:22" s="81" customFormat="1" ht="90" x14ac:dyDescent="0.2">
      <c r="A7" s="246" t="s">
        <v>1</v>
      </c>
      <c r="B7" s="246" t="s">
        <v>17</v>
      </c>
      <c r="C7" s="246" t="s">
        <v>101</v>
      </c>
      <c r="D7" s="79" t="s">
        <v>302</v>
      </c>
      <c r="E7" s="79" t="s">
        <v>332</v>
      </c>
      <c r="F7" s="79" t="s">
        <v>307</v>
      </c>
      <c r="G7" s="79" t="s">
        <v>330</v>
      </c>
      <c r="H7" s="306" t="s">
        <v>331</v>
      </c>
      <c r="I7" s="80" t="s">
        <v>172</v>
      </c>
      <c r="J7" s="103" t="s">
        <v>169</v>
      </c>
    </row>
    <row r="8" spans="1:22" ht="22.5" x14ac:dyDescent="0.2">
      <c r="A8" s="82"/>
      <c r="B8" s="78"/>
      <c r="C8" s="83"/>
      <c r="D8" s="164" t="s">
        <v>14</v>
      </c>
      <c r="E8" s="164" t="s">
        <v>13</v>
      </c>
      <c r="F8" s="165" t="s">
        <v>304</v>
      </c>
      <c r="G8" s="165" t="s">
        <v>306</v>
      </c>
      <c r="H8" s="164" t="s">
        <v>305</v>
      </c>
      <c r="I8" s="164" t="s">
        <v>11</v>
      </c>
      <c r="J8" s="164"/>
      <c r="K8" s="164"/>
      <c r="L8" s="165"/>
    </row>
    <row r="9" spans="1:22" x14ac:dyDescent="0.2">
      <c r="A9" s="78">
        <v>1</v>
      </c>
      <c r="B9" s="78"/>
      <c r="C9" s="84" t="s">
        <v>135</v>
      </c>
      <c r="D9" s="84"/>
    </row>
    <row r="10" spans="1:22" x14ac:dyDescent="0.2">
      <c r="A10" s="76">
        <f>A9+1</f>
        <v>2</v>
      </c>
      <c r="B10" s="76">
        <v>7</v>
      </c>
      <c r="C10" s="85" t="s">
        <v>137</v>
      </c>
      <c r="D10" s="85"/>
      <c r="E10" s="300">
        <f>'F2023 Energy'!$E$81</f>
        <v>15141605728.06423</v>
      </c>
      <c r="G10" s="86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x14ac:dyDescent="0.2">
      <c r="A11" s="76">
        <f t="shared" ref="A11:A42" si="0">+A10+1</f>
        <v>3</v>
      </c>
      <c r="B11" s="76">
        <f t="shared" ref="B11:B16" si="1">+B10</f>
        <v>7</v>
      </c>
      <c r="C11" s="91" t="s">
        <v>108</v>
      </c>
      <c r="D11" s="301">
        <v>8.9437000000000003E-2</v>
      </c>
      <c r="F11" s="303">
        <v>0.57284486661172562</v>
      </c>
      <c r="G11" s="86">
        <f>E10*F11</f>
        <v>8673791113.5802937</v>
      </c>
      <c r="H11" s="295">
        <f>D11*G11</f>
        <v>775757855.82528079</v>
      </c>
      <c r="I11" s="92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</row>
    <row r="12" spans="1:22" x14ac:dyDescent="0.2">
      <c r="A12" s="76">
        <f t="shared" si="0"/>
        <v>4</v>
      </c>
      <c r="B12" s="76">
        <f t="shared" si="1"/>
        <v>7</v>
      </c>
      <c r="C12" s="91" t="s">
        <v>109</v>
      </c>
      <c r="D12" s="301">
        <v>0.10885400000000001</v>
      </c>
      <c r="F12" s="303">
        <v>0.42715513338827427</v>
      </c>
      <c r="G12" s="86">
        <f>E10*F12</f>
        <v>6467814614.4839334</v>
      </c>
      <c r="H12" s="295">
        <f>D12*G12</f>
        <v>704047492.04503417</v>
      </c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x14ac:dyDescent="0.2">
      <c r="A13" s="76">
        <f t="shared" si="0"/>
        <v>5</v>
      </c>
      <c r="B13" s="76">
        <f t="shared" si="1"/>
        <v>7</v>
      </c>
      <c r="C13" s="89" t="s">
        <v>136</v>
      </c>
      <c r="D13" s="89"/>
      <c r="G13" s="90">
        <f>SUM(G11:G12)</f>
        <v>15141605728.064228</v>
      </c>
      <c r="H13" s="299">
        <f>SUM(H11:H12)</f>
        <v>1479805347.8703151</v>
      </c>
      <c r="I13" s="92">
        <f>ROUND(+I$15/G$13,6)</f>
        <v>1.25E-3</v>
      </c>
      <c r="J13" s="92" t="s">
        <v>51</v>
      </c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2" thickBot="1" x14ac:dyDescent="0.25">
      <c r="A14" s="76">
        <f t="shared" si="0"/>
        <v>6</v>
      </c>
      <c r="B14" s="76">
        <f t="shared" si="1"/>
        <v>7</v>
      </c>
      <c r="C14" s="89" t="s">
        <v>301</v>
      </c>
      <c r="D14" s="89"/>
      <c r="G14" s="86"/>
      <c r="I14" s="93">
        <f>+I13*G13</f>
        <v>18927007.160080284</v>
      </c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2" thickTop="1" x14ac:dyDescent="0.2">
      <c r="A15" s="76">
        <f t="shared" si="0"/>
        <v>7</v>
      </c>
      <c r="B15" s="76">
        <f t="shared" si="1"/>
        <v>7</v>
      </c>
      <c r="C15" s="94" t="s">
        <v>175</v>
      </c>
      <c r="D15" s="94"/>
      <c r="I15" s="276">
        <f>'Rate Spread'!$H$10</f>
        <v>18927770.538311895</v>
      </c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2" thickBot="1" x14ac:dyDescent="0.25">
      <c r="A16" s="76">
        <f t="shared" si="0"/>
        <v>8</v>
      </c>
      <c r="B16" s="76">
        <f t="shared" si="1"/>
        <v>7</v>
      </c>
      <c r="C16" s="95" t="s">
        <v>176</v>
      </c>
      <c r="D16" s="95"/>
      <c r="I16" s="93">
        <f>I14-I15</f>
        <v>-763.37823161110282</v>
      </c>
      <c r="J16" s="305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2" thickTop="1" x14ac:dyDescent="0.2">
      <c r="A17" s="76">
        <f t="shared" si="0"/>
        <v>9</v>
      </c>
      <c r="I17" s="87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x14ac:dyDescent="0.2">
      <c r="A18" s="76">
        <f t="shared" si="0"/>
        <v>10</v>
      </c>
      <c r="C18" s="84" t="s">
        <v>138</v>
      </c>
      <c r="D18" s="84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x14ac:dyDescent="0.2">
      <c r="A19" s="76">
        <f t="shared" si="0"/>
        <v>11</v>
      </c>
      <c r="B19" s="76" t="s">
        <v>139</v>
      </c>
      <c r="C19" s="95" t="s">
        <v>137</v>
      </c>
      <c r="D19" s="95"/>
      <c r="E19" s="300">
        <f>SUM('F2023 Energy'!$G$81,'F2023 Energy'!$K$81,'F2023 Energy'!$L$81,'F2023 Energy'!$Z$81)</f>
        <v>3665097737.4907074</v>
      </c>
      <c r="G19" s="86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x14ac:dyDescent="0.2">
      <c r="A20" s="76">
        <f t="shared" si="0"/>
        <v>12</v>
      </c>
      <c r="B20" s="76" t="str">
        <f t="shared" ref="B20:B25" si="2">+B19</f>
        <v>8, 24</v>
      </c>
      <c r="C20" s="97" t="s">
        <v>140</v>
      </c>
      <c r="D20" s="301">
        <v>9.2536999999999994E-2</v>
      </c>
      <c r="F20" s="303">
        <v>0.52580391773084034</v>
      </c>
      <c r="G20" s="86">
        <f>E19*F20</f>
        <v>1927122749.239053</v>
      </c>
      <c r="H20" s="295">
        <f>D20*G20</f>
        <v>178330157.84633425</v>
      </c>
      <c r="I20" s="92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</row>
    <row r="21" spans="1:22" x14ac:dyDescent="0.2">
      <c r="A21" s="76">
        <f t="shared" si="0"/>
        <v>13</v>
      </c>
      <c r="B21" s="76" t="str">
        <f t="shared" si="2"/>
        <v>8, 24</v>
      </c>
      <c r="C21" s="97" t="s">
        <v>141</v>
      </c>
      <c r="D21" s="301">
        <v>8.9337E-2</v>
      </c>
      <c r="F21" s="303">
        <v>0.47419608226915966</v>
      </c>
      <c r="G21" s="86">
        <f>E19*F21</f>
        <v>1737974988.2516544</v>
      </c>
      <c r="H21" s="295">
        <f>D21*G21</f>
        <v>155265471.52543804</v>
      </c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x14ac:dyDescent="0.2">
      <c r="A22" s="76">
        <f t="shared" si="0"/>
        <v>14</v>
      </c>
      <c r="B22" s="76" t="str">
        <f t="shared" si="2"/>
        <v>8, 24</v>
      </c>
      <c r="C22" s="99" t="s">
        <v>136</v>
      </c>
      <c r="D22" s="99"/>
      <c r="G22" s="90">
        <f>SUM(G20:G21)</f>
        <v>3665097737.4907074</v>
      </c>
      <c r="H22" s="299">
        <f>SUM(H20:H21)</f>
        <v>333595629.37177229</v>
      </c>
      <c r="I22" s="92">
        <f>ROUND(+I$24/G$22,6)</f>
        <v>9.9099999999999991E-4</v>
      </c>
      <c r="J22" s="92" t="s">
        <v>51</v>
      </c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</row>
    <row r="23" spans="1:22" ht="12" thickBot="1" x14ac:dyDescent="0.25">
      <c r="A23" s="76">
        <f t="shared" si="0"/>
        <v>15</v>
      </c>
      <c r="B23" s="76" t="str">
        <f t="shared" si="2"/>
        <v>8, 24</v>
      </c>
      <c r="C23" s="89" t="s">
        <v>301</v>
      </c>
      <c r="D23" s="89"/>
      <c r="G23" s="86"/>
      <c r="I23" s="93">
        <f>+I22*G22</f>
        <v>3632111.8578532906</v>
      </c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</row>
    <row r="24" spans="1:22" ht="12" thickTop="1" x14ac:dyDescent="0.2">
      <c r="A24" s="76">
        <f t="shared" si="0"/>
        <v>16</v>
      </c>
      <c r="B24" s="76" t="str">
        <f t="shared" si="2"/>
        <v>8, 24</v>
      </c>
      <c r="C24" s="94" t="s">
        <v>175</v>
      </c>
      <c r="D24" s="94"/>
      <c r="I24" s="276">
        <f>'Rate Spread'!$H$13</f>
        <v>3631915.2662842143</v>
      </c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</row>
    <row r="25" spans="1:22" ht="12" thickBot="1" x14ac:dyDescent="0.25">
      <c r="A25" s="76">
        <f t="shared" si="0"/>
        <v>17</v>
      </c>
      <c r="B25" s="76" t="str">
        <f t="shared" si="2"/>
        <v>8, 24</v>
      </c>
      <c r="C25" s="95" t="s">
        <v>176</v>
      </c>
      <c r="D25" s="95"/>
      <c r="I25" s="93">
        <f>I23-I24</f>
        <v>196.59156907629222</v>
      </c>
      <c r="J25" s="305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</row>
    <row r="26" spans="1:22" ht="12" thickTop="1" x14ac:dyDescent="0.2">
      <c r="A26" s="76">
        <f t="shared" si="0"/>
        <v>18</v>
      </c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</row>
    <row r="27" spans="1:22" x14ac:dyDescent="0.2">
      <c r="A27" s="76">
        <f t="shared" si="0"/>
        <v>19</v>
      </c>
      <c r="B27" s="76" t="s">
        <v>142</v>
      </c>
      <c r="C27" s="95" t="s">
        <v>143</v>
      </c>
      <c r="D27" s="95"/>
      <c r="E27" s="300">
        <f>SUM('F2023 Energy'!$F$81,'F2023 Energy'!$I$81,'F2023 Energy'!$M$81,'F2023 Energy'!$N$81,'F2023 Energy'!$AA$81)</f>
        <v>3945360398.2050567</v>
      </c>
      <c r="G27" s="86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</row>
    <row r="28" spans="1:22" x14ac:dyDescent="0.2">
      <c r="A28" s="76">
        <f t="shared" si="0"/>
        <v>20</v>
      </c>
      <c r="B28" s="76" t="str">
        <f t="shared" ref="B28:B38" si="3">+B27</f>
        <v>7A, 11, 25</v>
      </c>
      <c r="C28" s="97" t="s">
        <v>144</v>
      </c>
      <c r="D28" s="301">
        <v>9.0594999999999995E-2</v>
      </c>
      <c r="F28" s="303">
        <v>0.26849270025532784</v>
      </c>
      <c r="G28" s="86">
        <f>E27*F28</f>
        <v>1059300466.7945112</v>
      </c>
      <c r="H28" s="295">
        <f>D28*G28</f>
        <v>95967325.789248735</v>
      </c>
      <c r="I28" s="92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</row>
    <row r="29" spans="1:22" x14ac:dyDescent="0.2">
      <c r="A29" s="76">
        <f t="shared" si="0"/>
        <v>21</v>
      </c>
      <c r="B29" s="76" t="str">
        <f t="shared" si="3"/>
        <v>7A, 11, 25</v>
      </c>
      <c r="C29" s="97" t="s">
        <v>145</v>
      </c>
      <c r="D29" s="301">
        <v>8.1648999999999999E-2</v>
      </c>
      <c r="F29" s="303">
        <v>0.26520367700990566</v>
      </c>
      <c r="G29" s="86">
        <f>E27*F29</f>
        <v>1046324084.7332466</v>
      </c>
      <c r="H29" s="295">
        <f>D29*G29</f>
        <v>85431315.194384843</v>
      </c>
      <c r="I29" s="92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</row>
    <row r="30" spans="1:22" x14ac:dyDescent="0.2">
      <c r="A30" s="76">
        <f t="shared" si="0"/>
        <v>22</v>
      </c>
      <c r="B30" s="76" t="str">
        <f t="shared" si="3"/>
        <v>7A, 11, 25</v>
      </c>
      <c r="C30" s="97" t="s">
        <v>146</v>
      </c>
      <c r="D30" s="301">
        <v>6.4577999999999997E-2</v>
      </c>
      <c r="F30" s="303">
        <v>0.46630362273476644</v>
      </c>
      <c r="G30" s="86">
        <f>E27*F30</f>
        <v>1839735846.6772985</v>
      </c>
      <c r="H30" s="295">
        <f>D30*G30</f>
        <v>118806461.50672658</v>
      </c>
      <c r="I30" s="92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</row>
    <row r="31" spans="1:22" x14ac:dyDescent="0.2">
      <c r="A31" s="76">
        <f t="shared" si="0"/>
        <v>23</v>
      </c>
      <c r="B31" s="76" t="str">
        <f t="shared" si="3"/>
        <v>7A, 11, 25</v>
      </c>
      <c r="C31" s="99" t="s">
        <v>136</v>
      </c>
      <c r="D31" s="99"/>
      <c r="G31" s="90">
        <f>SUM(G28:G30)</f>
        <v>3945360398.2050562</v>
      </c>
      <c r="H31" s="299">
        <f>SUM(H28:H30)</f>
        <v>300205102.49036014</v>
      </c>
      <c r="I31" s="92">
        <f>ROUND(I37*(H31/SUM(H31,H35))/$G$31,6)</f>
        <v>8.8199999999999997E-4</v>
      </c>
      <c r="J31" s="92" t="s">
        <v>51</v>
      </c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</row>
    <row r="32" spans="1:22" x14ac:dyDescent="0.2">
      <c r="A32" s="76">
        <f t="shared" si="0"/>
        <v>24</v>
      </c>
      <c r="B32" s="76" t="str">
        <f t="shared" si="3"/>
        <v>7A, 11, 25</v>
      </c>
      <c r="C32" s="95" t="s">
        <v>147</v>
      </c>
      <c r="D32" s="95"/>
      <c r="E32" s="300">
        <f>SUM('F2023 Demand'!$D$80,'F2023 Demand'!$F$80,'F2023 Demand'!$H$80:$J$80)</f>
        <v>5995199.6363847293</v>
      </c>
      <c r="G32" s="86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x14ac:dyDescent="0.2">
      <c r="A33" s="76">
        <f t="shared" si="0"/>
        <v>25</v>
      </c>
      <c r="B33" s="76" t="str">
        <f t="shared" si="3"/>
        <v>7A, 11, 25</v>
      </c>
      <c r="C33" s="97" t="s">
        <v>148</v>
      </c>
      <c r="D33" s="304">
        <v>10.119999999999999</v>
      </c>
      <c r="F33" s="303">
        <v>0.51164893318828319</v>
      </c>
      <c r="G33" s="86">
        <f>E32*F33</f>
        <v>3067437.4982070299</v>
      </c>
      <c r="H33" s="295">
        <f>D33*G33</f>
        <v>31042467.481855139</v>
      </c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</row>
    <row r="34" spans="1:22" x14ac:dyDescent="0.2">
      <c r="A34" s="76">
        <f t="shared" si="0"/>
        <v>26</v>
      </c>
      <c r="B34" s="76" t="str">
        <f t="shared" si="3"/>
        <v>7A, 11, 25</v>
      </c>
      <c r="C34" s="97" t="s">
        <v>149</v>
      </c>
      <c r="D34" s="304">
        <v>6.75</v>
      </c>
      <c r="F34" s="303">
        <v>0.48835106681171681</v>
      </c>
      <c r="G34" s="86">
        <f>E32*F34</f>
        <v>2927762.1381776994</v>
      </c>
      <c r="H34" s="295">
        <f>D34*G34</f>
        <v>19762394.432699472</v>
      </c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x14ac:dyDescent="0.2">
      <c r="A35" s="76">
        <f t="shared" si="0"/>
        <v>27</v>
      </c>
      <c r="B35" s="76" t="str">
        <f t="shared" si="3"/>
        <v>7A, 11, 25</v>
      </c>
      <c r="C35" s="99" t="s">
        <v>136</v>
      </c>
      <c r="D35" s="99"/>
      <c r="G35" s="90">
        <f>SUM(G33:G34)</f>
        <v>5995199.6363847293</v>
      </c>
      <c r="H35" s="299">
        <f>SUM(H33:H34)</f>
        <v>50804861.914554611</v>
      </c>
      <c r="I35" s="101">
        <f>ROUND(I37*(H35/SUM(H35,H31))/$G$35,2)</f>
        <v>0.1</v>
      </c>
      <c r="J35" s="92" t="s">
        <v>170</v>
      </c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2" thickBot="1" x14ac:dyDescent="0.25">
      <c r="A36" s="76">
        <f t="shared" si="0"/>
        <v>28</v>
      </c>
      <c r="B36" s="76" t="str">
        <f t="shared" si="3"/>
        <v>7A, 11, 25</v>
      </c>
      <c r="C36" s="89" t="s">
        <v>301</v>
      </c>
      <c r="D36" s="89"/>
      <c r="G36" s="86"/>
      <c r="I36" s="93">
        <f>+I31*G31+G35*I35</f>
        <v>4079327.8348553325</v>
      </c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2" thickTop="1" x14ac:dyDescent="0.2">
      <c r="A37" s="76">
        <f t="shared" si="0"/>
        <v>29</v>
      </c>
      <c r="B37" s="76" t="str">
        <f t="shared" si="3"/>
        <v>7A, 11, 25</v>
      </c>
      <c r="C37" s="94" t="s">
        <v>175</v>
      </c>
      <c r="D37" s="94"/>
      <c r="G37" s="86"/>
      <c r="I37" s="312">
        <f>'Rate Spread'!$H$14*((H31+H35)/SUM(H31,H35,H55,H59))</f>
        <v>4068870.8510438609</v>
      </c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2" thickBot="1" x14ac:dyDescent="0.25">
      <c r="A38" s="76">
        <f t="shared" si="0"/>
        <v>30</v>
      </c>
      <c r="B38" s="76" t="str">
        <f t="shared" si="3"/>
        <v>7A, 11, 25</v>
      </c>
      <c r="C38" s="95" t="s">
        <v>176</v>
      </c>
      <c r="D38" s="95"/>
      <c r="I38" s="93">
        <f>I36-I37</f>
        <v>10456.983811471611</v>
      </c>
      <c r="J38" s="151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2" thickTop="1" x14ac:dyDescent="0.2">
      <c r="A39" s="76">
        <f t="shared" si="0"/>
        <v>31</v>
      </c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x14ac:dyDescent="0.2">
      <c r="A40" s="76">
        <f t="shared" si="0"/>
        <v>32</v>
      </c>
      <c r="B40" s="96" t="s">
        <v>150</v>
      </c>
      <c r="C40" s="100" t="s">
        <v>137</v>
      </c>
      <c r="D40" s="100"/>
      <c r="E40" s="300"/>
      <c r="G40" s="86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x14ac:dyDescent="0.2">
      <c r="A41" s="76">
        <f t="shared" si="0"/>
        <v>33</v>
      </c>
      <c r="B41" s="76" t="str">
        <f t="shared" ref="B41:B48" si="4">+B40</f>
        <v>12, 26, 26P</v>
      </c>
      <c r="C41" s="97" t="s">
        <v>151</v>
      </c>
      <c r="D41" s="301">
        <v>5.7457000000000001E-2</v>
      </c>
      <c r="E41" s="300">
        <f>SUM('F2023 Energy'!$J$81,'F2023 Energy'!$O$81,'F2023 Energy'!$P$81)</f>
        <v>2599333125.9937549</v>
      </c>
      <c r="G41" s="90">
        <f>E41</f>
        <v>2599333125.9937549</v>
      </c>
      <c r="H41" s="299">
        <f>D41*G41</f>
        <v>149349883.42022318</v>
      </c>
      <c r="I41" s="92">
        <f>ROUND(I47*(H41/SUM(H41,H45))/$G$41,6)</f>
        <v>6.02E-4</v>
      </c>
      <c r="J41" s="92" t="s">
        <v>51</v>
      </c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x14ac:dyDescent="0.2">
      <c r="A42" s="76">
        <f t="shared" si="0"/>
        <v>34</v>
      </c>
      <c r="B42" s="76" t="str">
        <f t="shared" si="4"/>
        <v>12, 26, 26P</v>
      </c>
      <c r="C42" s="95" t="s">
        <v>147</v>
      </c>
      <c r="D42" s="95"/>
      <c r="E42" s="300">
        <f>SUM('F2023 Demand'!$G$80,'F2023 Demand'!$K$80,'F2023 Demand'!$L$80)</f>
        <v>6366319.2612051629</v>
      </c>
      <c r="G42" s="86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</row>
    <row r="43" spans="1:22" x14ac:dyDescent="0.2">
      <c r="A43" s="76">
        <f t="shared" ref="A43:A74" si="5">+A42+1</f>
        <v>35</v>
      </c>
      <c r="B43" s="76" t="str">
        <f t="shared" si="4"/>
        <v>12, 26, 26P</v>
      </c>
      <c r="C43" s="97" t="s">
        <v>152</v>
      </c>
      <c r="D43" s="304">
        <v>12.23</v>
      </c>
      <c r="F43" s="303">
        <v>0.48930532521920206</v>
      </c>
      <c r="G43" s="86">
        <f>E42*F43</f>
        <v>3115073.9165532626</v>
      </c>
      <c r="H43" s="295">
        <f>D43*G43</f>
        <v>38097353.9994464</v>
      </c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x14ac:dyDescent="0.2">
      <c r="A44" s="76">
        <f t="shared" si="5"/>
        <v>36</v>
      </c>
      <c r="B44" s="76" t="str">
        <f t="shared" si="4"/>
        <v>12, 26, 26P</v>
      </c>
      <c r="C44" s="97" t="s">
        <v>153</v>
      </c>
      <c r="D44" s="304">
        <v>8.15</v>
      </c>
      <c r="F44" s="303">
        <v>0.51069467478079789</v>
      </c>
      <c r="G44" s="86">
        <f>E42*F44</f>
        <v>3251245.3446519002</v>
      </c>
      <c r="H44" s="295">
        <f>D44*G44</f>
        <v>26497649.558912989</v>
      </c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x14ac:dyDescent="0.2">
      <c r="A45" s="76">
        <f t="shared" si="5"/>
        <v>37</v>
      </c>
      <c r="B45" s="76" t="str">
        <f t="shared" si="4"/>
        <v>12, 26, 26P</v>
      </c>
      <c r="C45" s="99" t="s">
        <v>136</v>
      </c>
      <c r="D45" s="99"/>
      <c r="G45" s="90">
        <f>SUM(G43:G44)</f>
        <v>6366319.2612051629</v>
      </c>
      <c r="H45" s="299">
        <f>SUM(H43:H44)</f>
        <v>64595003.558359385</v>
      </c>
      <c r="I45" s="101">
        <f>ROUND(I47*(H45/SUM(H41,H45))/$G$45,2)</f>
        <v>0.11</v>
      </c>
      <c r="J45" s="92" t="s">
        <v>170</v>
      </c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2" thickBot="1" x14ac:dyDescent="0.25">
      <c r="A46" s="76">
        <f t="shared" si="5"/>
        <v>38</v>
      </c>
      <c r="B46" s="76" t="str">
        <f t="shared" si="4"/>
        <v>12, 26, 26P</v>
      </c>
      <c r="C46" s="89" t="s">
        <v>301</v>
      </c>
      <c r="D46" s="89"/>
      <c r="G46" s="86"/>
      <c r="I46" s="93">
        <f>+I41*G41+G45*I45</f>
        <v>2265093.6605808083</v>
      </c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2" thickTop="1" x14ac:dyDescent="0.2">
      <c r="A47" s="76">
        <f t="shared" si="5"/>
        <v>39</v>
      </c>
      <c r="B47" s="76" t="str">
        <f t="shared" si="4"/>
        <v>12, 26, 26P</v>
      </c>
      <c r="C47" s="94" t="s">
        <v>175</v>
      </c>
      <c r="D47" s="94"/>
      <c r="I47" s="276">
        <f>'Rate Spread'!$H$15</f>
        <v>2241352.0798397921</v>
      </c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2" thickBot="1" x14ac:dyDescent="0.25">
      <c r="A48" s="76">
        <f t="shared" si="5"/>
        <v>40</v>
      </c>
      <c r="B48" s="76" t="str">
        <f t="shared" si="4"/>
        <v>12, 26, 26P</v>
      </c>
      <c r="C48" s="95" t="s">
        <v>176</v>
      </c>
      <c r="D48" s="95"/>
      <c r="I48" s="93">
        <f>I46-I47</f>
        <v>23741.580741016194</v>
      </c>
      <c r="J48" s="151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2" thickTop="1" x14ac:dyDescent="0.2">
      <c r="A49" s="76">
        <f t="shared" si="5"/>
        <v>41</v>
      </c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">
      <c r="A50" s="76">
        <f t="shared" si="5"/>
        <v>42</v>
      </c>
      <c r="B50" s="76">
        <v>29</v>
      </c>
      <c r="C50" s="95" t="s">
        <v>143</v>
      </c>
      <c r="D50" s="95"/>
      <c r="E50" s="300">
        <f>SUM('F2023 Energy'!$Q$81)</f>
        <v>19891142.918241564</v>
      </c>
      <c r="G50" s="86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">
      <c r="A51" s="76">
        <f t="shared" si="5"/>
        <v>43</v>
      </c>
      <c r="B51" s="76">
        <f t="shared" ref="B51:B62" si="6">+B50</f>
        <v>29</v>
      </c>
      <c r="C51" s="97" t="s">
        <v>144</v>
      </c>
      <c r="D51" s="301">
        <v>9.1401999999999997E-2</v>
      </c>
      <c r="F51" s="303">
        <v>0.15165453695687992</v>
      </c>
      <c r="G51" s="86">
        <f>E50*F51</f>
        <v>3016582.0688090455</v>
      </c>
      <c r="H51" s="295">
        <f>D51*G51</f>
        <v>275721.63425328437</v>
      </c>
      <c r="I51" s="92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">
      <c r="A52" s="76">
        <f t="shared" si="5"/>
        <v>44</v>
      </c>
      <c r="B52" s="76">
        <f t="shared" si="6"/>
        <v>29</v>
      </c>
      <c r="C52" s="97" t="s">
        <v>154</v>
      </c>
      <c r="D52" s="301">
        <v>6.9417000000000006E-2</v>
      </c>
      <c r="F52" s="303">
        <v>0.77844410145038978</v>
      </c>
      <c r="G52" s="86">
        <f>E50*F52</f>
        <v>15484142.875811838</v>
      </c>
      <c r="H52" s="295">
        <f>D52*G52</f>
        <v>1074862.7460102304</v>
      </c>
      <c r="I52" s="92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</row>
    <row r="53" spans="1:22" x14ac:dyDescent="0.2">
      <c r="A53" s="76">
        <f t="shared" si="5"/>
        <v>45</v>
      </c>
      <c r="B53" s="76">
        <f t="shared" si="6"/>
        <v>29</v>
      </c>
      <c r="C53" s="97" t="s">
        <v>145</v>
      </c>
      <c r="D53" s="301">
        <v>6.3336000000000003E-2</v>
      </c>
      <c r="F53" s="303">
        <v>1.0739790831502997E-2</v>
      </c>
      <c r="G53" s="86">
        <f>E50*F53</f>
        <v>213626.71434144652</v>
      </c>
      <c r="H53" s="295">
        <f>D53*G53</f>
        <v>13530.261579529857</v>
      </c>
      <c r="I53" s="92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</row>
    <row r="54" spans="1:22" x14ac:dyDescent="0.2">
      <c r="A54" s="76">
        <f t="shared" si="5"/>
        <v>46</v>
      </c>
      <c r="B54" s="76">
        <f t="shared" si="6"/>
        <v>29</v>
      </c>
      <c r="C54" s="97" t="s">
        <v>155</v>
      </c>
      <c r="D54" s="301">
        <v>5.4267999999999997E-2</v>
      </c>
      <c r="F54" s="303">
        <v>5.9161570761227376E-2</v>
      </c>
      <c r="G54" s="86">
        <f>E50*F54</f>
        <v>1176791.259279235</v>
      </c>
      <c r="H54" s="295">
        <f>D54*G54</f>
        <v>63862.108058565522</v>
      </c>
      <c r="I54" s="92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</row>
    <row r="55" spans="1:22" x14ac:dyDescent="0.2">
      <c r="A55" s="76">
        <f t="shared" si="5"/>
        <v>47</v>
      </c>
      <c r="B55" s="76">
        <f t="shared" si="6"/>
        <v>29</v>
      </c>
      <c r="C55" s="99" t="s">
        <v>136</v>
      </c>
      <c r="D55" s="99"/>
      <c r="G55" s="90">
        <f>SUM(G51:G54)</f>
        <v>19891142.918241568</v>
      </c>
      <c r="H55" s="299">
        <f>SUM(H51:H54)</f>
        <v>1427976.7499016102</v>
      </c>
      <c r="I55" s="92">
        <f>ROUND(I61*(H55/SUM(H55,H59))/$G$55,6)</f>
        <v>8.3199999999999995E-4</v>
      </c>
      <c r="J55" s="92" t="s">
        <v>51</v>
      </c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</row>
    <row r="56" spans="1:22" x14ac:dyDescent="0.2">
      <c r="A56" s="76">
        <f t="shared" si="5"/>
        <v>48</v>
      </c>
      <c r="B56" s="76">
        <f t="shared" si="6"/>
        <v>29</v>
      </c>
      <c r="C56" s="95" t="s">
        <v>147</v>
      </c>
      <c r="D56" s="95"/>
      <c r="E56" s="300">
        <f>SUM('F2023 Demand'!$M$80)</f>
        <v>8473.3888866454599</v>
      </c>
      <c r="G56" s="86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</row>
    <row r="57" spans="1:22" x14ac:dyDescent="0.2">
      <c r="A57" s="76">
        <f t="shared" si="5"/>
        <v>49</v>
      </c>
      <c r="B57" s="76">
        <f t="shared" si="6"/>
        <v>29</v>
      </c>
      <c r="C57" s="97" t="s">
        <v>148</v>
      </c>
      <c r="D57" s="304">
        <v>9.2200000000000006</v>
      </c>
      <c r="F57" s="303">
        <v>0.33237387063244583</v>
      </c>
      <c r="G57" s="86">
        <f>E56*F57</f>
        <v>2816.3330616283024</v>
      </c>
      <c r="H57" s="295">
        <f>D57*G57</f>
        <v>25966.590828212949</v>
      </c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</row>
    <row r="58" spans="1:22" x14ac:dyDescent="0.2">
      <c r="A58" s="76">
        <f t="shared" si="5"/>
        <v>50</v>
      </c>
      <c r="B58" s="76">
        <f t="shared" si="6"/>
        <v>29</v>
      </c>
      <c r="C58" s="97" t="s">
        <v>149</v>
      </c>
      <c r="D58" s="304">
        <v>4.54</v>
      </c>
      <c r="F58" s="303">
        <v>0.66762612936755417</v>
      </c>
      <c r="G58" s="86">
        <f>E56*F58</f>
        <v>5657.055825017158</v>
      </c>
      <c r="H58" s="295">
        <f>D58*G58</f>
        <v>25683.033445577898</v>
      </c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</row>
    <row r="59" spans="1:22" x14ac:dyDescent="0.2">
      <c r="A59" s="76">
        <f t="shared" si="5"/>
        <v>51</v>
      </c>
      <c r="B59" s="76">
        <f t="shared" si="6"/>
        <v>29</v>
      </c>
      <c r="C59" s="99" t="s">
        <v>136</v>
      </c>
      <c r="D59" s="99"/>
      <c r="G59" s="90">
        <f>SUM(G57:G58)</f>
        <v>8473.3888866454599</v>
      </c>
      <c r="H59" s="299">
        <f>SUM(H57:H58)</f>
        <v>51649.624273790847</v>
      </c>
      <c r="I59" s="101">
        <f>ROUND(I61*(H59/SUM(H55,H59))/$G$59,2)</f>
        <v>7.0000000000000007E-2</v>
      </c>
      <c r="J59" s="92" t="s">
        <v>170</v>
      </c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</row>
    <row r="60" spans="1:22" ht="12" thickBot="1" x14ac:dyDescent="0.25">
      <c r="A60" s="76">
        <f t="shared" si="5"/>
        <v>52</v>
      </c>
      <c r="B60" s="76">
        <f t="shared" si="6"/>
        <v>29</v>
      </c>
      <c r="C60" s="89" t="s">
        <v>301</v>
      </c>
      <c r="D60" s="89"/>
      <c r="G60" s="86"/>
      <c r="I60" s="93">
        <f>+I55*G55+G59*I59</f>
        <v>17142.568130042167</v>
      </c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</row>
    <row r="61" spans="1:22" ht="12" thickTop="1" x14ac:dyDescent="0.2">
      <c r="A61" s="76">
        <f t="shared" si="5"/>
        <v>53</v>
      </c>
      <c r="B61" s="76">
        <f t="shared" si="6"/>
        <v>29</v>
      </c>
      <c r="C61" s="94" t="s">
        <v>175</v>
      </c>
      <c r="D61" s="94"/>
      <c r="I61" s="312">
        <f>'Rate Spread'!$H$14*((H55+H59)/SUM(H31,H35,H55,H59))</f>
        <v>17151.674410510579</v>
      </c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</row>
    <row r="62" spans="1:22" ht="12" thickBot="1" x14ac:dyDescent="0.25">
      <c r="A62" s="76">
        <f t="shared" si="5"/>
        <v>54</v>
      </c>
      <c r="B62" s="76">
        <f t="shared" si="6"/>
        <v>29</v>
      </c>
      <c r="C62" s="95" t="s">
        <v>176</v>
      </c>
      <c r="D62" s="95"/>
      <c r="I62" s="93">
        <f>I60-I61</f>
        <v>-9.106280468411569</v>
      </c>
      <c r="J62" s="151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</row>
    <row r="63" spans="1:22" ht="12" thickTop="1" x14ac:dyDescent="0.2">
      <c r="A63" s="76">
        <f t="shared" si="5"/>
        <v>55</v>
      </c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</row>
    <row r="64" spans="1:22" x14ac:dyDescent="0.2">
      <c r="A64" s="76">
        <f t="shared" si="5"/>
        <v>56</v>
      </c>
      <c r="C64" s="84" t="s">
        <v>156</v>
      </c>
      <c r="D64" s="84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</row>
    <row r="65" spans="1:22" x14ac:dyDescent="0.2">
      <c r="A65" s="76">
        <f t="shared" si="5"/>
        <v>57</v>
      </c>
      <c r="B65" s="76" t="s">
        <v>157</v>
      </c>
      <c r="C65" s="100" t="s">
        <v>137</v>
      </c>
      <c r="D65" s="100"/>
      <c r="E65" s="300"/>
      <c r="G65" s="86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</row>
    <row r="66" spans="1:22" x14ac:dyDescent="0.2">
      <c r="A66" s="76">
        <f t="shared" si="5"/>
        <v>58</v>
      </c>
      <c r="B66" s="76" t="str">
        <f t="shared" ref="B66:B73" si="7">+B65</f>
        <v>10, 31</v>
      </c>
      <c r="C66" s="97" t="s">
        <v>151</v>
      </c>
      <c r="D66" s="301">
        <v>5.5718999999999998E-2</v>
      </c>
      <c r="E66" s="300">
        <f>SUM('F2023 Energy'!$H$81,'F2023 Energy'!$R$81,'F2023 Energy'!$S$81)</f>
        <v>1876145812.3463964</v>
      </c>
      <c r="G66" s="90">
        <f>E66</f>
        <v>1876145812.3463964</v>
      </c>
      <c r="H66" s="299">
        <f>D66*G66</f>
        <v>104536968.51812886</v>
      </c>
      <c r="I66" s="92">
        <f>ROUND(I72*(H66/SUM(H66,H70))/$G$66,6)</f>
        <v>5.9100000000000005E-4</v>
      </c>
      <c r="J66" s="92" t="s">
        <v>51</v>
      </c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</row>
    <row r="67" spans="1:22" x14ac:dyDescent="0.2">
      <c r="A67" s="76">
        <f t="shared" si="5"/>
        <v>59</v>
      </c>
      <c r="B67" s="76" t="str">
        <f t="shared" si="7"/>
        <v>10, 31</v>
      </c>
      <c r="C67" s="95" t="s">
        <v>147</v>
      </c>
      <c r="D67" s="95"/>
      <c r="E67" s="300">
        <f>SUM('F2023 Demand'!$E$80,'F2023 Demand'!$N$80,'F2023 Demand'!$O$80)</f>
        <v>4477943.7198551139</v>
      </c>
      <c r="G67" s="86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</row>
    <row r="68" spans="1:22" x14ac:dyDescent="0.2">
      <c r="A68" s="76">
        <f t="shared" si="5"/>
        <v>60</v>
      </c>
      <c r="B68" s="76" t="str">
        <f t="shared" si="7"/>
        <v>10, 31</v>
      </c>
      <c r="C68" s="97" t="s">
        <v>152</v>
      </c>
      <c r="D68" s="304">
        <v>11.94</v>
      </c>
      <c r="F68" s="303">
        <v>0.48955613676043369</v>
      </c>
      <c r="G68" s="86">
        <f>E67*F68</f>
        <v>2192204.8281229152</v>
      </c>
      <c r="H68" s="295">
        <f>D68*G68</f>
        <v>26174925.647787608</v>
      </c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</row>
    <row r="69" spans="1:22" x14ac:dyDescent="0.2">
      <c r="A69" s="76">
        <f t="shared" si="5"/>
        <v>61</v>
      </c>
      <c r="B69" s="76" t="str">
        <f t="shared" si="7"/>
        <v>10, 31</v>
      </c>
      <c r="C69" s="97" t="s">
        <v>153</v>
      </c>
      <c r="D69" s="304">
        <v>7.96</v>
      </c>
      <c r="F69" s="303">
        <v>0.51044386323956625</v>
      </c>
      <c r="G69" s="86">
        <f>E67*F69</f>
        <v>2285738.8917321982</v>
      </c>
      <c r="H69" s="295">
        <f>D69*G69</f>
        <v>18194481.578188296</v>
      </c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</row>
    <row r="70" spans="1:22" x14ac:dyDescent="0.2">
      <c r="A70" s="76">
        <f t="shared" si="5"/>
        <v>62</v>
      </c>
      <c r="B70" s="76" t="str">
        <f t="shared" si="7"/>
        <v>10, 31</v>
      </c>
      <c r="C70" s="99" t="s">
        <v>136</v>
      </c>
      <c r="D70" s="99"/>
      <c r="G70" s="90">
        <f>SUM(G68:G69)</f>
        <v>4477943.719855113</v>
      </c>
      <c r="H70" s="299">
        <f>SUM(H68:H69)</f>
        <v>44369407.225975901</v>
      </c>
      <c r="I70" s="101">
        <f>ROUND(I72*(H70/SUM(H66,H70))/$G$70,2)</f>
        <v>0.11</v>
      </c>
      <c r="J70" s="92" t="s">
        <v>170</v>
      </c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</row>
    <row r="71" spans="1:22" ht="12" thickBot="1" x14ac:dyDescent="0.25">
      <c r="A71" s="76">
        <f t="shared" si="5"/>
        <v>63</v>
      </c>
      <c r="B71" s="76" t="str">
        <f t="shared" si="7"/>
        <v>10, 31</v>
      </c>
      <c r="C71" s="89" t="s">
        <v>301</v>
      </c>
      <c r="D71" s="89"/>
      <c r="G71" s="86"/>
      <c r="I71" s="93">
        <f>+I66*G66+G70*I70</f>
        <v>1601375.9842807828</v>
      </c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</row>
    <row r="72" spans="1:22" ht="12" thickTop="1" x14ac:dyDescent="0.2">
      <c r="A72" s="76">
        <f t="shared" si="5"/>
        <v>64</v>
      </c>
      <c r="B72" s="76" t="str">
        <f t="shared" si="7"/>
        <v>10, 31</v>
      </c>
      <c r="C72" s="94" t="s">
        <v>175</v>
      </c>
      <c r="D72" s="94"/>
      <c r="I72" s="276">
        <f>'Rate Spread'!$H$19</f>
        <v>1579903.7670302715</v>
      </c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</row>
    <row r="73" spans="1:22" ht="12" thickBot="1" x14ac:dyDescent="0.25">
      <c r="A73" s="76">
        <f t="shared" si="5"/>
        <v>65</v>
      </c>
      <c r="B73" s="76" t="str">
        <f t="shared" si="7"/>
        <v>10, 31</v>
      </c>
      <c r="C73" s="95" t="s">
        <v>176</v>
      </c>
      <c r="D73" s="95"/>
      <c r="I73" s="93">
        <f>I71-I72</f>
        <v>21472.217250511283</v>
      </c>
      <c r="J73" s="151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</row>
    <row r="74" spans="1:22" ht="12" thickTop="1" x14ac:dyDescent="0.2">
      <c r="A74" s="76">
        <f t="shared" si="5"/>
        <v>66</v>
      </c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</row>
    <row r="75" spans="1:22" x14ac:dyDescent="0.2">
      <c r="A75" s="76">
        <f t="shared" ref="A75:A106" si="8">+A74+1</f>
        <v>67</v>
      </c>
      <c r="B75" s="76">
        <v>35</v>
      </c>
      <c r="C75" s="100" t="s">
        <v>137</v>
      </c>
      <c r="D75" s="100"/>
      <c r="G75" s="86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</row>
    <row r="76" spans="1:22" x14ac:dyDescent="0.2">
      <c r="A76" s="76">
        <f t="shared" si="8"/>
        <v>68</v>
      </c>
      <c r="B76" s="76">
        <f t="shared" ref="B76:B83" si="9">+B75</f>
        <v>35</v>
      </c>
      <c r="C76" s="97" t="s">
        <v>151</v>
      </c>
      <c r="D76" s="301">
        <v>5.3178000000000003E-2</v>
      </c>
      <c r="E76" s="300">
        <f>'F2023 Energy'!$T$81</f>
        <v>6289674.4847889813</v>
      </c>
      <c r="G76" s="90">
        <f>E76</f>
        <v>6289674.4847889813</v>
      </c>
      <c r="H76" s="299">
        <f>D76*G76</f>
        <v>334472.30975210847</v>
      </c>
      <c r="I76" s="92">
        <f>ROUND(I82*(H76/SUM(H76,H80))/$G$76,6)</f>
        <v>1.096E-3</v>
      </c>
      <c r="J76" s="92" t="s">
        <v>51</v>
      </c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</row>
    <row r="77" spans="1:22" x14ac:dyDescent="0.2">
      <c r="A77" s="76">
        <f t="shared" si="8"/>
        <v>69</v>
      </c>
      <c r="B77" s="76">
        <f t="shared" si="9"/>
        <v>35</v>
      </c>
      <c r="C77" s="95" t="s">
        <v>147</v>
      </c>
      <c r="D77" s="95"/>
      <c r="E77" s="300">
        <f>'F2023 Demand'!$P$80</f>
        <v>11740.254745076225</v>
      </c>
      <c r="G77" s="86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</row>
    <row r="78" spans="1:22" x14ac:dyDescent="0.2">
      <c r="A78" s="76">
        <f t="shared" si="8"/>
        <v>70</v>
      </c>
      <c r="B78" s="76">
        <f t="shared" si="9"/>
        <v>35</v>
      </c>
      <c r="C78" s="97" t="s">
        <v>152</v>
      </c>
      <c r="D78" s="304">
        <v>4.92</v>
      </c>
      <c r="F78" s="303">
        <v>0.25666934130451124</v>
      </c>
      <c r="G78" s="86">
        <f>E77*F78</f>
        <v>3013.3634521658773</v>
      </c>
      <c r="H78" s="295">
        <f>D78*G78</f>
        <v>14825.748184656117</v>
      </c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</row>
    <row r="79" spans="1:22" x14ac:dyDescent="0.2">
      <c r="A79" s="76">
        <f t="shared" si="8"/>
        <v>71</v>
      </c>
      <c r="B79" s="76">
        <f t="shared" si="9"/>
        <v>35</v>
      </c>
      <c r="C79" s="97" t="s">
        <v>153</v>
      </c>
      <c r="D79" s="304">
        <v>3.28</v>
      </c>
      <c r="F79" s="303">
        <v>0.74333065869548864</v>
      </c>
      <c r="G79" s="86">
        <f>E77*F79</f>
        <v>8726.8912929103462</v>
      </c>
      <c r="H79" s="295">
        <f>D79*G79</f>
        <v>28624.203440745932</v>
      </c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</row>
    <row r="80" spans="1:22" x14ac:dyDescent="0.2">
      <c r="A80" s="76">
        <f t="shared" si="8"/>
        <v>72</v>
      </c>
      <c r="B80" s="76">
        <f t="shared" si="9"/>
        <v>35</v>
      </c>
      <c r="C80" s="99" t="s">
        <v>136</v>
      </c>
      <c r="D80" s="99"/>
      <c r="G80" s="90">
        <f>SUM(G78:G79)</f>
        <v>11740.254745076223</v>
      </c>
      <c r="H80" s="299">
        <f>SUM(H78:H79)</f>
        <v>43449.951625402049</v>
      </c>
      <c r="I80" s="101">
        <f>ROUND(I82*(H80/SUM(H76,H80))/$G$80,2)</f>
        <v>0.08</v>
      </c>
      <c r="J80" s="92" t="s">
        <v>170</v>
      </c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</row>
    <row r="81" spans="1:22" ht="12" thickBot="1" x14ac:dyDescent="0.25">
      <c r="A81" s="76">
        <f t="shared" si="8"/>
        <v>73</v>
      </c>
      <c r="B81" s="76">
        <f t="shared" si="9"/>
        <v>35</v>
      </c>
      <c r="C81" s="89" t="s">
        <v>301</v>
      </c>
      <c r="D81" s="89"/>
      <c r="G81" s="86"/>
      <c r="I81" s="93">
        <f>+I76*G76+G80*I80</f>
        <v>7832.7036149348205</v>
      </c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</row>
    <row r="82" spans="1:22" ht="12" thickTop="1" x14ac:dyDescent="0.2">
      <c r="A82" s="76">
        <f t="shared" si="8"/>
        <v>74</v>
      </c>
      <c r="B82" s="76">
        <f t="shared" si="9"/>
        <v>35</v>
      </c>
      <c r="C82" s="94" t="s">
        <v>175</v>
      </c>
      <c r="D82" s="94"/>
      <c r="I82" s="276">
        <f>'Rate Spread'!$H$20</f>
        <v>7787.2236722729785</v>
      </c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</row>
    <row r="83" spans="1:22" ht="12.75" customHeight="1" thickBot="1" x14ac:dyDescent="0.25">
      <c r="A83" s="76">
        <f t="shared" si="8"/>
        <v>75</v>
      </c>
      <c r="B83" s="76">
        <f t="shared" si="9"/>
        <v>35</v>
      </c>
      <c r="C83" s="95" t="s">
        <v>176</v>
      </c>
      <c r="D83" s="95"/>
      <c r="I83" s="93">
        <f>I81-I82</f>
        <v>45.47994266184196</v>
      </c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</row>
    <row r="84" spans="1:22" ht="12" thickTop="1" x14ac:dyDescent="0.2">
      <c r="A84" s="76">
        <f t="shared" si="8"/>
        <v>76</v>
      </c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</row>
    <row r="85" spans="1:22" x14ac:dyDescent="0.2">
      <c r="A85" s="76">
        <f t="shared" si="8"/>
        <v>77</v>
      </c>
      <c r="B85" s="76">
        <v>43</v>
      </c>
      <c r="C85" s="100" t="s">
        <v>137</v>
      </c>
      <c r="D85" s="100"/>
      <c r="G85" s="86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</row>
    <row r="86" spans="1:22" x14ac:dyDescent="0.2">
      <c r="A86" s="76">
        <f t="shared" si="8"/>
        <v>78</v>
      </c>
      <c r="B86" s="76">
        <f t="shared" ref="B86:B91" si="10">+B85</f>
        <v>43</v>
      </c>
      <c r="C86" s="97" t="s">
        <v>151</v>
      </c>
      <c r="D86" s="301">
        <v>5.7393E-2</v>
      </c>
      <c r="E86" s="300">
        <f>'F2023 Energy'!$U$81</f>
        <v>162503320.05443004</v>
      </c>
      <c r="G86" s="90">
        <f>E86</f>
        <v>162503320.05443004</v>
      </c>
      <c r="H86" s="299">
        <f>D86*G86</f>
        <v>9326553.0478839036</v>
      </c>
      <c r="I86" s="92">
        <f>ROUND(I90*(H86/SUM(H86,H88))/$G$86,6)</f>
        <v>5.5199999999999997E-4</v>
      </c>
      <c r="J86" s="92" t="s">
        <v>51</v>
      </c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</row>
    <row r="87" spans="1:22" x14ac:dyDescent="0.2">
      <c r="A87" s="76">
        <f t="shared" si="8"/>
        <v>79</v>
      </c>
      <c r="B87" s="76">
        <f t="shared" si="10"/>
        <v>43</v>
      </c>
      <c r="C87" s="95" t="s">
        <v>147</v>
      </c>
      <c r="D87" s="95"/>
      <c r="E87" s="300"/>
      <c r="G87" s="86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</row>
    <row r="88" spans="1:22" x14ac:dyDescent="0.2">
      <c r="A88" s="76">
        <f t="shared" si="8"/>
        <v>80</v>
      </c>
      <c r="B88" s="76">
        <f t="shared" si="10"/>
        <v>43</v>
      </c>
      <c r="C88" s="102" t="s">
        <v>158</v>
      </c>
      <c r="D88" s="304">
        <v>5.01</v>
      </c>
      <c r="E88" s="300">
        <f>'F2023 Demand'!$Q$80</f>
        <v>764771.2241919426</v>
      </c>
      <c r="F88" s="303"/>
      <c r="G88" s="90">
        <f>E88</f>
        <v>764771.2241919426</v>
      </c>
      <c r="H88" s="299">
        <f>D88*G88</f>
        <v>3831503.8332016324</v>
      </c>
      <c r="I88" s="101">
        <f>ROUND(I90*(H88/SUM(H86,H88))/$G$88,2)</f>
        <v>0.05</v>
      </c>
      <c r="J88" s="92" t="s">
        <v>170</v>
      </c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</row>
    <row r="89" spans="1:22" ht="12" thickBot="1" x14ac:dyDescent="0.25">
      <c r="A89" s="76">
        <f t="shared" si="8"/>
        <v>81</v>
      </c>
      <c r="B89" s="76">
        <f t="shared" si="10"/>
        <v>43</v>
      </c>
      <c r="C89" s="89" t="s">
        <v>301</v>
      </c>
      <c r="D89" s="89"/>
      <c r="G89" s="86"/>
      <c r="I89" s="93">
        <f>I86*G86+I88*G88</f>
        <v>127940.39387964251</v>
      </c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</row>
    <row r="90" spans="1:22" ht="12" thickTop="1" x14ac:dyDescent="0.2">
      <c r="A90" s="76">
        <f t="shared" si="8"/>
        <v>82</v>
      </c>
      <c r="B90" s="76">
        <f t="shared" si="10"/>
        <v>43</v>
      </c>
      <c r="C90" s="94" t="s">
        <v>175</v>
      </c>
      <c r="D90" s="94"/>
      <c r="G90" s="86"/>
      <c r="I90" s="276">
        <f>'Rate Spread'!$H$21</f>
        <v>126459.22259452287</v>
      </c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</row>
    <row r="91" spans="1:22" ht="12" thickBot="1" x14ac:dyDescent="0.25">
      <c r="A91" s="76">
        <f t="shared" si="8"/>
        <v>83</v>
      </c>
      <c r="B91" s="76">
        <f t="shared" si="10"/>
        <v>43</v>
      </c>
      <c r="C91" s="95" t="s">
        <v>176</v>
      </c>
      <c r="D91" s="95"/>
      <c r="I91" s="93">
        <f>I89-I90</f>
        <v>1481.1712851196353</v>
      </c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</row>
    <row r="92" spans="1:22" ht="12" thickTop="1" x14ac:dyDescent="0.2">
      <c r="A92" s="76">
        <f t="shared" si="8"/>
        <v>84</v>
      </c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</row>
    <row r="93" spans="1:22" x14ac:dyDescent="0.2">
      <c r="A93" s="76">
        <f t="shared" si="8"/>
        <v>85</v>
      </c>
      <c r="C93" s="84" t="s">
        <v>159</v>
      </c>
      <c r="D93" s="84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</row>
    <row r="94" spans="1:22" x14ac:dyDescent="0.2">
      <c r="A94" s="76">
        <f t="shared" si="8"/>
        <v>86</v>
      </c>
      <c r="B94" s="76">
        <v>46</v>
      </c>
      <c r="C94" s="100" t="s">
        <v>137</v>
      </c>
      <c r="D94" s="100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</row>
    <row r="95" spans="1:22" x14ac:dyDescent="0.2">
      <c r="A95" s="76">
        <f t="shared" si="8"/>
        <v>87</v>
      </c>
      <c r="B95" s="76">
        <f t="shared" ref="B95:B100" si="11">+B94</f>
        <v>46</v>
      </c>
      <c r="C95" s="97" t="s">
        <v>151</v>
      </c>
      <c r="D95" s="301">
        <v>5.0422000000000002E-2</v>
      </c>
      <c r="E95" s="300">
        <f>SUM('F2023 Energy'!$V$81:$W$81)</f>
        <v>126640809.82727739</v>
      </c>
      <c r="G95" s="90">
        <f>E95</f>
        <v>126640809.82727739</v>
      </c>
      <c r="H95" s="299">
        <f>D95*G95</f>
        <v>6385482.9131109808</v>
      </c>
      <c r="I95" s="92">
        <f>ROUND(I99*(H95/SUM(H95,H97))/$G$95,6)</f>
        <v>3.5599999999999998E-4</v>
      </c>
      <c r="J95" s="92" t="s">
        <v>51</v>
      </c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</row>
    <row r="96" spans="1:22" x14ac:dyDescent="0.2">
      <c r="A96" s="76">
        <f t="shared" si="8"/>
        <v>88</v>
      </c>
      <c r="B96" s="76">
        <f t="shared" si="11"/>
        <v>46</v>
      </c>
      <c r="C96" s="95" t="s">
        <v>147</v>
      </c>
      <c r="D96" s="95"/>
      <c r="E96" s="300"/>
      <c r="G96" s="86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</row>
    <row r="97" spans="1:22" x14ac:dyDescent="0.2">
      <c r="A97" s="76">
        <f t="shared" si="8"/>
        <v>89</v>
      </c>
      <c r="B97" s="76">
        <f t="shared" si="11"/>
        <v>46</v>
      </c>
      <c r="C97" s="102" t="s">
        <v>160</v>
      </c>
      <c r="D97" s="304">
        <v>3.04</v>
      </c>
      <c r="E97" s="300">
        <f>SUM('F2023 Demand'!$R$80:$S$80)</f>
        <v>610872.32146247872</v>
      </c>
      <c r="F97" s="303"/>
      <c r="G97" s="90">
        <f>E97</f>
        <v>610872.32146247872</v>
      </c>
      <c r="H97" s="299">
        <f>D97*G97</f>
        <v>1857051.8572459354</v>
      </c>
      <c r="I97" s="101">
        <f>ROUND(I99*(H97/SUM(H95,H97))/$G$97,2)</f>
        <v>0.02</v>
      </c>
      <c r="J97" s="92" t="s">
        <v>173</v>
      </c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</row>
    <row r="98" spans="1:22" ht="12" thickBot="1" x14ac:dyDescent="0.25">
      <c r="A98" s="76">
        <f t="shared" si="8"/>
        <v>90</v>
      </c>
      <c r="B98" s="76">
        <f t="shared" si="11"/>
        <v>46</v>
      </c>
      <c r="C98" s="89" t="s">
        <v>301</v>
      </c>
      <c r="D98" s="89"/>
      <c r="G98" s="86"/>
      <c r="I98" s="93">
        <f>I95*G95+I97*G97</f>
        <v>57301.574727760322</v>
      </c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</row>
    <row r="99" spans="1:22" ht="12" thickTop="1" x14ac:dyDescent="0.2">
      <c r="A99" s="76">
        <f t="shared" si="8"/>
        <v>91</v>
      </c>
      <c r="B99" s="76">
        <f t="shared" si="11"/>
        <v>46</v>
      </c>
      <c r="C99" s="94" t="s">
        <v>175</v>
      </c>
      <c r="D99" s="94"/>
      <c r="I99" s="276">
        <f>'Rate Spread'!$H$24*((H95+H97)/SUM(H95,H97,H103,H105))</f>
        <v>58247.562570780639</v>
      </c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</row>
    <row r="100" spans="1:22" ht="12" thickBot="1" x14ac:dyDescent="0.25">
      <c r="A100" s="76">
        <f t="shared" si="8"/>
        <v>92</v>
      </c>
      <c r="B100" s="76">
        <f t="shared" si="11"/>
        <v>46</v>
      </c>
      <c r="C100" s="95" t="s">
        <v>176</v>
      </c>
      <c r="D100" s="95"/>
      <c r="I100" s="93">
        <f>I98-I99</f>
        <v>-945.98784302031709</v>
      </c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</row>
    <row r="101" spans="1:22" ht="12" thickTop="1" x14ac:dyDescent="0.2">
      <c r="A101" s="76">
        <f t="shared" si="8"/>
        <v>93</v>
      </c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</row>
    <row r="102" spans="1:22" x14ac:dyDescent="0.2">
      <c r="A102" s="76">
        <f t="shared" si="8"/>
        <v>94</v>
      </c>
      <c r="B102" s="76">
        <v>49</v>
      </c>
      <c r="C102" s="100" t="s">
        <v>137</v>
      </c>
      <c r="D102" s="100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</row>
    <row r="103" spans="1:22" x14ac:dyDescent="0.2">
      <c r="A103" s="76">
        <f t="shared" si="8"/>
        <v>95</v>
      </c>
      <c r="B103" s="76">
        <f t="shared" ref="B103:B108" si="12">+B102</f>
        <v>49</v>
      </c>
      <c r="C103" s="97" t="s">
        <v>151</v>
      </c>
      <c r="D103" s="301">
        <v>5.0422000000000002E-2</v>
      </c>
      <c r="E103" s="300">
        <f>SUM('F2023 Energy'!$X$81:$Y$81)</f>
        <v>714077377.02102566</v>
      </c>
      <c r="G103" s="90">
        <f>E103</f>
        <v>714077377.02102566</v>
      </c>
      <c r="H103" s="299">
        <f>D103*G103</f>
        <v>36005209.504154153</v>
      </c>
      <c r="I103" s="92">
        <f>ROUND(I107*(H103/SUM(H103,H105))/$G$103,6)</f>
        <v>3.5599999999999998E-4</v>
      </c>
      <c r="J103" s="92" t="s">
        <v>51</v>
      </c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</row>
    <row r="104" spans="1:22" x14ac:dyDescent="0.2">
      <c r="A104" s="76">
        <f t="shared" si="8"/>
        <v>96</v>
      </c>
      <c r="B104" s="76">
        <f t="shared" si="12"/>
        <v>49</v>
      </c>
      <c r="C104" s="95" t="s">
        <v>147</v>
      </c>
      <c r="D104" s="95"/>
      <c r="E104" s="300"/>
      <c r="G104" s="86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</row>
    <row r="105" spans="1:22" x14ac:dyDescent="0.2">
      <c r="A105" s="76">
        <f t="shared" si="8"/>
        <v>97</v>
      </c>
      <c r="B105" s="76">
        <f t="shared" si="12"/>
        <v>49</v>
      </c>
      <c r="C105" s="102" t="s">
        <v>160</v>
      </c>
      <c r="D105" s="304">
        <v>5.65</v>
      </c>
      <c r="E105" s="300">
        <f>SUM('F2023 Demand'!$T$80:$U$80)</f>
        <v>1760200.7577607657</v>
      </c>
      <c r="F105" s="303"/>
      <c r="G105" s="90">
        <f>E105</f>
        <v>1760200.7577607657</v>
      </c>
      <c r="H105" s="299">
        <f>D105*G105</f>
        <v>9945134.2813483272</v>
      </c>
      <c r="I105" s="101">
        <f>ROUND(I107*(H105/SUM(H103,H105))/$G$105,2)</f>
        <v>0.04</v>
      </c>
      <c r="J105" s="92" t="s">
        <v>173</v>
      </c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</row>
    <row r="106" spans="1:22" ht="12" thickBot="1" x14ac:dyDescent="0.25">
      <c r="A106" s="76">
        <f t="shared" si="8"/>
        <v>98</v>
      </c>
      <c r="B106" s="76">
        <f t="shared" si="12"/>
        <v>49</v>
      </c>
      <c r="C106" s="89" t="s">
        <v>174</v>
      </c>
      <c r="D106" s="89"/>
      <c r="G106" s="86"/>
      <c r="I106" s="93">
        <f>I103*G103+I105*G105</f>
        <v>324619.57652991574</v>
      </c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</row>
    <row r="107" spans="1:22" ht="12" thickTop="1" x14ac:dyDescent="0.2">
      <c r="A107" s="76">
        <f t="shared" ref="A107:A114" si="13">+A106+1</f>
        <v>99</v>
      </c>
      <c r="B107" s="76">
        <f t="shared" si="12"/>
        <v>49</v>
      </c>
      <c r="C107" s="94" t="s">
        <v>175</v>
      </c>
      <c r="D107" s="94"/>
      <c r="I107" s="276">
        <f>'Rate Spread'!$H$24*((H103+H105)/SUM(H95,H97,H103,H105))</f>
        <v>324717.52917810745</v>
      </c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</row>
    <row r="108" spans="1:22" ht="12" thickBot="1" x14ac:dyDescent="0.25">
      <c r="A108" s="76">
        <f t="shared" si="13"/>
        <v>100</v>
      </c>
      <c r="B108" s="76">
        <f t="shared" si="12"/>
        <v>49</v>
      </c>
      <c r="C108" s="95" t="s">
        <v>176</v>
      </c>
      <c r="D108" s="95"/>
      <c r="I108" s="93">
        <f>I106-I107</f>
        <v>-97.952648191712797</v>
      </c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</row>
    <row r="109" spans="1:22" ht="12" thickTop="1" x14ac:dyDescent="0.2">
      <c r="A109" s="76">
        <f t="shared" si="13"/>
        <v>101</v>
      </c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</row>
    <row r="110" spans="1:22" x14ac:dyDescent="0.2">
      <c r="A110" s="76">
        <f t="shared" si="13"/>
        <v>102</v>
      </c>
      <c r="B110" s="76" t="s">
        <v>161</v>
      </c>
      <c r="C110" s="100" t="s">
        <v>162</v>
      </c>
      <c r="D110" s="301">
        <v>0.24954499999999999</v>
      </c>
      <c r="E110" s="300">
        <f>SUM('F2023 Energy'!$C$81,'F2023 Energy'!$AB$81:$AK$81)</f>
        <v>90817528.41902189</v>
      </c>
      <c r="G110" s="90">
        <f>E110</f>
        <v>90817528.41902189</v>
      </c>
      <c r="H110" s="299">
        <f>D110*G110</f>
        <v>22663060.129324816</v>
      </c>
      <c r="I110" s="92">
        <f>ROUND(+I$112/G$110,6)</f>
        <v>4.1910000000000003E-3</v>
      </c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</row>
    <row r="111" spans="1:22" ht="12" thickBot="1" x14ac:dyDescent="0.25">
      <c r="A111" s="76">
        <f t="shared" si="13"/>
        <v>103</v>
      </c>
      <c r="B111" s="76" t="str">
        <f>+B110</f>
        <v>3, 50-59</v>
      </c>
      <c r="C111" s="89" t="s">
        <v>301</v>
      </c>
      <c r="D111" s="89"/>
      <c r="G111" s="86"/>
      <c r="I111" s="93">
        <f>+I110*G110</f>
        <v>380616.26160412078</v>
      </c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</row>
    <row r="112" spans="1:22" ht="12" thickTop="1" x14ac:dyDescent="0.2">
      <c r="A112" s="76">
        <f t="shared" si="13"/>
        <v>104</v>
      </c>
      <c r="B112" s="76" t="str">
        <f>+B111</f>
        <v>3, 50-59</v>
      </c>
      <c r="C112" s="94" t="s">
        <v>175</v>
      </c>
      <c r="D112" s="94"/>
      <c r="G112" s="86"/>
      <c r="I112" s="276">
        <f>'Rate Spread'!$H$29</f>
        <v>380584.74110087485</v>
      </c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</row>
    <row r="113" spans="1:22" ht="12" thickBot="1" x14ac:dyDescent="0.25">
      <c r="A113" s="76">
        <f t="shared" si="13"/>
        <v>105</v>
      </c>
      <c r="B113" s="76" t="str">
        <f>+B112</f>
        <v>3, 50-59</v>
      </c>
      <c r="C113" s="95" t="s">
        <v>176</v>
      </c>
      <c r="D113" s="95"/>
      <c r="I113" s="93">
        <f>I111-I112</f>
        <v>31.520503245934378</v>
      </c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</row>
    <row r="114" spans="1:22" ht="12" thickTop="1" x14ac:dyDescent="0.2">
      <c r="A114" s="76">
        <f t="shared" si="13"/>
        <v>106</v>
      </c>
      <c r="G114" s="86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</row>
    <row r="115" spans="1:22" x14ac:dyDescent="0.2">
      <c r="A115" s="76">
        <f t="shared" ref="A115:A129" si="14">+A114+1</f>
        <v>107</v>
      </c>
      <c r="B115" s="76" t="s">
        <v>163</v>
      </c>
      <c r="C115" s="100" t="s">
        <v>44</v>
      </c>
      <c r="D115" s="100"/>
      <c r="G115" s="86"/>
      <c r="I115" s="101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</row>
    <row r="116" spans="1:22" x14ac:dyDescent="0.2">
      <c r="A116" s="76">
        <f t="shared" si="14"/>
        <v>108</v>
      </c>
      <c r="B116" s="76" t="s">
        <v>163</v>
      </c>
      <c r="C116" s="89" t="s">
        <v>301</v>
      </c>
      <c r="D116" s="89"/>
      <c r="G116" s="86"/>
      <c r="I116" s="101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</row>
    <row r="117" spans="1:22" x14ac:dyDescent="0.2">
      <c r="A117" s="76">
        <f t="shared" si="14"/>
        <v>109</v>
      </c>
      <c r="B117" s="76" t="s">
        <v>163</v>
      </c>
      <c r="C117" s="94" t="s">
        <v>175</v>
      </c>
      <c r="D117" s="94"/>
      <c r="G117" s="86"/>
      <c r="I117" s="101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</row>
    <row r="118" spans="1:22" x14ac:dyDescent="0.2">
      <c r="A118" s="76">
        <f t="shared" si="14"/>
        <v>110</v>
      </c>
      <c r="B118" s="76" t="s">
        <v>163</v>
      </c>
      <c r="C118" s="95" t="s">
        <v>176</v>
      </c>
      <c r="D118" s="95"/>
      <c r="I118" s="101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</row>
    <row r="119" spans="1:22" x14ac:dyDescent="0.2">
      <c r="A119" s="76">
        <f t="shared" si="14"/>
        <v>111</v>
      </c>
      <c r="G119" s="86"/>
      <c r="I119" s="101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</row>
    <row r="120" spans="1:22" x14ac:dyDescent="0.2">
      <c r="A120" s="76">
        <f t="shared" si="14"/>
        <v>112</v>
      </c>
      <c r="B120" s="76" t="s">
        <v>104</v>
      </c>
      <c r="C120" s="100" t="s">
        <v>44</v>
      </c>
      <c r="D120" s="100"/>
      <c r="G120" s="86"/>
      <c r="I120" s="101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</row>
    <row r="121" spans="1:22" x14ac:dyDescent="0.2">
      <c r="A121" s="76">
        <f t="shared" si="14"/>
        <v>113</v>
      </c>
      <c r="B121" s="76" t="s">
        <v>104</v>
      </c>
      <c r="C121" s="89" t="s">
        <v>301</v>
      </c>
      <c r="D121" s="89"/>
      <c r="G121" s="86"/>
      <c r="I121" s="101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</row>
    <row r="122" spans="1:22" x14ac:dyDescent="0.2">
      <c r="A122" s="76">
        <f t="shared" si="14"/>
        <v>114</v>
      </c>
      <c r="B122" s="76" t="s">
        <v>104</v>
      </c>
      <c r="C122" s="94" t="s">
        <v>175</v>
      </c>
      <c r="D122" s="94"/>
      <c r="I122" s="101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</row>
    <row r="123" spans="1:22" x14ac:dyDescent="0.2">
      <c r="A123" s="76">
        <f t="shared" si="14"/>
        <v>115</v>
      </c>
      <c r="B123" s="76" t="s">
        <v>104</v>
      </c>
      <c r="C123" s="95" t="s">
        <v>176</v>
      </c>
      <c r="D123" s="95"/>
      <c r="I123" s="101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</row>
    <row r="124" spans="1:22" x14ac:dyDescent="0.2">
      <c r="A124" s="76">
        <f t="shared" si="14"/>
        <v>116</v>
      </c>
      <c r="C124" s="102"/>
      <c r="D124" s="102"/>
      <c r="I124" s="87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</row>
    <row r="125" spans="1:22" x14ac:dyDescent="0.2">
      <c r="A125" s="76">
        <f t="shared" si="14"/>
        <v>117</v>
      </c>
      <c r="B125" s="96" t="s">
        <v>99</v>
      </c>
      <c r="C125" s="100" t="s">
        <v>44</v>
      </c>
      <c r="D125" s="302">
        <v>3.5139999999999998E-2</v>
      </c>
      <c r="E125" s="300">
        <f>'F2023 Energy'!$D$81</f>
        <v>9098481.4854498804</v>
      </c>
      <c r="G125" s="90">
        <f>E125</f>
        <v>9098481.4854498804</v>
      </c>
      <c r="H125" s="299">
        <f>D125*G125</f>
        <v>319720.63939870876</v>
      </c>
      <c r="I125" s="92">
        <f>ROUND(I128*(H125/SUM(H125,H126))/$G$125,6)</f>
        <v>7.1400000000000001E-4</v>
      </c>
      <c r="J125" s="92" t="s">
        <v>51</v>
      </c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</row>
    <row r="126" spans="1:22" x14ac:dyDescent="0.2">
      <c r="A126" s="76">
        <f t="shared" si="14"/>
        <v>118</v>
      </c>
      <c r="B126" s="76" t="str">
        <f>+B125</f>
        <v>Firm Resale</v>
      </c>
      <c r="C126" s="100" t="s">
        <v>164</v>
      </c>
      <c r="D126" s="301">
        <v>5.25</v>
      </c>
      <c r="E126" s="300">
        <f>'F2023 Demand'!$C$80</f>
        <v>17248.317557001559</v>
      </c>
      <c r="G126" s="90">
        <f>E126</f>
        <v>17248.317557001559</v>
      </c>
      <c r="H126" s="299">
        <f>D126*G126</f>
        <v>90553.667174258182</v>
      </c>
      <c r="I126" s="101">
        <f>ROUND(I128*(H126/SUM(H125,H126))/$G$126,2)</f>
        <v>0.11</v>
      </c>
      <c r="J126" s="92" t="s">
        <v>170</v>
      </c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</row>
    <row r="127" spans="1:22" ht="12" thickBot="1" x14ac:dyDescent="0.25">
      <c r="A127" s="76">
        <f t="shared" si="14"/>
        <v>119</v>
      </c>
      <c r="B127" s="76" t="str">
        <f>+B126</f>
        <v>Firm Resale</v>
      </c>
      <c r="C127" s="89" t="s">
        <v>301</v>
      </c>
      <c r="D127" s="89"/>
      <c r="G127" s="86"/>
      <c r="I127" s="93">
        <f>I125*G125+I126*G126</f>
        <v>8393.6307118813857</v>
      </c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</row>
    <row r="128" spans="1:22" ht="12" thickTop="1" x14ac:dyDescent="0.2">
      <c r="A128" s="76">
        <f t="shared" si="14"/>
        <v>120</v>
      </c>
      <c r="B128" s="76" t="str">
        <f>+B127</f>
        <v>Firm Resale</v>
      </c>
      <c r="C128" s="94" t="s">
        <v>175</v>
      </c>
      <c r="D128" s="94"/>
      <c r="I128" s="276">
        <f>'Rate Spread'!$H$33</f>
        <v>8337.3943921220653</v>
      </c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</row>
    <row r="129" spans="1:22" ht="12" thickBot="1" x14ac:dyDescent="0.25">
      <c r="A129" s="76">
        <f t="shared" si="14"/>
        <v>121</v>
      </c>
      <c r="B129" s="76" t="str">
        <f>+B128</f>
        <v>Firm Resale</v>
      </c>
      <c r="C129" s="95" t="s">
        <v>176</v>
      </c>
      <c r="D129" s="95"/>
      <c r="I129" s="93">
        <f>I127-I128</f>
        <v>56.236319759320395</v>
      </c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</row>
    <row r="130" spans="1:22" ht="12.75" customHeight="1" thickTop="1" x14ac:dyDescent="0.2">
      <c r="A130" s="78"/>
      <c r="G130" s="276"/>
      <c r="H130" s="298"/>
    </row>
    <row r="131" spans="1:22" ht="12.75" customHeight="1" x14ac:dyDescent="0.2">
      <c r="A131" s="78"/>
      <c r="G131" s="276"/>
      <c r="H131" s="297" t="s">
        <v>294</v>
      </c>
      <c r="I131" s="87">
        <f>SUM(I15,I24,I37,I47,I61,I72,I82,I90,I99,I107,I112,I128)</f>
        <v>31373097.850429229</v>
      </c>
      <c r="J131" s="98"/>
    </row>
    <row r="132" spans="1:22" ht="12.75" customHeight="1" x14ac:dyDescent="0.2">
      <c r="A132" s="78"/>
      <c r="G132" s="276"/>
      <c r="H132" s="297" t="s">
        <v>300</v>
      </c>
      <c r="I132" s="87">
        <f>SUM(I14,I23,I36,I46,I60,I71,I81,I89,I98,I106,I111,I127)</f>
        <v>31428763.206848793</v>
      </c>
    </row>
    <row r="133" spans="1:22" ht="12.75" customHeight="1" thickBot="1" x14ac:dyDescent="0.25">
      <c r="A133" s="78"/>
      <c r="G133" s="274"/>
      <c r="H133" s="308" t="s">
        <v>303</v>
      </c>
      <c r="I133" s="296">
        <f>I131-I132</f>
        <v>-55665.356419563293</v>
      </c>
      <c r="J133" s="438"/>
    </row>
    <row r="134" spans="1:22" ht="12" thickTop="1" x14ac:dyDescent="0.2">
      <c r="A134" s="24"/>
      <c r="B134" s="24"/>
      <c r="C134" s="24"/>
      <c r="D134" s="24"/>
      <c r="E134" s="24"/>
      <c r="F134" s="24"/>
      <c r="G134" s="24"/>
      <c r="H134" s="170"/>
      <c r="I134" s="87"/>
      <c r="J134" s="24"/>
    </row>
    <row r="135" spans="1:22" x14ac:dyDescent="0.2">
      <c r="A135" s="68" t="s">
        <v>211</v>
      </c>
      <c r="B135" s="68"/>
      <c r="C135" s="24"/>
      <c r="D135" s="24"/>
      <c r="E135" s="24"/>
      <c r="F135" s="24"/>
      <c r="G135" s="24"/>
      <c r="H135" s="170"/>
      <c r="I135" s="313"/>
      <c r="J135" s="24"/>
    </row>
    <row r="136" spans="1:22" x14ac:dyDescent="0.2">
      <c r="A136" s="24"/>
      <c r="B136" s="24"/>
      <c r="C136" s="24"/>
      <c r="D136" s="24"/>
      <c r="E136" s="24"/>
      <c r="F136" s="24"/>
      <c r="G136" s="24"/>
      <c r="H136" s="170"/>
      <c r="I136" s="174"/>
      <c r="J136" s="24"/>
    </row>
    <row r="137" spans="1:22" x14ac:dyDescent="0.2">
      <c r="A137" s="24"/>
      <c r="B137" s="24"/>
      <c r="C137" s="24"/>
      <c r="D137" s="24"/>
      <c r="E137" s="24"/>
      <c r="F137" s="24"/>
      <c r="G137" s="24"/>
      <c r="H137" s="170"/>
      <c r="I137" s="174"/>
      <c r="J137" s="24"/>
    </row>
    <row r="138" spans="1:22" x14ac:dyDescent="0.2">
      <c r="A138" s="24"/>
      <c r="B138" s="24"/>
      <c r="C138" s="24"/>
      <c r="D138" s="24"/>
      <c r="E138" s="24"/>
      <c r="F138" s="24"/>
      <c r="G138" s="24"/>
      <c r="H138" s="170"/>
      <c r="I138" s="174"/>
      <c r="J138" s="24"/>
    </row>
  </sheetData>
  <mergeCells count="5">
    <mergeCell ref="A1:J1"/>
    <mergeCell ref="A2:J2"/>
    <mergeCell ref="A3:J3"/>
    <mergeCell ref="A4:J4"/>
    <mergeCell ref="A5:J5"/>
  </mergeCells>
  <pageMargins left="0.7" right="0.7" top="0.75" bottom="0.75" header="0.3" footer="0.3"/>
  <pageSetup scale="46" fitToWidth="2" fitToHeight="0" orientation="landscape" r:id="rId1"/>
  <headerFooter>
    <oddFooter>&amp;L&amp;A&amp;RExhibit No. ___(BDJ-5)
Page &amp;P of &amp;N</oddFooter>
  </headerFooter>
  <rowBreaks count="3" manualBreakCount="3">
    <brk id="38" max="24" man="1"/>
    <brk id="63" max="24" man="1"/>
    <brk id="108" max="24" man="1"/>
  </rowBreaks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zoomScaleNormal="100" workbookViewId="0">
      <pane ySplit="7" topLeftCell="A8" activePane="bottomLeft" state="frozen"/>
      <selection activeCell="B28" sqref="B28"/>
      <selection pane="bottomLeft" activeCell="K14" sqref="K14"/>
    </sheetView>
  </sheetViews>
  <sheetFormatPr defaultColWidth="8.85546875" defaultRowHeight="11.25" x14ac:dyDescent="0.2"/>
  <cols>
    <col min="1" max="1" width="4.42578125" style="115" bestFit="1" customWidth="1"/>
    <col min="2" max="2" width="38.85546875" style="115" bestFit="1" customWidth="1"/>
    <col min="3" max="3" width="17.5703125" style="115" bestFit="1" customWidth="1"/>
    <col min="4" max="4" width="16.140625" style="115" bestFit="1" customWidth="1"/>
    <col min="5" max="6" width="9.42578125" style="115" bestFit="1" customWidth="1"/>
    <col min="7" max="7" width="13.140625" style="115" bestFit="1" customWidth="1"/>
    <col min="8" max="8" width="10" style="115" bestFit="1" customWidth="1"/>
    <col min="9" max="9" width="12.85546875" style="115" customWidth="1"/>
    <col min="10" max="10" width="10.5703125" style="115" bestFit="1" customWidth="1"/>
    <col min="11" max="11" width="9.85546875" style="115" bestFit="1" customWidth="1"/>
    <col min="12" max="12" width="11.28515625" style="115" bestFit="1" customWidth="1"/>
    <col min="13" max="13" width="1.85546875" style="114" customWidth="1"/>
    <col min="14" max="16384" width="8.85546875" style="115"/>
  </cols>
  <sheetData>
    <row r="1" spans="1:13" s="248" customFormat="1" x14ac:dyDescent="0.2">
      <c r="A1" s="457" t="str">
        <f>'Rate Summary'!A1:K1</f>
        <v>Puget Sound Energy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247"/>
    </row>
    <row r="2" spans="1:13" s="248" customFormat="1" x14ac:dyDescent="0.2">
      <c r="A2" s="457" t="str">
        <f>'Rate Summary'!A2:K2</f>
        <v>Schedule 141CEI Clean Energy Implementation Tracker</v>
      </c>
      <c r="B2" s="457"/>
      <c r="C2" s="457"/>
      <c r="D2" s="457"/>
      <c r="E2" s="457"/>
      <c r="F2" s="457"/>
      <c r="G2" s="457"/>
      <c r="H2" s="457"/>
      <c r="I2" s="457"/>
      <c r="J2" s="457"/>
      <c r="K2" s="457"/>
      <c r="L2" s="457"/>
      <c r="M2" s="247"/>
    </row>
    <row r="3" spans="1:13" s="248" customFormat="1" x14ac:dyDescent="0.2">
      <c r="A3" s="457" t="str">
        <f>'Rate Summary'!A3:K3</f>
        <v>For the Forecasted Period September 1, 2023 to December 31, 2024</v>
      </c>
      <c r="B3" s="457"/>
      <c r="C3" s="457"/>
      <c r="D3" s="457"/>
      <c r="E3" s="457"/>
      <c r="F3" s="457"/>
      <c r="G3" s="457"/>
      <c r="H3" s="457"/>
      <c r="I3" s="457"/>
      <c r="J3" s="457"/>
      <c r="K3" s="457"/>
      <c r="L3" s="457"/>
      <c r="M3" s="247"/>
    </row>
    <row r="4" spans="1:13" s="248" customFormat="1" x14ac:dyDescent="0.2">
      <c r="A4" s="457" t="str">
        <f>'Rate Summary'!A4:K4</f>
        <v>Proposed Rate Effective September 1, 2023</v>
      </c>
      <c r="B4" s="457"/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247"/>
    </row>
    <row r="5" spans="1:13" s="248" customFormat="1" x14ac:dyDescent="0.2">
      <c r="A5" s="456" t="s">
        <v>250</v>
      </c>
      <c r="B5" s="456"/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247"/>
    </row>
    <row r="6" spans="1:13" s="105" customFormat="1" ht="12" thickBot="1" x14ac:dyDescent="0.25">
      <c r="A6" s="156"/>
      <c r="B6" s="458"/>
      <c r="C6" s="458"/>
      <c r="D6" s="458"/>
      <c r="E6" s="458"/>
      <c r="F6" s="458"/>
      <c r="G6" s="458"/>
      <c r="H6" s="458"/>
      <c r="M6" s="104"/>
    </row>
    <row r="7" spans="1:13" s="105" customFormat="1" ht="101.25" x14ac:dyDescent="0.2">
      <c r="A7" s="106" t="s">
        <v>1</v>
      </c>
      <c r="B7" s="106" t="s">
        <v>3</v>
      </c>
      <c r="C7" s="106" t="s">
        <v>46</v>
      </c>
      <c r="D7" s="106" t="s">
        <v>62</v>
      </c>
      <c r="E7" s="107" t="s">
        <v>177</v>
      </c>
      <c r="F7" s="107" t="s">
        <v>178</v>
      </c>
      <c r="G7" s="107" t="s">
        <v>179</v>
      </c>
      <c r="H7" s="264" t="s">
        <v>247</v>
      </c>
      <c r="I7" s="107" t="s">
        <v>329</v>
      </c>
      <c r="J7" s="107" t="s">
        <v>180</v>
      </c>
      <c r="K7" s="107" t="s">
        <v>248</v>
      </c>
      <c r="L7" s="107" t="s">
        <v>249</v>
      </c>
      <c r="M7" s="104"/>
    </row>
    <row r="8" spans="1:13" x14ac:dyDescent="0.2">
      <c r="A8" s="108"/>
      <c r="B8" s="109"/>
      <c r="C8" s="109"/>
      <c r="D8" s="110"/>
      <c r="E8" s="111" t="s">
        <v>14</v>
      </c>
      <c r="F8" s="111" t="s">
        <v>13</v>
      </c>
      <c r="G8" s="112" t="s">
        <v>12</v>
      </c>
      <c r="H8" s="265" t="s">
        <v>16</v>
      </c>
      <c r="I8" s="113" t="s">
        <v>15</v>
      </c>
      <c r="J8" s="113" t="s">
        <v>11</v>
      </c>
      <c r="K8" s="113" t="s">
        <v>61</v>
      </c>
      <c r="L8" s="113" t="s">
        <v>181</v>
      </c>
    </row>
    <row r="9" spans="1:13" x14ac:dyDescent="0.2">
      <c r="A9" s="108"/>
      <c r="B9" s="109"/>
      <c r="C9" s="109"/>
      <c r="D9" s="110"/>
      <c r="E9" s="3"/>
      <c r="F9" s="3"/>
      <c r="G9" s="112" t="s">
        <v>98</v>
      </c>
      <c r="H9" s="266" t="s">
        <v>182</v>
      </c>
      <c r="J9" s="116" t="s">
        <v>183</v>
      </c>
      <c r="K9" s="116" t="s">
        <v>184</v>
      </c>
      <c r="L9" s="113" t="s">
        <v>185</v>
      </c>
    </row>
    <row r="10" spans="1:13" ht="12" thickBot="1" x14ac:dyDescent="0.25">
      <c r="A10" s="108"/>
      <c r="B10" s="117"/>
      <c r="C10" s="117"/>
      <c r="D10" s="117"/>
      <c r="E10" s="3"/>
      <c r="F10" s="3"/>
      <c r="G10" s="118"/>
      <c r="H10" s="267"/>
      <c r="I10" s="119"/>
      <c r="J10" s="119"/>
      <c r="K10" s="119"/>
    </row>
    <row r="11" spans="1:13" x14ac:dyDescent="0.2">
      <c r="A11" s="108"/>
      <c r="B11" s="117"/>
      <c r="C11" s="117"/>
      <c r="D11" s="117"/>
      <c r="E11" s="3"/>
      <c r="F11" s="3"/>
      <c r="G11" s="118"/>
      <c r="H11" s="267"/>
      <c r="L11" s="120" t="s">
        <v>186</v>
      </c>
      <c r="M11" s="115"/>
    </row>
    <row r="12" spans="1:13" ht="12" thickBot="1" x14ac:dyDescent="0.25">
      <c r="A12" s="108">
        <v>1</v>
      </c>
      <c r="B12" s="121" t="s">
        <v>187</v>
      </c>
      <c r="C12" s="117"/>
      <c r="D12" s="117"/>
      <c r="E12" s="3"/>
      <c r="F12" s="3"/>
      <c r="G12" s="118"/>
      <c r="H12" s="267"/>
      <c r="I12" s="122"/>
      <c r="J12" s="123">
        <f>SUM(J27:J178)</f>
        <v>5300431</v>
      </c>
      <c r="K12" s="123">
        <f>SUM(K27:K178)</f>
        <v>378390</v>
      </c>
      <c r="L12" s="124">
        <f>SUM(L13:L14)</f>
        <v>7.2362602675306004E-2</v>
      </c>
      <c r="M12" s="115"/>
    </row>
    <row r="13" spans="1:13" x14ac:dyDescent="0.2">
      <c r="A13" s="108">
        <f>+A12+1</f>
        <v>2</v>
      </c>
      <c r="B13" s="121" t="s">
        <v>205</v>
      </c>
      <c r="C13" s="117"/>
      <c r="D13" s="117"/>
      <c r="E13" s="3"/>
      <c r="F13" s="3"/>
      <c r="G13" s="118"/>
      <c r="H13" s="267"/>
      <c r="I13" s="122"/>
      <c r="K13" s="275">
        <f>'Rate Spread'!H29</f>
        <v>380584.74110087485</v>
      </c>
      <c r="L13" s="125">
        <f>+K13/J12</f>
        <v>7.1802602675305999E-2</v>
      </c>
      <c r="M13" s="115"/>
    </row>
    <row r="14" spans="1:13" x14ac:dyDescent="0.2">
      <c r="A14" s="108">
        <f t="shared" ref="A14:A77" si="0">+A13+1</f>
        <v>3</v>
      </c>
      <c r="B14" s="274" t="s">
        <v>303</v>
      </c>
      <c r="C14" s="117"/>
      <c r="D14" s="117"/>
      <c r="E14" s="3"/>
      <c r="F14" s="3"/>
      <c r="G14" s="118"/>
      <c r="H14" s="267"/>
      <c r="I14" s="122"/>
      <c r="J14" s="123"/>
      <c r="K14" s="273">
        <f>+K13-K12</f>
        <v>2194.7411008748459</v>
      </c>
      <c r="L14" s="272">
        <v>5.5999999999999995E-4</v>
      </c>
      <c r="M14" s="115"/>
    </row>
    <row r="15" spans="1:13" x14ac:dyDescent="0.2">
      <c r="A15" s="108">
        <f t="shared" si="0"/>
        <v>4</v>
      </c>
      <c r="B15" s="117"/>
      <c r="C15" s="117"/>
      <c r="D15" s="117"/>
      <c r="E15" s="3"/>
      <c r="F15" s="3"/>
      <c r="G15" s="118"/>
      <c r="H15" s="267"/>
      <c r="M15" s="115"/>
    </row>
    <row r="16" spans="1:13" x14ac:dyDescent="0.2">
      <c r="A16" s="108">
        <f t="shared" si="0"/>
        <v>5</v>
      </c>
      <c r="B16" s="117" t="s">
        <v>188</v>
      </c>
      <c r="C16" s="117"/>
      <c r="D16" s="117"/>
      <c r="E16" s="3"/>
      <c r="F16" s="3"/>
      <c r="G16" s="118"/>
      <c r="H16" s="267"/>
      <c r="I16" s="119">
        <f>SUM(I27:I32)</f>
        <v>1602</v>
      </c>
      <c r="J16" s="123">
        <f>SUM(J27:J32)</f>
        <v>4463</v>
      </c>
      <c r="K16" s="123">
        <f>SUM(K27:K32)</f>
        <v>327</v>
      </c>
      <c r="L16" s="123"/>
      <c r="M16" s="115"/>
    </row>
    <row r="17" spans="1:13" x14ac:dyDescent="0.2">
      <c r="A17" s="108">
        <f t="shared" si="0"/>
        <v>6</v>
      </c>
      <c r="B17" s="117" t="s">
        <v>189</v>
      </c>
      <c r="C17" s="117"/>
      <c r="D17" s="117"/>
      <c r="E17" s="3"/>
      <c r="F17" s="3"/>
      <c r="G17" s="118"/>
      <c r="H17" s="267"/>
      <c r="I17" s="119">
        <f>SUM(I35:I45)</f>
        <v>172193</v>
      </c>
      <c r="J17" s="123">
        <f>SUM(J35:J45)</f>
        <v>274823</v>
      </c>
      <c r="K17" s="123">
        <f>SUM(K35:K45)</f>
        <v>19360</v>
      </c>
      <c r="L17" s="123"/>
      <c r="M17" s="115"/>
    </row>
    <row r="18" spans="1:13" x14ac:dyDescent="0.2">
      <c r="A18" s="108">
        <f t="shared" si="0"/>
        <v>7</v>
      </c>
      <c r="B18" s="117" t="s">
        <v>190</v>
      </c>
      <c r="C18" s="117"/>
      <c r="D18" s="117"/>
      <c r="E18" s="3"/>
      <c r="F18" s="3"/>
      <c r="G18" s="118"/>
      <c r="H18" s="267"/>
      <c r="I18" s="119">
        <f>SUM(I48:I63)</f>
        <v>291536</v>
      </c>
      <c r="J18" s="123">
        <f>SUM(J48:J63)</f>
        <v>952783</v>
      </c>
      <c r="K18" s="123">
        <f>SUM(K48:K63)</f>
        <v>68489</v>
      </c>
      <c r="L18" s="123"/>
      <c r="M18" s="115"/>
    </row>
    <row r="19" spans="1:13" x14ac:dyDescent="0.2">
      <c r="A19" s="108">
        <f t="shared" si="0"/>
        <v>8</v>
      </c>
      <c r="B19" s="117" t="s">
        <v>191</v>
      </c>
      <c r="E19" s="3"/>
      <c r="F19" s="3"/>
      <c r="G19" s="3"/>
      <c r="H19" s="267"/>
      <c r="I19" s="119">
        <f>SUM(I66:I93)</f>
        <v>1283015</v>
      </c>
      <c r="J19" s="123">
        <f>SUM(J66:J93)</f>
        <v>2761531</v>
      </c>
      <c r="K19" s="123">
        <f>SUM(K66:K93)</f>
        <v>196319</v>
      </c>
      <c r="L19" s="123"/>
      <c r="M19" s="115"/>
    </row>
    <row r="20" spans="1:13" x14ac:dyDescent="0.2">
      <c r="A20" s="108">
        <f t="shared" si="0"/>
        <v>9</v>
      </c>
      <c r="B20" s="126" t="s">
        <v>192</v>
      </c>
      <c r="E20" s="3"/>
      <c r="F20" s="3"/>
      <c r="G20" s="3"/>
      <c r="H20" s="267"/>
      <c r="I20" s="119">
        <f>SUM(I96:I115)</f>
        <v>155308</v>
      </c>
      <c r="J20" s="123">
        <f>SUM(J96:J115)</f>
        <v>428946</v>
      </c>
      <c r="K20" s="123">
        <f>SUM(K96:K115)</f>
        <v>30697</v>
      </c>
      <c r="L20" s="123"/>
      <c r="M20" s="115"/>
    </row>
    <row r="21" spans="1:13" x14ac:dyDescent="0.2">
      <c r="A21" s="108">
        <f t="shared" si="0"/>
        <v>10</v>
      </c>
      <c r="B21" s="126" t="s">
        <v>193</v>
      </c>
      <c r="E21" s="3"/>
      <c r="F21" s="3"/>
      <c r="G21" s="3"/>
      <c r="H21" s="267"/>
      <c r="I21" s="119">
        <f>SUM(I118:I136)</f>
        <v>97725</v>
      </c>
      <c r="J21" s="123">
        <f>SUM(J118:J136)</f>
        <v>261949</v>
      </c>
      <c r="K21" s="123">
        <f>SUM(K118:K136)</f>
        <v>18622</v>
      </c>
      <c r="L21" s="123"/>
      <c r="M21" s="115"/>
    </row>
    <row r="22" spans="1:13" x14ac:dyDescent="0.2">
      <c r="A22" s="108">
        <f t="shared" si="0"/>
        <v>11</v>
      </c>
      <c r="B22" s="117" t="s">
        <v>194</v>
      </c>
      <c r="E22" s="3"/>
      <c r="F22" s="3"/>
      <c r="G22" s="3"/>
      <c r="H22" s="267"/>
      <c r="I22" s="119">
        <f>SUM(I139)</f>
        <v>10526536</v>
      </c>
      <c r="J22" s="123">
        <f>SUM(J139)</f>
        <v>449378</v>
      </c>
      <c r="K22" s="123">
        <f>SUM(K139)</f>
        <v>32527</v>
      </c>
      <c r="L22" s="123"/>
      <c r="M22" s="115"/>
    </row>
    <row r="23" spans="1:13" x14ac:dyDescent="0.2">
      <c r="A23" s="108">
        <f t="shared" si="0"/>
        <v>12</v>
      </c>
      <c r="B23" s="126" t="s">
        <v>195</v>
      </c>
      <c r="E23" s="3"/>
      <c r="F23" s="3"/>
      <c r="G23" s="3"/>
      <c r="H23" s="267"/>
      <c r="I23" s="119">
        <f>SUM(I142:I178)</f>
        <v>23639</v>
      </c>
      <c r="J23" s="123">
        <f>SUM(J142:J178)</f>
        <v>166558</v>
      </c>
      <c r="K23" s="123">
        <f>SUM(K142:K178)</f>
        <v>12049</v>
      </c>
      <c r="L23" s="123"/>
      <c r="M23" s="115"/>
    </row>
    <row r="24" spans="1:13" x14ac:dyDescent="0.2">
      <c r="A24" s="108">
        <f t="shared" si="0"/>
        <v>13</v>
      </c>
      <c r="B24" s="117" t="s">
        <v>196</v>
      </c>
      <c r="E24" s="3"/>
      <c r="F24" s="3"/>
      <c r="G24" s="3"/>
      <c r="H24" s="267"/>
      <c r="I24" s="127">
        <f>SUM(I16:I23)</f>
        <v>12551554</v>
      </c>
      <c r="J24" s="128">
        <f>SUM(J16:J23)</f>
        <v>5300431</v>
      </c>
      <c r="K24" s="128">
        <f>SUM(K16:K23)</f>
        <v>378390</v>
      </c>
      <c r="L24" s="123"/>
      <c r="M24" s="115"/>
    </row>
    <row r="25" spans="1:13" x14ac:dyDescent="0.2">
      <c r="A25" s="108">
        <f t="shared" si="0"/>
        <v>14</v>
      </c>
      <c r="B25" s="117"/>
      <c r="C25" s="117"/>
      <c r="D25" s="117"/>
      <c r="E25" s="3"/>
      <c r="F25" s="3"/>
      <c r="G25" s="118"/>
      <c r="H25" s="267"/>
      <c r="I25" s="129">
        <f>I24-SUM(I27:I178)</f>
        <v>0</v>
      </c>
      <c r="J25" s="129">
        <f t="shared" ref="J25:K25" si="1">J24-SUM(J27:J178)</f>
        <v>0</v>
      </c>
      <c r="K25" s="129">
        <f t="shared" si="1"/>
        <v>0</v>
      </c>
      <c r="L25" s="130" t="s">
        <v>297</v>
      </c>
      <c r="M25" s="115"/>
    </row>
    <row r="26" spans="1:13" x14ac:dyDescent="0.2">
      <c r="A26" s="108">
        <f t="shared" si="0"/>
        <v>15</v>
      </c>
      <c r="B26" s="117" t="s">
        <v>63</v>
      </c>
      <c r="C26" s="117"/>
      <c r="D26" s="117"/>
      <c r="E26" s="3"/>
      <c r="F26" s="3"/>
      <c r="G26" s="118"/>
      <c r="H26" s="267"/>
    </row>
    <row r="27" spans="1:13" x14ac:dyDescent="0.2">
      <c r="A27" s="108">
        <f t="shared" si="0"/>
        <v>16</v>
      </c>
      <c r="B27" s="131" t="s">
        <v>64</v>
      </c>
      <c r="C27" s="126" t="s">
        <v>198</v>
      </c>
      <c r="D27" s="132">
        <v>22</v>
      </c>
      <c r="E27" s="133">
        <v>0.08</v>
      </c>
      <c r="F27" s="133">
        <v>0.42</v>
      </c>
      <c r="G27" s="134">
        <f>SUM(E27:F27)</f>
        <v>0.5</v>
      </c>
      <c r="H27" s="268">
        <f>ROUND(+G27*$L$12,2)</f>
        <v>0.04</v>
      </c>
      <c r="I27" s="262">
        <v>944</v>
      </c>
      <c r="J27" s="123">
        <f>ROUND($I27*G27,0)</f>
        <v>472</v>
      </c>
      <c r="K27" s="123">
        <f>ROUND($I27*H27,0)</f>
        <v>38</v>
      </c>
      <c r="M27" s="115"/>
    </row>
    <row r="28" spans="1:13" x14ac:dyDescent="0.2">
      <c r="A28" s="108">
        <f t="shared" si="0"/>
        <v>17</v>
      </c>
      <c r="B28" s="136"/>
      <c r="C28" s="110"/>
      <c r="D28" s="132"/>
      <c r="E28" s="134"/>
      <c r="F28" s="134"/>
      <c r="G28" s="134"/>
      <c r="H28" s="269"/>
      <c r="I28" s="262"/>
      <c r="J28" s="119"/>
      <c r="K28" s="119"/>
      <c r="M28" s="115"/>
    </row>
    <row r="29" spans="1:13" x14ac:dyDescent="0.2">
      <c r="A29" s="108">
        <f t="shared" si="0"/>
        <v>18</v>
      </c>
      <c r="B29" s="131" t="s">
        <v>199</v>
      </c>
      <c r="C29" s="137" t="s">
        <v>47</v>
      </c>
      <c r="D29" s="138">
        <v>100</v>
      </c>
      <c r="E29" s="133">
        <v>0.37</v>
      </c>
      <c r="F29" s="133">
        <v>1.91</v>
      </c>
      <c r="G29" s="134">
        <f>SUM(E29:F29)</f>
        <v>2.2799999999999998</v>
      </c>
      <c r="H29" s="269">
        <f>ROUND(+G29*$L$12,2)</f>
        <v>0.16</v>
      </c>
      <c r="I29" s="262">
        <v>52</v>
      </c>
      <c r="J29" s="123">
        <f t="shared" ref="J29:K32" si="2">ROUND($I29*G29,0)</f>
        <v>119</v>
      </c>
      <c r="K29" s="123">
        <f t="shared" si="2"/>
        <v>8</v>
      </c>
      <c r="M29" s="115"/>
    </row>
    <row r="30" spans="1:13" x14ac:dyDescent="0.2">
      <c r="A30" s="108">
        <f t="shared" si="0"/>
        <v>19</v>
      </c>
      <c r="B30" s="131" t="str">
        <f>+B29</f>
        <v>50E</v>
      </c>
      <c r="C30" s="137" t="s">
        <v>47</v>
      </c>
      <c r="D30" s="138">
        <v>175</v>
      </c>
      <c r="E30" s="133">
        <v>0.64</v>
      </c>
      <c r="F30" s="133">
        <v>3.34</v>
      </c>
      <c r="G30" s="134">
        <f>SUM(E30:F30)</f>
        <v>3.98</v>
      </c>
      <c r="H30" s="269">
        <f>ROUND(+G30*$L$12,2)</f>
        <v>0.28999999999999998</v>
      </c>
      <c r="I30" s="262">
        <v>321</v>
      </c>
      <c r="J30" s="123">
        <f t="shared" si="2"/>
        <v>1278</v>
      </c>
      <c r="K30" s="123">
        <f t="shared" si="2"/>
        <v>93</v>
      </c>
      <c r="M30" s="115"/>
    </row>
    <row r="31" spans="1:13" x14ac:dyDescent="0.2">
      <c r="A31" s="108">
        <f t="shared" si="0"/>
        <v>20</v>
      </c>
      <c r="B31" s="131" t="str">
        <f>+B30</f>
        <v>50E</v>
      </c>
      <c r="C31" s="137" t="s">
        <v>47</v>
      </c>
      <c r="D31" s="138">
        <v>400</v>
      </c>
      <c r="E31" s="133">
        <v>1.46</v>
      </c>
      <c r="F31" s="133">
        <v>7.64</v>
      </c>
      <c r="G31" s="134">
        <f>SUM(E31:F31)</f>
        <v>9.1</v>
      </c>
      <c r="H31" s="269">
        <f>ROUND(+G31*$L$12,2)</f>
        <v>0.66</v>
      </c>
      <c r="I31" s="262">
        <v>285</v>
      </c>
      <c r="J31" s="123">
        <f t="shared" si="2"/>
        <v>2594</v>
      </c>
      <c r="K31" s="123">
        <f t="shared" si="2"/>
        <v>188</v>
      </c>
      <c r="M31" s="115"/>
    </row>
    <row r="32" spans="1:13" x14ac:dyDescent="0.2">
      <c r="A32" s="108">
        <f t="shared" si="0"/>
        <v>21</v>
      </c>
      <c r="B32" s="131" t="str">
        <f>+B31</f>
        <v>50E</v>
      </c>
      <c r="C32" s="137" t="s">
        <v>47</v>
      </c>
      <c r="D32" s="138">
        <v>700</v>
      </c>
      <c r="E32" s="133">
        <v>2.56</v>
      </c>
      <c r="F32" s="133">
        <v>13.37</v>
      </c>
      <c r="G32" s="134">
        <f>SUM(E32:F32)</f>
        <v>15.93</v>
      </c>
      <c r="H32" s="269">
        <f>ROUND(+G32*$L$12,2)</f>
        <v>1.1499999999999999</v>
      </c>
      <c r="I32" s="135">
        <v>0</v>
      </c>
      <c r="J32" s="123">
        <f t="shared" si="2"/>
        <v>0</v>
      </c>
      <c r="K32" s="123">
        <f t="shared" si="2"/>
        <v>0</v>
      </c>
      <c r="M32" s="115"/>
    </row>
    <row r="33" spans="1:13" x14ac:dyDescent="0.2">
      <c r="A33" s="108">
        <f t="shared" si="0"/>
        <v>22</v>
      </c>
      <c r="B33" s="139"/>
      <c r="C33" s="140"/>
      <c r="D33" s="141"/>
      <c r="E33" s="134"/>
      <c r="F33" s="134"/>
      <c r="G33" s="134"/>
      <c r="H33" s="269"/>
      <c r="I33" s="262"/>
      <c r="J33" s="119"/>
      <c r="K33" s="119"/>
      <c r="M33" s="115"/>
    </row>
    <row r="34" spans="1:13" x14ac:dyDescent="0.2">
      <c r="A34" s="108">
        <f t="shared" si="0"/>
        <v>23</v>
      </c>
      <c r="B34" s="139" t="s">
        <v>65</v>
      </c>
      <c r="C34" s="140"/>
      <c r="D34" s="141"/>
      <c r="E34" s="134"/>
      <c r="F34" s="134"/>
      <c r="G34" s="134"/>
      <c r="H34" s="269"/>
      <c r="I34" s="262"/>
      <c r="J34" s="119"/>
      <c r="K34" s="119"/>
      <c r="M34" s="115"/>
    </row>
    <row r="35" spans="1:13" x14ac:dyDescent="0.2">
      <c r="A35" s="108">
        <f t="shared" si="0"/>
        <v>24</v>
      </c>
      <c r="B35" s="131" t="s">
        <v>66</v>
      </c>
      <c r="C35" s="137" t="s">
        <v>67</v>
      </c>
      <c r="D35" s="141" t="s">
        <v>200</v>
      </c>
      <c r="E35" s="133">
        <v>0.05</v>
      </c>
      <c r="F35" s="133">
        <v>0.28999999999999998</v>
      </c>
      <c r="G35" s="134">
        <f>SUM(E35:F35)</f>
        <v>0.33999999999999997</v>
      </c>
      <c r="H35" s="269">
        <f t="shared" ref="H35:H44" si="3">ROUND(+G35*$L$12,2)</f>
        <v>0.02</v>
      </c>
      <c r="I35" s="135">
        <v>0</v>
      </c>
      <c r="J35" s="123">
        <f t="shared" ref="J35:K45" si="4">ROUND($I35*G35,0)</f>
        <v>0</v>
      </c>
      <c r="K35" s="123">
        <f t="shared" si="4"/>
        <v>0</v>
      </c>
      <c r="M35" s="115"/>
    </row>
    <row r="36" spans="1:13" x14ac:dyDescent="0.2">
      <c r="A36" s="108">
        <f t="shared" si="0"/>
        <v>25</v>
      </c>
      <c r="B36" s="131" t="s">
        <v>66</v>
      </c>
      <c r="C36" s="137" t="s">
        <v>67</v>
      </c>
      <c r="D36" s="142" t="s">
        <v>201</v>
      </c>
      <c r="E36" s="133">
        <v>0.16</v>
      </c>
      <c r="F36" s="133">
        <v>0.86</v>
      </c>
      <c r="G36" s="134">
        <f t="shared" ref="G36:G45" si="5">SUM(E36:F36)</f>
        <v>1.02</v>
      </c>
      <c r="H36" s="269">
        <f t="shared" si="3"/>
        <v>7.0000000000000007E-2</v>
      </c>
      <c r="I36" s="262">
        <v>82695</v>
      </c>
      <c r="J36" s="123">
        <f>ROUND($I36*G36,0)</f>
        <v>84349</v>
      </c>
      <c r="K36" s="123">
        <f t="shared" si="4"/>
        <v>5789</v>
      </c>
      <c r="M36" s="115"/>
    </row>
    <row r="37" spans="1:13" x14ac:dyDescent="0.2">
      <c r="A37" s="108">
        <f t="shared" si="0"/>
        <v>26</v>
      </c>
      <c r="B37" s="131" t="s">
        <v>66</v>
      </c>
      <c r="C37" s="137" t="s">
        <v>67</v>
      </c>
      <c r="D37" s="138" t="s">
        <v>69</v>
      </c>
      <c r="E37" s="133">
        <v>0.27</v>
      </c>
      <c r="F37" s="133">
        <v>1.43</v>
      </c>
      <c r="G37" s="134">
        <f t="shared" si="5"/>
        <v>1.7</v>
      </c>
      <c r="H37" s="269">
        <f t="shared" si="3"/>
        <v>0.12</v>
      </c>
      <c r="I37" s="262">
        <v>46719</v>
      </c>
      <c r="J37" s="123">
        <f t="shared" si="4"/>
        <v>79422</v>
      </c>
      <c r="K37" s="123">
        <f t="shared" si="4"/>
        <v>5606</v>
      </c>
      <c r="M37" s="115"/>
    </row>
    <row r="38" spans="1:13" x14ac:dyDescent="0.2">
      <c r="A38" s="108">
        <f t="shared" si="0"/>
        <v>27</v>
      </c>
      <c r="B38" s="131" t="s">
        <v>66</v>
      </c>
      <c r="C38" s="137" t="s">
        <v>67</v>
      </c>
      <c r="D38" s="138" t="s">
        <v>70</v>
      </c>
      <c r="E38" s="133">
        <v>0.38</v>
      </c>
      <c r="F38" s="133">
        <v>2</v>
      </c>
      <c r="G38" s="134">
        <f t="shared" si="5"/>
        <v>2.38</v>
      </c>
      <c r="H38" s="269">
        <f t="shared" si="3"/>
        <v>0.17</v>
      </c>
      <c r="I38" s="262">
        <v>20257</v>
      </c>
      <c r="J38" s="123">
        <f t="shared" si="4"/>
        <v>48212</v>
      </c>
      <c r="K38" s="123">
        <f t="shared" si="4"/>
        <v>3444</v>
      </c>
      <c r="M38" s="115"/>
    </row>
    <row r="39" spans="1:13" x14ac:dyDescent="0.2">
      <c r="A39" s="108">
        <f t="shared" si="0"/>
        <v>28</v>
      </c>
      <c r="B39" s="131" t="s">
        <v>66</v>
      </c>
      <c r="C39" s="137" t="s">
        <v>67</v>
      </c>
      <c r="D39" s="138" t="s">
        <v>71</v>
      </c>
      <c r="E39" s="133">
        <v>0.49</v>
      </c>
      <c r="F39" s="133">
        <v>2.58</v>
      </c>
      <c r="G39" s="134">
        <f t="shared" si="5"/>
        <v>3.0700000000000003</v>
      </c>
      <c r="H39" s="269">
        <f t="shared" si="3"/>
        <v>0.22</v>
      </c>
      <c r="I39" s="262">
        <v>9169</v>
      </c>
      <c r="J39" s="123">
        <f t="shared" si="4"/>
        <v>28149</v>
      </c>
      <c r="K39" s="123">
        <f t="shared" si="4"/>
        <v>2017</v>
      </c>
      <c r="M39" s="115"/>
    </row>
    <row r="40" spans="1:13" x14ac:dyDescent="0.2">
      <c r="A40" s="108">
        <f t="shared" si="0"/>
        <v>29</v>
      </c>
      <c r="B40" s="131" t="s">
        <v>66</v>
      </c>
      <c r="C40" s="137" t="s">
        <v>67</v>
      </c>
      <c r="D40" s="138" t="s">
        <v>72</v>
      </c>
      <c r="E40" s="133">
        <v>0.6</v>
      </c>
      <c r="F40" s="133">
        <v>3.15</v>
      </c>
      <c r="G40" s="134">
        <f t="shared" si="5"/>
        <v>3.75</v>
      </c>
      <c r="H40" s="269">
        <f t="shared" si="3"/>
        <v>0.27</v>
      </c>
      <c r="I40" s="262">
        <v>1167</v>
      </c>
      <c r="J40" s="123">
        <f t="shared" si="4"/>
        <v>4376</v>
      </c>
      <c r="K40" s="123">
        <f t="shared" si="4"/>
        <v>315</v>
      </c>
      <c r="M40" s="115"/>
    </row>
    <row r="41" spans="1:13" x14ac:dyDescent="0.2">
      <c r="A41" s="108">
        <f t="shared" si="0"/>
        <v>30</v>
      </c>
      <c r="B41" s="131" t="s">
        <v>66</v>
      </c>
      <c r="C41" s="137" t="s">
        <v>67</v>
      </c>
      <c r="D41" s="138" t="s">
        <v>73</v>
      </c>
      <c r="E41" s="133">
        <v>0.71</v>
      </c>
      <c r="F41" s="133">
        <v>3.72</v>
      </c>
      <c r="G41" s="134">
        <f t="shared" si="5"/>
        <v>4.43</v>
      </c>
      <c r="H41" s="269">
        <f t="shared" si="3"/>
        <v>0.32</v>
      </c>
      <c r="I41" s="262">
        <v>3216</v>
      </c>
      <c r="J41" s="123">
        <f t="shared" si="4"/>
        <v>14247</v>
      </c>
      <c r="K41" s="123">
        <f t="shared" si="4"/>
        <v>1029</v>
      </c>
      <c r="M41" s="115"/>
    </row>
    <row r="42" spans="1:13" x14ac:dyDescent="0.2">
      <c r="A42" s="108">
        <f t="shared" si="0"/>
        <v>31</v>
      </c>
      <c r="B42" s="131" t="s">
        <v>66</v>
      </c>
      <c r="C42" s="137" t="s">
        <v>67</v>
      </c>
      <c r="D42" s="138" t="s">
        <v>74</v>
      </c>
      <c r="E42" s="133">
        <v>0.82</v>
      </c>
      <c r="F42" s="133">
        <v>4.3</v>
      </c>
      <c r="G42" s="134">
        <f t="shared" si="5"/>
        <v>5.12</v>
      </c>
      <c r="H42" s="269">
        <f t="shared" si="3"/>
        <v>0.37</v>
      </c>
      <c r="I42" s="262">
        <v>1233</v>
      </c>
      <c r="J42" s="123">
        <f t="shared" si="4"/>
        <v>6313</v>
      </c>
      <c r="K42" s="123">
        <f t="shared" si="4"/>
        <v>456</v>
      </c>
      <c r="M42" s="115"/>
    </row>
    <row r="43" spans="1:13" x14ac:dyDescent="0.2">
      <c r="A43" s="108">
        <f t="shared" si="0"/>
        <v>32</v>
      </c>
      <c r="B43" s="131" t="s">
        <v>66</v>
      </c>
      <c r="C43" s="137" t="s">
        <v>67</v>
      </c>
      <c r="D43" s="138" t="s">
        <v>75</v>
      </c>
      <c r="E43" s="133">
        <v>0.93</v>
      </c>
      <c r="F43" s="133">
        <v>4.87</v>
      </c>
      <c r="G43" s="134">
        <f t="shared" si="5"/>
        <v>5.8</v>
      </c>
      <c r="H43" s="269">
        <f t="shared" si="3"/>
        <v>0.42</v>
      </c>
      <c r="I43" s="262">
        <v>128</v>
      </c>
      <c r="J43" s="123">
        <f t="shared" si="4"/>
        <v>742</v>
      </c>
      <c r="K43" s="123">
        <f t="shared" si="4"/>
        <v>54</v>
      </c>
      <c r="M43" s="115"/>
    </row>
    <row r="44" spans="1:13" x14ac:dyDescent="0.2">
      <c r="A44" s="108">
        <f t="shared" si="0"/>
        <v>33</v>
      </c>
      <c r="B44" s="131" t="s">
        <v>66</v>
      </c>
      <c r="C44" s="137" t="s">
        <v>67</v>
      </c>
      <c r="D44" s="138" t="s">
        <v>76</v>
      </c>
      <c r="E44" s="133">
        <v>1.04</v>
      </c>
      <c r="F44" s="133">
        <v>5.44</v>
      </c>
      <c r="G44" s="134">
        <f t="shared" si="5"/>
        <v>6.48</v>
      </c>
      <c r="H44" s="269">
        <f t="shared" si="3"/>
        <v>0.47</v>
      </c>
      <c r="I44" s="262">
        <v>1328</v>
      </c>
      <c r="J44" s="123">
        <f t="shared" si="4"/>
        <v>8605</v>
      </c>
      <c r="K44" s="123">
        <f t="shared" si="4"/>
        <v>624</v>
      </c>
      <c r="M44" s="115"/>
    </row>
    <row r="45" spans="1:13" x14ac:dyDescent="0.2">
      <c r="A45" s="108">
        <f t="shared" si="0"/>
        <v>34</v>
      </c>
      <c r="B45" s="131" t="s">
        <v>66</v>
      </c>
      <c r="C45" s="137" t="s">
        <v>116</v>
      </c>
      <c r="D45" s="143" t="s">
        <v>202</v>
      </c>
      <c r="E45" s="144">
        <v>1.0432E-2</v>
      </c>
      <c r="F45" s="144">
        <v>5.4556E-2</v>
      </c>
      <c r="G45" s="145">
        <f t="shared" si="5"/>
        <v>6.4988000000000004E-2</v>
      </c>
      <c r="H45" s="439">
        <f>'Rate Summary'!H26</f>
        <v>4.1910000000000003E-3</v>
      </c>
      <c r="I45" s="262">
        <v>6281</v>
      </c>
      <c r="J45" s="123">
        <f t="shared" si="4"/>
        <v>408</v>
      </c>
      <c r="K45" s="123">
        <f t="shared" si="4"/>
        <v>26</v>
      </c>
      <c r="M45" s="115"/>
    </row>
    <row r="46" spans="1:13" x14ac:dyDescent="0.2">
      <c r="A46" s="108">
        <f t="shared" si="0"/>
        <v>35</v>
      </c>
      <c r="B46" s="139"/>
      <c r="C46" s="117"/>
      <c r="D46" s="141"/>
      <c r="E46" s="134"/>
      <c r="F46" s="134"/>
      <c r="G46" s="134"/>
      <c r="H46" s="269"/>
      <c r="I46" s="262"/>
      <c r="J46" s="119"/>
      <c r="K46" s="119"/>
      <c r="M46" s="115"/>
    </row>
    <row r="47" spans="1:13" x14ac:dyDescent="0.2">
      <c r="A47" s="108">
        <f t="shared" si="0"/>
        <v>36</v>
      </c>
      <c r="B47" s="139" t="s">
        <v>77</v>
      </c>
      <c r="C47" s="117"/>
      <c r="D47" s="141"/>
      <c r="E47" s="134"/>
      <c r="F47" s="134"/>
      <c r="G47" s="134"/>
      <c r="H47" s="269"/>
      <c r="I47" s="262"/>
      <c r="J47" s="119"/>
      <c r="K47" s="119"/>
      <c r="M47" s="115"/>
    </row>
    <row r="48" spans="1:13" x14ac:dyDescent="0.2">
      <c r="A48" s="108">
        <f t="shared" si="0"/>
        <v>37</v>
      </c>
      <c r="B48" s="131" t="s">
        <v>78</v>
      </c>
      <c r="C48" s="143" t="s">
        <v>48</v>
      </c>
      <c r="D48" s="138">
        <v>50</v>
      </c>
      <c r="E48" s="146">
        <v>0.18</v>
      </c>
      <c r="F48" s="146">
        <v>0.95</v>
      </c>
      <c r="G48" s="134">
        <f t="shared" ref="G48:G55" si="6">SUM(E48:F48)</f>
        <v>1.1299999999999999</v>
      </c>
      <c r="H48" s="269">
        <f t="shared" ref="H48:H55" si="7">ROUND(+G48*$L$12,2)</f>
        <v>0.08</v>
      </c>
      <c r="I48" s="135">
        <v>0</v>
      </c>
      <c r="J48" s="123">
        <f>ROUND($I48*G48,0)</f>
        <v>0</v>
      </c>
      <c r="K48" s="123">
        <f t="shared" ref="J48:K55" si="8">ROUND($I48*H48,0)</f>
        <v>0</v>
      </c>
      <c r="M48" s="108"/>
    </row>
    <row r="49" spans="1:13" x14ac:dyDescent="0.2">
      <c r="A49" s="108">
        <f t="shared" si="0"/>
        <v>38</v>
      </c>
      <c r="B49" s="131" t="str">
        <f t="shared" ref="B49:B55" si="9">+B48</f>
        <v xml:space="preserve">52E </v>
      </c>
      <c r="C49" s="143" t="s">
        <v>48</v>
      </c>
      <c r="D49" s="138">
        <v>70</v>
      </c>
      <c r="E49" s="146">
        <v>0.26</v>
      </c>
      <c r="F49" s="146">
        <v>1.34</v>
      </c>
      <c r="G49" s="134">
        <f t="shared" si="6"/>
        <v>1.6</v>
      </c>
      <c r="H49" s="269">
        <f t="shared" si="7"/>
        <v>0.12</v>
      </c>
      <c r="I49" s="262">
        <v>10528</v>
      </c>
      <c r="J49" s="123">
        <f t="shared" si="8"/>
        <v>16845</v>
      </c>
      <c r="K49" s="123">
        <f t="shared" si="8"/>
        <v>1263</v>
      </c>
      <c r="M49" s="108"/>
    </row>
    <row r="50" spans="1:13" x14ac:dyDescent="0.2">
      <c r="A50" s="108">
        <f t="shared" si="0"/>
        <v>39</v>
      </c>
      <c r="B50" s="131" t="str">
        <f t="shared" si="9"/>
        <v xml:space="preserve">52E </v>
      </c>
      <c r="C50" s="143" t="s">
        <v>48</v>
      </c>
      <c r="D50" s="138">
        <v>100</v>
      </c>
      <c r="E50" s="146">
        <v>0.37</v>
      </c>
      <c r="F50" s="146">
        <v>1.91</v>
      </c>
      <c r="G50" s="134">
        <f t="shared" si="6"/>
        <v>2.2799999999999998</v>
      </c>
      <c r="H50" s="269">
        <f t="shared" si="7"/>
        <v>0.16</v>
      </c>
      <c r="I50" s="262">
        <v>152179</v>
      </c>
      <c r="J50" s="123">
        <f t="shared" si="8"/>
        <v>346968</v>
      </c>
      <c r="K50" s="123">
        <f t="shared" si="8"/>
        <v>24349</v>
      </c>
      <c r="M50" s="108"/>
    </row>
    <row r="51" spans="1:13" x14ac:dyDescent="0.2">
      <c r="A51" s="108">
        <f t="shared" si="0"/>
        <v>40</v>
      </c>
      <c r="B51" s="131" t="str">
        <f t="shared" si="9"/>
        <v xml:space="preserve">52E </v>
      </c>
      <c r="C51" s="143" t="s">
        <v>48</v>
      </c>
      <c r="D51" s="138">
        <v>150</v>
      </c>
      <c r="E51" s="146">
        <v>0.55000000000000004</v>
      </c>
      <c r="F51" s="146">
        <v>2.86</v>
      </c>
      <c r="G51" s="134">
        <f t="shared" si="6"/>
        <v>3.41</v>
      </c>
      <c r="H51" s="269">
        <f t="shared" si="7"/>
        <v>0.25</v>
      </c>
      <c r="I51" s="262">
        <v>70828</v>
      </c>
      <c r="J51" s="123">
        <f t="shared" si="8"/>
        <v>241523</v>
      </c>
      <c r="K51" s="123">
        <f t="shared" si="8"/>
        <v>17707</v>
      </c>
      <c r="M51" s="108"/>
    </row>
    <row r="52" spans="1:13" x14ac:dyDescent="0.2">
      <c r="A52" s="108">
        <f t="shared" si="0"/>
        <v>41</v>
      </c>
      <c r="B52" s="131" t="str">
        <f t="shared" si="9"/>
        <v xml:space="preserve">52E </v>
      </c>
      <c r="C52" s="143" t="s">
        <v>48</v>
      </c>
      <c r="D52" s="138">
        <v>200</v>
      </c>
      <c r="E52" s="146">
        <v>0.73</v>
      </c>
      <c r="F52" s="146">
        <v>3.82</v>
      </c>
      <c r="G52" s="134">
        <f t="shared" si="6"/>
        <v>4.55</v>
      </c>
      <c r="H52" s="269">
        <f t="shared" si="7"/>
        <v>0.33</v>
      </c>
      <c r="I52" s="262">
        <v>14904</v>
      </c>
      <c r="J52" s="123">
        <f t="shared" si="8"/>
        <v>67813</v>
      </c>
      <c r="K52" s="123">
        <f t="shared" si="8"/>
        <v>4918</v>
      </c>
      <c r="M52" s="108"/>
    </row>
    <row r="53" spans="1:13" x14ac:dyDescent="0.2">
      <c r="A53" s="108">
        <f t="shared" si="0"/>
        <v>42</v>
      </c>
      <c r="B53" s="131" t="str">
        <f t="shared" si="9"/>
        <v xml:space="preserve">52E </v>
      </c>
      <c r="C53" s="143" t="s">
        <v>48</v>
      </c>
      <c r="D53" s="138">
        <v>250</v>
      </c>
      <c r="E53" s="146">
        <v>0.91</v>
      </c>
      <c r="F53" s="146">
        <v>4.7699999999999996</v>
      </c>
      <c r="G53" s="134">
        <f t="shared" si="6"/>
        <v>5.68</v>
      </c>
      <c r="H53" s="269">
        <f t="shared" si="7"/>
        <v>0.41</v>
      </c>
      <c r="I53" s="262">
        <v>22057</v>
      </c>
      <c r="J53" s="123">
        <f t="shared" si="8"/>
        <v>125284</v>
      </c>
      <c r="K53" s="123">
        <f t="shared" si="8"/>
        <v>9043</v>
      </c>
      <c r="M53" s="108"/>
    </row>
    <row r="54" spans="1:13" x14ac:dyDescent="0.2">
      <c r="A54" s="108">
        <f t="shared" si="0"/>
        <v>43</v>
      </c>
      <c r="B54" s="131" t="str">
        <f t="shared" si="9"/>
        <v xml:space="preserve">52E </v>
      </c>
      <c r="C54" s="143" t="s">
        <v>48</v>
      </c>
      <c r="D54" s="138">
        <v>310</v>
      </c>
      <c r="E54" s="146">
        <v>1.1299999999999999</v>
      </c>
      <c r="F54" s="146">
        <v>5.92</v>
      </c>
      <c r="G54" s="134">
        <f t="shared" si="6"/>
        <v>7.05</v>
      </c>
      <c r="H54" s="269">
        <f t="shared" si="7"/>
        <v>0.51</v>
      </c>
      <c r="I54" s="262">
        <v>2289</v>
      </c>
      <c r="J54" s="123">
        <f t="shared" si="8"/>
        <v>16137</v>
      </c>
      <c r="K54" s="123">
        <f t="shared" si="8"/>
        <v>1167</v>
      </c>
      <c r="M54" s="108"/>
    </row>
    <row r="55" spans="1:13" x14ac:dyDescent="0.2">
      <c r="A55" s="108">
        <f t="shared" si="0"/>
        <v>44</v>
      </c>
      <c r="B55" s="131" t="str">
        <f t="shared" si="9"/>
        <v xml:space="preserve">52E </v>
      </c>
      <c r="C55" s="143" t="s">
        <v>48</v>
      </c>
      <c r="D55" s="138">
        <v>400</v>
      </c>
      <c r="E55" s="146">
        <v>1.46</v>
      </c>
      <c r="F55" s="146">
        <v>7.64</v>
      </c>
      <c r="G55" s="134">
        <f t="shared" si="6"/>
        <v>9.1</v>
      </c>
      <c r="H55" s="269">
        <f t="shared" si="7"/>
        <v>0.66</v>
      </c>
      <c r="I55" s="262">
        <v>9296</v>
      </c>
      <c r="J55" s="123">
        <f t="shared" si="8"/>
        <v>84594</v>
      </c>
      <c r="K55" s="123">
        <f t="shared" si="8"/>
        <v>6135</v>
      </c>
      <c r="M55" s="108"/>
    </row>
    <row r="56" spans="1:13" x14ac:dyDescent="0.2">
      <c r="A56" s="108">
        <f t="shared" si="0"/>
        <v>45</v>
      </c>
      <c r="B56" s="147"/>
      <c r="C56" s="143"/>
      <c r="D56" s="138"/>
      <c r="E56" s="134"/>
      <c r="F56" s="134"/>
      <c r="G56" s="134"/>
      <c r="H56" s="269"/>
      <c r="I56" s="262"/>
      <c r="J56" s="119"/>
      <c r="K56" s="119"/>
      <c r="M56" s="108"/>
    </row>
    <row r="57" spans="1:13" x14ac:dyDescent="0.2">
      <c r="A57" s="108">
        <f t="shared" si="0"/>
        <v>46</v>
      </c>
      <c r="B57" s="131" t="str">
        <f>+B52</f>
        <v xml:space="preserve">52E </v>
      </c>
      <c r="C57" s="143" t="s">
        <v>79</v>
      </c>
      <c r="D57" s="138">
        <v>70</v>
      </c>
      <c r="E57" s="146">
        <v>0.26</v>
      </c>
      <c r="F57" s="146">
        <v>1.34</v>
      </c>
      <c r="G57" s="134">
        <f t="shared" ref="G57:G63" si="10">SUM(E57:F57)</f>
        <v>1.6</v>
      </c>
      <c r="H57" s="269">
        <f t="shared" ref="H57:H63" si="11">ROUND(+G57*$L$12,2)</f>
        <v>0.12</v>
      </c>
      <c r="I57" s="262">
        <v>1105</v>
      </c>
      <c r="J57" s="123">
        <f t="shared" ref="J57:K63" si="12">ROUND($I57*G57,0)</f>
        <v>1768</v>
      </c>
      <c r="K57" s="123">
        <f t="shared" si="12"/>
        <v>133</v>
      </c>
      <c r="M57" s="108"/>
    </row>
    <row r="58" spans="1:13" x14ac:dyDescent="0.2">
      <c r="A58" s="108">
        <f t="shared" si="0"/>
        <v>47</v>
      </c>
      <c r="B58" s="131" t="str">
        <f>+B53</f>
        <v xml:space="preserve">52E </v>
      </c>
      <c r="C58" s="143" t="s">
        <v>79</v>
      </c>
      <c r="D58" s="138">
        <v>100</v>
      </c>
      <c r="E58" s="146">
        <v>0.37</v>
      </c>
      <c r="F58" s="146">
        <v>1.91</v>
      </c>
      <c r="G58" s="134">
        <f t="shared" si="10"/>
        <v>2.2799999999999998</v>
      </c>
      <c r="H58" s="269">
        <f t="shared" si="11"/>
        <v>0.16</v>
      </c>
      <c r="I58" s="262">
        <v>64</v>
      </c>
      <c r="J58" s="123">
        <f t="shared" si="12"/>
        <v>146</v>
      </c>
      <c r="K58" s="123">
        <f t="shared" si="12"/>
        <v>10</v>
      </c>
      <c r="M58" s="108"/>
    </row>
    <row r="59" spans="1:13" x14ac:dyDescent="0.2">
      <c r="A59" s="108">
        <f t="shared" si="0"/>
        <v>48</v>
      </c>
      <c r="B59" s="131" t="str">
        <f>+B54</f>
        <v xml:space="preserve">52E </v>
      </c>
      <c r="C59" s="143" t="s">
        <v>79</v>
      </c>
      <c r="D59" s="138">
        <v>150</v>
      </c>
      <c r="E59" s="146">
        <v>0.55000000000000004</v>
      </c>
      <c r="F59" s="146">
        <v>2.86</v>
      </c>
      <c r="G59" s="134">
        <f t="shared" si="10"/>
        <v>3.41</v>
      </c>
      <c r="H59" s="269">
        <f t="shared" si="11"/>
        <v>0.25</v>
      </c>
      <c r="I59" s="262">
        <v>3159</v>
      </c>
      <c r="J59" s="123">
        <f t="shared" si="12"/>
        <v>10772</v>
      </c>
      <c r="K59" s="123">
        <f t="shared" si="12"/>
        <v>790</v>
      </c>
      <c r="M59" s="108"/>
    </row>
    <row r="60" spans="1:13" x14ac:dyDescent="0.2">
      <c r="A60" s="108">
        <f t="shared" si="0"/>
        <v>49</v>
      </c>
      <c r="B60" s="131" t="str">
        <f>+B55</f>
        <v xml:space="preserve">52E </v>
      </c>
      <c r="C60" s="143" t="s">
        <v>79</v>
      </c>
      <c r="D60" s="138">
        <v>175</v>
      </c>
      <c r="E60" s="146">
        <v>0.64</v>
      </c>
      <c r="F60" s="146">
        <v>3.34</v>
      </c>
      <c r="G60" s="134">
        <f t="shared" si="10"/>
        <v>3.98</v>
      </c>
      <c r="H60" s="269">
        <f t="shared" si="11"/>
        <v>0.28999999999999998</v>
      </c>
      <c r="I60" s="262">
        <v>3355</v>
      </c>
      <c r="J60" s="123">
        <f t="shared" si="12"/>
        <v>13353</v>
      </c>
      <c r="K60" s="123">
        <f t="shared" si="12"/>
        <v>973</v>
      </c>
      <c r="M60" s="108"/>
    </row>
    <row r="61" spans="1:13" x14ac:dyDescent="0.2">
      <c r="A61" s="108">
        <f t="shared" si="0"/>
        <v>50</v>
      </c>
      <c r="B61" s="131" t="str">
        <f t="shared" ref="B61:C63" si="13">+B60</f>
        <v xml:space="preserve">52E </v>
      </c>
      <c r="C61" s="143" t="str">
        <f t="shared" si="13"/>
        <v>Metal Halide</v>
      </c>
      <c r="D61" s="138">
        <v>250</v>
      </c>
      <c r="E61" s="146">
        <v>0.91</v>
      </c>
      <c r="F61" s="146">
        <v>4.7699999999999996</v>
      </c>
      <c r="G61" s="134">
        <f t="shared" si="10"/>
        <v>5.68</v>
      </c>
      <c r="H61" s="269">
        <f t="shared" si="11"/>
        <v>0.41</v>
      </c>
      <c r="I61" s="262">
        <v>288</v>
      </c>
      <c r="J61" s="123">
        <f t="shared" si="12"/>
        <v>1636</v>
      </c>
      <c r="K61" s="123">
        <f t="shared" si="12"/>
        <v>118</v>
      </c>
      <c r="M61" s="108"/>
    </row>
    <row r="62" spans="1:13" x14ac:dyDescent="0.2">
      <c r="A62" s="108">
        <f t="shared" si="0"/>
        <v>51</v>
      </c>
      <c r="B62" s="131" t="str">
        <f t="shared" si="13"/>
        <v xml:space="preserve">52E </v>
      </c>
      <c r="C62" s="143" t="str">
        <f t="shared" si="13"/>
        <v>Metal Halide</v>
      </c>
      <c r="D62" s="138">
        <v>400</v>
      </c>
      <c r="E62" s="146">
        <v>1.46</v>
      </c>
      <c r="F62" s="146">
        <v>7.64</v>
      </c>
      <c r="G62" s="134">
        <f t="shared" si="10"/>
        <v>9.1</v>
      </c>
      <c r="H62" s="269">
        <f t="shared" si="11"/>
        <v>0.66</v>
      </c>
      <c r="I62" s="262">
        <v>572</v>
      </c>
      <c r="J62" s="123">
        <f t="shared" si="12"/>
        <v>5205</v>
      </c>
      <c r="K62" s="123">
        <f t="shared" si="12"/>
        <v>378</v>
      </c>
      <c r="M62" s="108"/>
    </row>
    <row r="63" spans="1:13" x14ac:dyDescent="0.2">
      <c r="A63" s="108">
        <f t="shared" si="0"/>
        <v>52</v>
      </c>
      <c r="B63" s="131" t="str">
        <f t="shared" si="13"/>
        <v xml:space="preserve">52E </v>
      </c>
      <c r="C63" s="143" t="str">
        <f t="shared" si="13"/>
        <v>Metal Halide</v>
      </c>
      <c r="D63" s="138">
        <v>1000</v>
      </c>
      <c r="E63" s="146">
        <v>3.65</v>
      </c>
      <c r="F63" s="146">
        <v>19.09</v>
      </c>
      <c r="G63" s="134">
        <f t="shared" si="10"/>
        <v>22.74</v>
      </c>
      <c r="H63" s="269">
        <f t="shared" si="11"/>
        <v>1.65</v>
      </c>
      <c r="I63" s="262">
        <v>912</v>
      </c>
      <c r="J63" s="123">
        <f t="shared" si="12"/>
        <v>20739</v>
      </c>
      <c r="K63" s="123">
        <f t="shared" si="12"/>
        <v>1505</v>
      </c>
      <c r="M63" s="108"/>
    </row>
    <row r="64" spans="1:13" x14ac:dyDescent="0.2">
      <c r="A64" s="108">
        <f t="shared" si="0"/>
        <v>53</v>
      </c>
      <c r="B64" s="139"/>
      <c r="C64" s="117"/>
      <c r="D64" s="141"/>
      <c r="E64" s="134"/>
      <c r="F64" s="134"/>
      <c r="G64" s="134"/>
      <c r="H64" s="269"/>
      <c r="I64" s="262"/>
      <c r="J64" s="119"/>
      <c r="K64" s="119"/>
      <c r="M64" s="108"/>
    </row>
    <row r="65" spans="1:13" x14ac:dyDescent="0.2">
      <c r="A65" s="108">
        <f t="shared" si="0"/>
        <v>54</v>
      </c>
      <c r="B65" s="139" t="s">
        <v>80</v>
      </c>
      <c r="C65" s="117"/>
      <c r="D65" s="141"/>
      <c r="E65" s="134"/>
      <c r="F65" s="134"/>
      <c r="G65" s="134"/>
      <c r="H65" s="269"/>
      <c r="I65" s="262"/>
      <c r="J65" s="119"/>
      <c r="K65" s="119"/>
      <c r="M65" s="108"/>
    </row>
    <row r="66" spans="1:13" x14ac:dyDescent="0.2">
      <c r="A66" s="108">
        <f t="shared" si="0"/>
        <v>55</v>
      </c>
      <c r="B66" s="131" t="s">
        <v>203</v>
      </c>
      <c r="C66" s="143" t="s">
        <v>48</v>
      </c>
      <c r="D66" s="138">
        <v>50</v>
      </c>
      <c r="E66" s="146">
        <v>0.18</v>
      </c>
      <c r="F66" s="146">
        <v>0.95</v>
      </c>
      <c r="G66" s="134">
        <f t="shared" ref="G66:G74" si="14">SUM(E66:F66)</f>
        <v>1.1299999999999999</v>
      </c>
      <c r="H66" s="269">
        <f t="shared" ref="H66:H74" si="15">ROUND(+G66*$L$12,2)</f>
        <v>0.08</v>
      </c>
      <c r="I66" s="262">
        <v>0</v>
      </c>
      <c r="J66" s="123">
        <f t="shared" ref="J66:K74" si="16">ROUND($I66*G66,0)</f>
        <v>0</v>
      </c>
      <c r="K66" s="123">
        <f t="shared" si="16"/>
        <v>0</v>
      </c>
      <c r="M66" s="108"/>
    </row>
    <row r="67" spans="1:13" x14ac:dyDescent="0.2">
      <c r="A67" s="108">
        <f t="shared" si="0"/>
        <v>56</v>
      </c>
      <c r="B67" s="131" t="str">
        <f t="shared" ref="B67:B74" si="17">+B66</f>
        <v>53E</v>
      </c>
      <c r="C67" s="143" t="s">
        <v>48</v>
      </c>
      <c r="D67" s="138">
        <v>70</v>
      </c>
      <c r="E67" s="146">
        <v>0.26</v>
      </c>
      <c r="F67" s="146">
        <v>1.34</v>
      </c>
      <c r="G67" s="134">
        <f t="shared" si="14"/>
        <v>1.6</v>
      </c>
      <c r="H67" s="269">
        <f t="shared" si="15"/>
        <v>0.12</v>
      </c>
      <c r="I67" s="262">
        <v>59092</v>
      </c>
      <c r="J67" s="123">
        <f t="shared" si="16"/>
        <v>94547</v>
      </c>
      <c r="K67" s="123">
        <f t="shared" si="16"/>
        <v>7091</v>
      </c>
      <c r="M67" s="108"/>
    </row>
    <row r="68" spans="1:13" x14ac:dyDescent="0.2">
      <c r="A68" s="108">
        <f t="shared" si="0"/>
        <v>57</v>
      </c>
      <c r="B68" s="131" t="str">
        <f t="shared" si="17"/>
        <v>53E</v>
      </c>
      <c r="C68" s="143" t="s">
        <v>48</v>
      </c>
      <c r="D68" s="138">
        <v>100</v>
      </c>
      <c r="E68" s="146">
        <v>0.37</v>
      </c>
      <c r="F68" s="146">
        <v>1.91</v>
      </c>
      <c r="G68" s="134">
        <f t="shared" si="14"/>
        <v>2.2799999999999998</v>
      </c>
      <c r="H68" s="269">
        <f t="shared" si="15"/>
        <v>0.16</v>
      </c>
      <c r="I68" s="262">
        <v>447593</v>
      </c>
      <c r="J68" s="123">
        <f t="shared" si="16"/>
        <v>1020512</v>
      </c>
      <c r="K68" s="123">
        <f t="shared" si="16"/>
        <v>71615</v>
      </c>
      <c r="M68" s="108"/>
    </row>
    <row r="69" spans="1:13" x14ac:dyDescent="0.2">
      <c r="A69" s="108">
        <f t="shared" si="0"/>
        <v>58</v>
      </c>
      <c r="B69" s="131" t="str">
        <f t="shared" si="17"/>
        <v>53E</v>
      </c>
      <c r="C69" s="143" t="s">
        <v>48</v>
      </c>
      <c r="D69" s="138">
        <v>150</v>
      </c>
      <c r="E69" s="146">
        <v>0.55000000000000004</v>
      </c>
      <c r="F69" s="146">
        <v>2.86</v>
      </c>
      <c r="G69" s="134">
        <f t="shared" si="14"/>
        <v>3.41</v>
      </c>
      <c r="H69" s="269">
        <f t="shared" si="15"/>
        <v>0.25</v>
      </c>
      <c r="I69" s="262">
        <v>54659</v>
      </c>
      <c r="J69" s="123">
        <f t="shared" si="16"/>
        <v>186387</v>
      </c>
      <c r="K69" s="123">
        <f t="shared" si="16"/>
        <v>13665</v>
      </c>
      <c r="M69" s="108"/>
    </row>
    <row r="70" spans="1:13" x14ac:dyDescent="0.2">
      <c r="A70" s="108">
        <f t="shared" si="0"/>
        <v>59</v>
      </c>
      <c r="B70" s="131" t="str">
        <f t="shared" si="17"/>
        <v>53E</v>
      </c>
      <c r="C70" s="143" t="s">
        <v>48</v>
      </c>
      <c r="D70" s="138">
        <v>200</v>
      </c>
      <c r="E70" s="146">
        <v>0.73</v>
      </c>
      <c r="F70" s="146">
        <v>3.82</v>
      </c>
      <c r="G70" s="134">
        <f t="shared" si="14"/>
        <v>4.55</v>
      </c>
      <c r="H70" s="269">
        <f t="shared" si="15"/>
        <v>0.33</v>
      </c>
      <c r="I70" s="262">
        <v>72393</v>
      </c>
      <c r="J70" s="123">
        <f t="shared" si="16"/>
        <v>329388</v>
      </c>
      <c r="K70" s="123">
        <f t="shared" si="16"/>
        <v>23890</v>
      </c>
      <c r="M70" s="108"/>
    </row>
    <row r="71" spans="1:13" x14ac:dyDescent="0.2">
      <c r="A71" s="108">
        <f t="shared" si="0"/>
        <v>60</v>
      </c>
      <c r="B71" s="131" t="str">
        <f t="shared" si="17"/>
        <v>53E</v>
      </c>
      <c r="C71" s="143" t="s">
        <v>48</v>
      </c>
      <c r="D71" s="138">
        <v>250</v>
      </c>
      <c r="E71" s="146">
        <v>0.91</v>
      </c>
      <c r="F71" s="146">
        <v>4.7699999999999996</v>
      </c>
      <c r="G71" s="134">
        <f t="shared" si="14"/>
        <v>5.68</v>
      </c>
      <c r="H71" s="269">
        <f t="shared" si="15"/>
        <v>0.41</v>
      </c>
      <c r="I71" s="262">
        <v>28557</v>
      </c>
      <c r="J71" s="123">
        <f t="shared" si="16"/>
        <v>162204</v>
      </c>
      <c r="K71" s="123">
        <f t="shared" si="16"/>
        <v>11708</v>
      </c>
      <c r="M71" s="108"/>
    </row>
    <row r="72" spans="1:13" x14ac:dyDescent="0.2">
      <c r="A72" s="108">
        <f t="shared" si="0"/>
        <v>61</v>
      </c>
      <c r="B72" s="131" t="str">
        <f t="shared" si="17"/>
        <v>53E</v>
      </c>
      <c r="C72" s="143" t="s">
        <v>48</v>
      </c>
      <c r="D72" s="138">
        <v>310</v>
      </c>
      <c r="E72" s="146">
        <v>1.1299999999999999</v>
      </c>
      <c r="F72" s="146">
        <v>5.92</v>
      </c>
      <c r="G72" s="134">
        <f t="shared" si="14"/>
        <v>7.05</v>
      </c>
      <c r="H72" s="269">
        <f t="shared" si="15"/>
        <v>0.51</v>
      </c>
      <c r="I72" s="262">
        <v>319</v>
      </c>
      <c r="J72" s="123">
        <f t="shared" si="16"/>
        <v>2249</v>
      </c>
      <c r="K72" s="123">
        <f t="shared" si="16"/>
        <v>163</v>
      </c>
      <c r="M72" s="108"/>
    </row>
    <row r="73" spans="1:13" x14ac:dyDescent="0.2">
      <c r="A73" s="108">
        <f t="shared" si="0"/>
        <v>62</v>
      </c>
      <c r="B73" s="131" t="str">
        <f t="shared" si="17"/>
        <v>53E</v>
      </c>
      <c r="C73" s="143" t="s">
        <v>48</v>
      </c>
      <c r="D73" s="138">
        <v>400</v>
      </c>
      <c r="E73" s="146">
        <v>1.46</v>
      </c>
      <c r="F73" s="146">
        <v>7.64</v>
      </c>
      <c r="G73" s="134">
        <f t="shared" si="14"/>
        <v>9.1</v>
      </c>
      <c r="H73" s="269">
        <f t="shared" si="15"/>
        <v>0.66</v>
      </c>
      <c r="I73" s="262">
        <v>19396</v>
      </c>
      <c r="J73" s="123">
        <f t="shared" si="16"/>
        <v>176504</v>
      </c>
      <c r="K73" s="123">
        <f t="shared" si="16"/>
        <v>12801</v>
      </c>
      <c r="M73" s="108"/>
    </row>
    <row r="74" spans="1:13" x14ac:dyDescent="0.2">
      <c r="A74" s="108">
        <f t="shared" si="0"/>
        <v>63</v>
      </c>
      <c r="B74" s="131" t="str">
        <f t="shared" si="17"/>
        <v>53E</v>
      </c>
      <c r="C74" s="143" t="s">
        <v>48</v>
      </c>
      <c r="D74" s="138">
        <v>1000</v>
      </c>
      <c r="E74" s="146">
        <v>3.65</v>
      </c>
      <c r="F74" s="146">
        <v>19.09</v>
      </c>
      <c r="G74" s="134">
        <f t="shared" si="14"/>
        <v>22.74</v>
      </c>
      <c r="H74" s="269">
        <f t="shared" si="15"/>
        <v>1.65</v>
      </c>
      <c r="I74" s="135">
        <v>0</v>
      </c>
      <c r="J74" s="123">
        <f t="shared" si="16"/>
        <v>0</v>
      </c>
      <c r="K74" s="123">
        <f t="shared" si="16"/>
        <v>0</v>
      </c>
      <c r="M74" s="108"/>
    </row>
    <row r="75" spans="1:13" x14ac:dyDescent="0.2">
      <c r="A75" s="108">
        <f t="shared" si="0"/>
        <v>64</v>
      </c>
      <c r="B75" s="131"/>
      <c r="C75" s="143"/>
      <c r="D75" s="138"/>
      <c r="E75" s="134"/>
      <c r="F75" s="134"/>
      <c r="G75" s="134"/>
      <c r="H75" s="269"/>
      <c r="I75" s="262"/>
      <c r="J75" s="119"/>
      <c r="K75" s="119"/>
      <c r="M75" s="108"/>
    </row>
    <row r="76" spans="1:13" x14ac:dyDescent="0.2">
      <c r="A76" s="108">
        <f t="shared" si="0"/>
        <v>65</v>
      </c>
      <c r="B76" s="131" t="str">
        <f>+B74</f>
        <v>53E</v>
      </c>
      <c r="C76" s="143" t="s">
        <v>79</v>
      </c>
      <c r="D76" s="138">
        <v>70</v>
      </c>
      <c r="E76" s="146">
        <v>0.26</v>
      </c>
      <c r="F76" s="146">
        <v>1.34</v>
      </c>
      <c r="G76" s="134">
        <f t="shared" ref="G76:G81" si="18">SUM(E76:F76)</f>
        <v>1.6</v>
      </c>
      <c r="H76" s="269">
        <f t="shared" ref="H76:H81" si="19">ROUND(+G76*$L$12,2)</f>
        <v>0.12</v>
      </c>
      <c r="I76" s="135">
        <v>0</v>
      </c>
      <c r="J76" s="123">
        <f t="shared" ref="J76:K81" si="20">ROUND($I76*G76,0)</f>
        <v>0</v>
      </c>
      <c r="K76" s="123">
        <f t="shared" si="20"/>
        <v>0</v>
      </c>
      <c r="M76" s="108"/>
    </row>
    <row r="77" spans="1:13" x14ac:dyDescent="0.2">
      <c r="A77" s="108">
        <f t="shared" si="0"/>
        <v>66</v>
      </c>
      <c r="B77" s="131" t="str">
        <f>+B76</f>
        <v>53E</v>
      </c>
      <c r="C77" s="143" t="s">
        <v>79</v>
      </c>
      <c r="D77" s="138">
        <v>100</v>
      </c>
      <c r="E77" s="146">
        <v>0.37</v>
      </c>
      <c r="F77" s="146">
        <v>1.91</v>
      </c>
      <c r="G77" s="134">
        <f t="shared" si="18"/>
        <v>2.2799999999999998</v>
      </c>
      <c r="H77" s="269">
        <f t="shared" si="19"/>
        <v>0.16</v>
      </c>
      <c r="I77" s="135">
        <v>0</v>
      </c>
      <c r="J77" s="123">
        <f t="shared" si="20"/>
        <v>0</v>
      </c>
      <c r="K77" s="123">
        <f t="shared" si="20"/>
        <v>0</v>
      </c>
      <c r="M77" s="108"/>
    </row>
    <row r="78" spans="1:13" x14ac:dyDescent="0.2">
      <c r="A78" s="108">
        <f t="shared" ref="A78:A141" si="21">+A77+1</f>
        <v>67</v>
      </c>
      <c r="B78" s="131" t="str">
        <f>+B77</f>
        <v>53E</v>
      </c>
      <c r="C78" s="143" t="s">
        <v>79</v>
      </c>
      <c r="D78" s="138">
        <v>150</v>
      </c>
      <c r="E78" s="146">
        <v>0.55000000000000004</v>
      </c>
      <c r="F78" s="146">
        <v>2.86</v>
      </c>
      <c r="G78" s="134">
        <f t="shared" si="18"/>
        <v>3.41</v>
      </c>
      <c r="H78" s="269">
        <f t="shared" si="19"/>
        <v>0.25</v>
      </c>
      <c r="I78" s="135">
        <v>0</v>
      </c>
      <c r="J78" s="123">
        <f t="shared" si="20"/>
        <v>0</v>
      </c>
      <c r="K78" s="123">
        <f t="shared" si="20"/>
        <v>0</v>
      </c>
      <c r="M78" s="108"/>
    </row>
    <row r="79" spans="1:13" x14ac:dyDescent="0.2">
      <c r="A79" s="108">
        <f t="shared" si="21"/>
        <v>68</v>
      </c>
      <c r="B79" s="131" t="str">
        <f>+B78</f>
        <v>53E</v>
      </c>
      <c r="C79" s="143" t="s">
        <v>79</v>
      </c>
      <c r="D79" s="138">
        <v>175</v>
      </c>
      <c r="E79" s="146">
        <v>0.64</v>
      </c>
      <c r="F79" s="146">
        <v>3.34</v>
      </c>
      <c r="G79" s="134">
        <f t="shared" si="18"/>
        <v>3.98</v>
      </c>
      <c r="H79" s="269">
        <f t="shared" si="19"/>
        <v>0.28999999999999998</v>
      </c>
      <c r="I79" s="262">
        <v>64</v>
      </c>
      <c r="J79" s="123">
        <f t="shared" si="20"/>
        <v>255</v>
      </c>
      <c r="K79" s="123">
        <f t="shared" si="20"/>
        <v>19</v>
      </c>
      <c r="M79" s="108"/>
    </row>
    <row r="80" spans="1:13" x14ac:dyDescent="0.2">
      <c r="A80" s="108">
        <f t="shared" si="21"/>
        <v>69</v>
      </c>
      <c r="B80" s="131" t="str">
        <f>+B79</f>
        <v>53E</v>
      </c>
      <c r="C80" s="143" t="s">
        <v>79</v>
      </c>
      <c r="D80" s="138">
        <v>250</v>
      </c>
      <c r="E80" s="146">
        <v>0.91</v>
      </c>
      <c r="F80" s="146">
        <v>4.7699999999999996</v>
      </c>
      <c r="G80" s="134">
        <f t="shared" si="18"/>
        <v>5.68</v>
      </c>
      <c r="H80" s="269">
        <f t="shared" si="19"/>
        <v>0.41</v>
      </c>
      <c r="I80" s="135">
        <v>0</v>
      </c>
      <c r="J80" s="123">
        <f t="shared" si="20"/>
        <v>0</v>
      </c>
      <c r="K80" s="123">
        <f t="shared" si="20"/>
        <v>0</v>
      </c>
      <c r="M80" s="108"/>
    </row>
    <row r="81" spans="1:13" x14ac:dyDescent="0.2">
      <c r="A81" s="108">
        <f t="shared" si="21"/>
        <v>70</v>
      </c>
      <c r="B81" s="131" t="str">
        <f>+B80</f>
        <v>53E</v>
      </c>
      <c r="C81" s="143" t="s">
        <v>79</v>
      </c>
      <c r="D81" s="138">
        <v>400</v>
      </c>
      <c r="E81" s="146">
        <v>1.46</v>
      </c>
      <c r="F81" s="146">
        <v>7.64</v>
      </c>
      <c r="G81" s="134">
        <f t="shared" si="18"/>
        <v>9.1</v>
      </c>
      <c r="H81" s="269">
        <f t="shared" si="19"/>
        <v>0.66</v>
      </c>
      <c r="I81" s="135">
        <v>0</v>
      </c>
      <c r="J81" s="123">
        <f t="shared" si="20"/>
        <v>0</v>
      </c>
      <c r="K81" s="123">
        <f t="shared" si="20"/>
        <v>0</v>
      </c>
      <c r="M81" s="108"/>
    </row>
    <row r="82" spans="1:13" x14ac:dyDescent="0.2">
      <c r="A82" s="108">
        <f t="shared" si="21"/>
        <v>71</v>
      </c>
      <c r="B82" s="131"/>
      <c r="C82" s="143"/>
      <c r="D82" s="138"/>
      <c r="E82" s="134"/>
      <c r="F82" s="134"/>
      <c r="G82" s="134"/>
      <c r="H82" s="269"/>
      <c r="I82" s="262"/>
      <c r="J82" s="119"/>
      <c r="K82" s="119"/>
      <c r="M82" s="108"/>
    </row>
    <row r="83" spans="1:13" x14ac:dyDescent="0.2">
      <c r="A83" s="108">
        <f t="shared" si="21"/>
        <v>72</v>
      </c>
      <c r="B83" s="131" t="str">
        <f>+B80</f>
        <v>53E</v>
      </c>
      <c r="C83" s="143" t="s">
        <v>67</v>
      </c>
      <c r="D83" s="141" t="s">
        <v>200</v>
      </c>
      <c r="E83" s="133">
        <v>0.05</v>
      </c>
      <c r="F83" s="133">
        <v>0.28999999999999998</v>
      </c>
      <c r="G83" s="134">
        <f t="shared" ref="G83:G93" si="22">SUM(E83:F83)</f>
        <v>0.33999999999999997</v>
      </c>
      <c r="H83" s="269">
        <f t="shared" ref="H83:H92" si="23">ROUND(+G83*$L$12,2)</f>
        <v>0.02</v>
      </c>
      <c r="I83" s="135">
        <v>0</v>
      </c>
      <c r="J83" s="123">
        <f>ROUND($I83*G83,0)</f>
        <v>0</v>
      </c>
      <c r="K83" s="123">
        <f>ROUND($I83*H83,0)</f>
        <v>0</v>
      </c>
      <c r="M83" s="108"/>
    </row>
    <row r="84" spans="1:13" x14ac:dyDescent="0.2">
      <c r="A84" s="108">
        <f t="shared" si="21"/>
        <v>73</v>
      </c>
      <c r="B84" s="131" t="str">
        <f>+B81</f>
        <v>53E</v>
      </c>
      <c r="C84" s="143" t="s">
        <v>67</v>
      </c>
      <c r="D84" s="142" t="s">
        <v>201</v>
      </c>
      <c r="E84" s="133">
        <v>0.16</v>
      </c>
      <c r="F84" s="133">
        <v>0.86</v>
      </c>
      <c r="G84" s="134">
        <f t="shared" si="22"/>
        <v>1.02</v>
      </c>
      <c r="H84" s="269">
        <f t="shared" si="23"/>
        <v>7.0000000000000007E-2</v>
      </c>
      <c r="I84" s="262">
        <v>378215</v>
      </c>
      <c r="J84" s="123">
        <f>ROUND($I84*G84,0)</f>
        <v>385779</v>
      </c>
      <c r="K84" s="123">
        <f>ROUND($I84*H84,0)</f>
        <v>26475</v>
      </c>
      <c r="M84" s="108"/>
    </row>
    <row r="85" spans="1:13" x14ac:dyDescent="0.2">
      <c r="A85" s="108">
        <f t="shared" si="21"/>
        <v>74</v>
      </c>
      <c r="B85" s="131" t="str">
        <f t="shared" ref="B85:B93" si="24">B84</f>
        <v>53E</v>
      </c>
      <c r="C85" s="143" t="s">
        <v>67</v>
      </c>
      <c r="D85" s="138" t="s">
        <v>69</v>
      </c>
      <c r="E85" s="133">
        <v>0.27</v>
      </c>
      <c r="F85" s="133">
        <v>1.43</v>
      </c>
      <c r="G85" s="134">
        <f t="shared" si="22"/>
        <v>1.7</v>
      </c>
      <c r="H85" s="269">
        <f t="shared" si="23"/>
        <v>0.12</v>
      </c>
      <c r="I85" s="262">
        <v>19160</v>
      </c>
      <c r="J85" s="123">
        <f t="shared" ref="J85:K93" si="25">ROUND($I85*G85,0)</f>
        <v>32572</v>
      </c>
      <c r="K85" s="123">
        <f t="shared" si="25"/>
        <v>2299</v>
      </c>
      <c r="M85" s="108"/>
    </row>
    <row r="86" spans="1:13" x14ac:dyDescent="0.2">
      <c r="A86" s="108">
        <f t="shared" si="21"/>
        <v>75</v>
      </c>
      <c r="B86" s="131" t="str">
        <f t="shared" si="24"/>
        <v>53E</v>
      </c>
      <c r="C86" s="143" t="s">
        <v>67</v>
      </c>
      <c r="D86" s="138" t="s">
        <v>70</v>
      </c>
      <c r="E86" s="133">
        <v>0.38</v>
      </c>
      <c r="F86" s="133">
        <v>2</v>
      </c>
      <c r="G86" s="134">
        <f t="shared" si="22"/>
        <v>2.38</v>
      </c>
      <c r="H86" s="269">
        <f t="shared" si="23"/>
        <v>0.17</v>
      </c>
      <c r="I86" s="262">
        <v>56225</v>
      </c>
      <c r="J86" s="123">
        <f t="shared" si="25"/>
        <v>133816</v>
      </c>
      <c r="K86" s="123">
        <f t="shared" si="25"/>
        <v>9558</v>
      </c>
      <c r="M86" s="108"/>
    </row>
    <row r="87" spans="1:13" x14ac:dyDescent="0.2">
      <c r="A87" s="108">
        <f t="shared" si="21"/>
        <v>76</v>
      </c>
      <c r="B87" s="131" t="str">
        <f t="shared" si="24"/>
        <v>53E</v>
      </c>
      <c r="C87" s="143" t="s">
        <v>67</v>
      </c>
      <c r="D87" s="138" t="s">
        <v>71</v>
      </c>
      <c r="E87" s="133">
        <v>0.49</v>
      </c>
      <c r="F87" s="133">
        <v>2.58</v>
      </c>
      <c r="G87" s="134">
        <f t="shared" si="22"/>
        <v>3.0700000000000003</v>
      </c>
      <c r="H87" s="269">
        <f t="shared" si="23"/>
        <v>0.22</v>
      </c>
      <c r="I87" s="262">
        <v>31675</v>
      </c>
      <c r="J87" s="123">
        <f t="shared" si="25"/>
        <v>97242</v>
      </c>
      <c r="K87" s="123">
        <f t="shared" si="25"/>
        <v>6969</v>
      </c>
      <c r="M87" s="108"/>
    </row>
    <row r="88" spans="1:13" x14ac:dyDescent="0.2">
      <c r="A88" s="108">
        <f t="shared" si="21"/>
        <v>77</v>
      </c>
      <c r="B88" s="131" t="str">
        <f t="shared" si="24"/>
        <v>53E</v>
      </c>
      <c r="C88" s="143" t="s">
        <v>67</v>
      </c>
      <c r="D88" s="138" t="s">
        <v>72</v>
      </c>
      <c r="E88" s="133">
        <v>0.6</v>
      </c>
      <c r="F88" s="133">
        <v>3.15</v>
      </c>
      <c r="G88" s="134">
        <f t="shared" si="22"/>
        <v>3.75</v>
      </c>
      <c r="H88" s="269">
        <f t="shared" si="23"/>
        <v>0.27</v>
      </c>
      <c r="I88" s="262">
        <v>19009</v>
      </c>
      <c r="J88" s="123">
        <f t="shared" si="25"/>
        <v>71284</v>
      </c>
      <c r="K88" s="123">
        <f t="shared" si="25"/>
        <v>5132</v>
      </c>
      <c r="M88" s="108"/>
    </row>
    <row r="89" spans="1:13" x14ac:dyDescent="0.2">
      <c r="A89" s="108">
        <f t="shared" si="21"/>
        <v>78</v>
      </c>
      <c r="B89" s="131" t="str">
        <f t="shared" si="24"/>
        <v>53E</v>
      </c>
      <c r="C89" s="143" t="s">
        <v>67</v>
      </c>
      <c r="D89" s="138" t="s">
        <v>73</v>
      </c>
      <c r="E89" s="133">
        <v>0.71</v>
      </c>
      <c r="F89" s="133">
        <v>3.72</v>
      </c>
      <c r="G89" s="134">
        <f t="shared" si="22"/>
        <v>4.43</v>
      </c>
      <c r="H89" s="269">
        <f t="shared" si="23"/>
        <v>0.32</v>
      </c>
      <c r="I89" s="262">
        <v>8443</v>
      </c>
      <c r="J89" s="123">
        <f t="shared" si="25"/>
        <v>37402</v>
      </c>
      <c r="K89" s="123">
        <f t="shared" si="25"/>
        <v>2702</v>
      </c>
      <c r="M89" s="108"/>
    </row>
    <row r="90" spans="1:13" x14ac:dyDescent="0.2">
      <c r="A90" s="108">
        <f t="shared" si="21"/>
        <v>79</v>
      </c>
      <c r="B90" s="131" t="str">
        <f t="shared" si="24"/>
        <v>53E</v>
      </c>
      <c r="C90" s="143" t="s">
        <v>67</v>
      </c>
      <c r="D90" s="138" t="s">
        <v>74</v>
      </c>
      <c r="E90" s="133">
        <v>0.82</v>
      </c>
      <c r="F90" s="133">
        <v>4.3</v>
      </c>
      <c r="G90" s="134">
        <f t="shared" si="22"/>
        <v>5.12</v>
      </c>
      <c r="H90" s="269">
        <f t="shared" si="23"/>
        <v>0.37</v>
      </c>
      <c r="I90" s="262">
        <v>1389</v>
      </c>
      <c r="J90" s="123">
        <f t="shared" si="25"/>
        <v>7112</v>
      </c>
      <c r="K90" s="123">
        <f t="shared" si="25"/>
        <v>514</v>
      </c>
      <c r="M90" s="108"/>
    </row>
    <row r="91" spans="1:13" x14ac:dyDescent="0.2">
      <c r="A91" s="108">
        <f t="shared" si="21"/>
        <v>80</v>
      </c>
      <c r="B91" s="131" t="str">
        <f t="shared" si="24"/>
        <v>53E</v>
      </c>
      <c r="C91" s="143" t="s">
        <v>67</v>
      </c>
      <c r="D91" s="138" t="s">
        <v>75</v>
      </c>
      <c r="E91" s="133">
        <v>0.93</v>
      </c>
      <c r="F91" s="133">
        <v>4.87</v>
      </c>
      <c r="G91" s="134">
        <f t="shared" si="22"/>
        <v>5.8</v>
      </c>
      <c r="H91" s="269">
        <f t="shared" si="23"/>
        <v>0.42</v>
      </c>
      <c r="I91" s="262">
        <v>416</v>
      </c>
      <c r="J91" s="123">
        <f t="shared" si="25"/>
        <v>2413</v>
      </c>
      <c r="K91" s="123">
        <f t="shared" si="25"/>
        <v>175</v>
      </c>
      <c r="M91" s="108"/>
    </row>
    <row r="92" spans="1:13" x14ac:dyDescent="0.2">
      <c r="A92" s="108">
        <f t="shared" si="21"/>
        <v>81</v>
      </c>
      <c r="B92" s="131" t="str">
        <f t="shared" si="24"/>
        <v>53E</v>
      </c>
      <c r="C92" s="143" t="s">
        <v>67</v>
      </c>
      <c r="D92" s="138" t="s">
        <v>76</v>
      </c>
      <c r="E92" s="133">
        <v>1.04</v>
      </c>
      <c r="F92" s="133">
        <v>5.44</v>
      </c>
      <c r="G92" s="134">
        <f t="shared" si="22"/>
        <v>6.48</v>
      </c>
      <c r="H92" s="269">
        <f t="shared" si="23"/>
        <v>0.47</v>
      </c>
      <c r="I92" s="262">
        <v>2533</v>
      </c>
      <c r="J92" s="123">
        <f t="shared" si="25"/>
        <v>16414</v>
      </c>
      <c r="K92" s="123">
        <f t="shared" si="25"/>
        <v>1191</v>
      </c>
      <c r="M92" s="108"/>
    </row>
    <row r="93" spans="1:13" x14ac:dyDescent="0.2">
      <c r="A93" s="108">
        <f t="shared" si="21"/>
        <v>82</v>
      </c>
      <c r="B93" s="131" t="str">
        <f t="shared" si="24"/>
        <v>53E</v>
      </c>
      <c r="C93" s="143" t="s">
        <v>204</v>
      </c>
      <c r="D93" s="143" t="s">
        <v>202</v>
      </c>
      <c r="E93" s="144">
        <v>1.0432E-2</v>
      </c>
      <c r="F93" s="144">
        <v>5.4556E-2</v>
      </c>
      <c r="G93" s="145">
        <f t="shared" si="22"/>
        <v>6.4988000000000004E-2</v>
      </c>
      <c r="H93" s="439">
        <f>'Rate Summary'!H26</f>
        <v>4.1910000000000003E-3</v>
      </c>
      <c r="I93" s="262">
        <v>83877</v>
      </c>
      <c r="J93" s="123">
        <f t="shared" si="25"/>
        <v>5451</v>
      </c>
      <c r="K93" s="123">
        <f t="shared" si="25"/>
        <v>352</v>
      </c>
      <c r="M93" s="108"/>
    </row>
    <row r="94" spans="1:13" x14ac:dyDescent="0.2">
      <c r="A94" s="108">
        <f t="shared" si="21"/>
        <v>83</v>
      </c>
      <c r="B94" s="148"/>
      <c r="C94" s="143"/>
      <c r="D94" s="138"/>
      <c r="E94" s="134"/>
      <c r="F94" s="134"/>
      <c r="G94" s="134"/>
      <c r="H94" s="269"/>
      <c r="I94" s="262"/>
      <c r="J94" s="119"/>
      <c r="K94" s="119"/>
      <c r="M94" s="108"/>
    </row>
    <row r="95" spans="1:13" x14ac:dyDescent="0.2">
      <c r="A95" s="108">
        <f t="shared" si="21"/>
        <v>84</v>
      </c>
      <c r="B95" s="117" t="s">
        <v>81</v>
      </c>
      <c r="C95" s="117"/>
      <c r="D95" s="141"/>
      <c r="E95" s="134"/>
      <c r="F95" s="134"/>
      <c r="G95" s="134"/>
      <c r="H95" s="269"/>
      <c r="I95" s="262"/>
      <c r="J95" s="119"/>
      <c r="K95" s="119"/>
      <c r="M95" s="108"/>
    </row>
    <row r="96" spans="1:13" x14ac:dyDescent="0.2">
      <c r="A96" s="108">
        <f t="shared" si="21"/>
        <v>85</v>
      </c>
      <c r="B96" s="131" t="s">
        <v>82</v>
      </c>
      <c r="C96" s="143" t="s">
        <v>48</v>
      </c>
      <c r="D96" s="138">
        <v>50</v>
      </c>
      <c r="E96" s="133">
        <v>0.18</v>
      </c>
      <c r="F96" s="133">
        <v>0.95</v>
      </c>
      <c r="G96" s="134">
        <f t="shared" ref="G96:G104" si="26">SUM(E96:F96)</f>
        <v>1.1299999999999999</v>
      </c>
      <c r="H96" s="269">
        <f t="shared" ref="H96:H104" si="27">ROUND(+G96*$L$12,2)</f>
        <v>0.08</v>
      </c>
      <c r="I96" s="262">
        <v>608</v>
      </c>
      <c r="J96" s="123">
        <f t="shared" ref="J96:K104" si="28">ROUND($I96*G96,0)</f>
        <v>687</v>
      </c>
      <c r="K96" s="123">
        <f t="shared" si="28"/>
        <v>49</v>
      </c>
      <c r="M96" s="108"/>
    </row>
    <row r="97" spans="1:13" x14ac:dyDescent="0.2">
      <c r="A97" s="108">
        <f t="shared" si="21"/>
        <v>86</v>
      </c>
      <c r="B97" s="131" t="str">
        <f t="shared" ref="B97:B104" si="29">+B96</f>
        <v>54E</v>
      </c>
      <c r="C97" s="143" t="s">
        <v>48</v>
      </c>
      <c r="D97" s="138">
        <v>70</v>
      </c>
      <c r="E97" s="133">
        <v>0.26</v>
      </c>
      <c r="F97" s="133">
        <v>1.34</v>
      </c>
      <c r="G97" s="134">
        <f t="shared" si="26"/>
        <v>1.6</v>
      </c>
      <c r="H97" s="269">
        <f t="shared" si="27"/>
        <v>0.12</v>
      </c>
      <c r="I97" s="262">
        <v>2404</v>
      </c>
      <c r="J97" s="123">
        <f t="shared" si="28"/>
        <v>3846</v>
      </c>
      <c r="K97" s="123">
        <f t="shared" si="28"/>
        <v>288</v>
      </c>
      <c r="M97" s="108"/>
    </row>
    <row r="98" spans="1:13" x14ac:dyDescent="0.2">
      <c r="A98" s="108">
        <f t="shared" si="21"/>
        <v>87</v>
      </c>
      <c r="B98" s="131" t="str">
        <f t="shared" si="29"/>
        <v>54E</v>
      </c>
      <c r="C98" s="143" t="s">
        <v>48</v>
      </c>
      <c r="D98" s="138">
        <v>100</v>
      </c>
      <c r="E98" s="133">
        <v>0.37</v>
      </c>
      <c r="F98" s="133">
        <v>1.91</v>
      </c>
      <c r="G98" s="134">
        <f t="shared" si="26"/>
        <v>2.2799999999999998</v>
      </c>
      <c r="H98" s="269">
        <f t="shared" si="27"/>
        <v>0.16</v>
      </c>
      <c r="I98" s="262">
        <v>12971</v>
      </c>
      <c r="J98" s="123">
        <f t="shared" si="28"/>
        <v>29574</v>
      </c>
      <c r="K98" s="123">
        <f t="shared" si="28"/>
        <v>2075</v>
      </c>
      <c r="M98" s="108"/>
    </row>
    <row r="99" spans="1:13" x14ac:dyDescent="0.2">
      <c r="A99" s="108">
        <f t="shared" si="21"/>
        <v>88</v>
      </c>
      <c r="B99" s="131" t="str">
        <f t="shared" si="29"/>
        <v>54E</v>
      </c>
      <c r="C99" s="143" t="s">
        <v>48</v>
      </c>
      <c r="D99" s="138">
        <v>150</v>
      </c>
      <c r="E99" s="133">
        <v>0.55000000000000004</v>
      </c>
      <c r="F99" s="133">
        <v>2.86</v>
      </c>
      <c r="G99" s="134">
        <f t="shared" si="26"/>
        <v>3.41</v>
      </c>
      <c r="H99" s="269">
        <f t="shared" si="27"/>
        <v>0.25</v>
      </c>
      <c r="I99" s="262">
        <v>4563</v>
      </c>
      <c r="J99" s="123">
        <f t="shared" si="28"/>
        <v>15560</v>
      </c>
      <c r="K99" s="123">
        <f t="shared" si="28"/>
        <v>1141</v>
      </c>
      <c r="M99" s="108"/>
    </row>
    <row r="100" spans="1:13" x14ac:dyDescent="0.2">
      <c r="A100" s="108">
        <f t="shared" si="21"/>
        <v>89</v>
      </c>
      <c r="B100" s="131" t="str">
        <f t="shared" si="29"/>
        <v>54E</v>
      </c>
      <c r="C100" s="143" t="s">
        <v>48</v>
      </c>
      <c r="D100" s="138">
        <v>200</v>
      </c>
      <c r="E100" s="133">
        <v>0.73</v>
      </c>
      <c r="F100" s="133">
        <v>3.82</v>
      </c>
      <c r="G100" s="134">
        <f t="shared" si="26"/>
        <v>4.55</v>
      </c>
      <c r="H100" s="269">
        <f t="shared" si="27"/>
        <v>0.33</v>
      </c>
      <c r="I100" s="262">
        <v>4445</v>
      </c>
      <c r="J100" s="123">
        <f t="shared" si="28"/>
        <v>20225</v>
      </c>
      <c r="K100" s="123">
        <f t="shared" si="28"/>
        <v>1467</v>
      </c>
      <c r="M100" s="108"/>
    </row>
    <row r="101" spans="1:13" x14ac:dyDescent="0.2">
      <c r="A101" s="108">
        <f t="shared" si="21"/>
        <v>90</v>
      </c>
      <c r="B101" s="131" t="str">
        <f t="shared" si="29"/>
        <v>54E</v>
      </c>
      <c r="C101" s="143" t="s">
        <v>48</v>
      </c>
      <c r="D101" s="138">
        <v>250</v>
      </c>
      <c r="E101" s="133">
        <v>0.91</v>
      </c>
      <c r="F101" s="133">
        <v>4.7699999999999996</v>
      </c>
      <c r="G101" s="134">
        <f t="shared" si="26"/>
        <v>5.68</v>
      </c>
      <c r="H101" s="269">
        <f t="shared" si="27"/>
        <v>0.41</v>
      </c>
      <c r="I101" s="262">
        <v>4799</v>
      </c>
      <c r="J101" s="123">
        <f t="shared" si="28"/>
        <v>27258</v>
      </c>
      <c r="K101" s="123">
        <f t="shared" si="28"/>
        <v>1968</v>
      </c>
      <c r="M101" s="108"/>
    </row>
    <row r="102" spans="1:13" x14ac:dyDescent="0.2">
      <c r="A102" s="108">
        <f t="shared" si="21"/>
        <v>91</v>
      </c>
      <c r="B102" s="131" t="str">
        <f t="shared" si="29"/>
        <v>54E</v>
      </c>
      <c r="C102" s="143" t="s">
        <v>48</v>
      </c>
      <c r="D102" s="138">
        <v>310</v>
      </c>
      <c r="E102" s="133">
        <v>1.1299999999999999</v>
      </c>
      <c r="F102" s="133">
        <v>5.92</v>
      </c>
      <c r="G102" s="134">
        <f t="shared" si="26"/>
        <v>7.05</v>
      </c>
      <c r="H102" s="269">
        <f t="shared" si="27"/>
        <v>0.51</v>
      </c>
      <c r="I102" s="262">
        <v>881</v>
      </c>
      <c r="J102" s="123">
        <f t="shared" si="28"/>
        <v>6211</v>
      </c>
      <c r="K102" s="123">
        <f t="shared" si="28"/>
        <v>449</v>
      </c>
      <c r="M102" s="108"/>
    </row>
    <row r="103" spans="1:13" x14ac:dyDescent="0.2">
      <c r="A103" s="108">
        <f t="shared" si="21"/>
        <v>92</v>
      </c>
      <c r="B103" s="131" t="str">
        <f t="shared" si="29"/>
        <v>54E</v>
      </c>
      <c r="C103" s="143" t="s">
        <v>48</v>
      </c>
      <c r="D103" s="138">
        <v>400</v>
      </c>
      <c r="E103" s="133">
        <v>1.46</v>
      </c>
      <c r="F103" s="133">
        <v>7.64</v>
      </c>
      <c r="G103" s="134">
        <f t="shared" si="26"/>
        <v>9.1</v>
      </c>
      <c r="H103" s="269">
        <f t="shared" si="27"/>
        <v>0.66</v>
      </c>
      <c r="I103" s="262">
        <v>9019</v>
      </c>
      <c r="J103" s="123">
        <f t="shared" si="28"/>
        <v>82073</v>
      </c>
      <c r="K103" s="123">
        <f t="shared" si="28"/>
        <v>5953</v>
      </c>
      <c r="M103" s="108"/>
    </row>
    <row r="104" spans="1:13" x14ac:dyDescent="0.2">
      <c r="A104" s="108">
        <f t="shared" si="21"/>
        <v>93</v>
      </c>
      <c r="B104" s="131" t="str">
        <f t="shared" si="29"/>
        <v>54E</v>
      </c>
      <c r="C104" s="143" t="s">
        <v>48</v>
      </c>
      <c r="D104" s="138">
        <v>1000</v>
      </c>
      <c r="E104" s="133">
        <v>3.65</v>
      </c>
      <c r="F104" s="133">
        <v>19.09</v>
      </c>
      <c r="G104" s="134">
        <f t="shared" si="26"/>
        <v>22.74</v>
      </c>
      <c r="H104" s="269">
        <f t="shared" si="27"/>
        <v>1.65</v>
      </c>
      <c r="I104" s="135">
        <v>0</v>
      </c>
      <c r="J104" s="123">
        <f t="shared" si="28"/>
        <v>0</v>
      </c>
      <c r="K104" s="123">
        <f t="shared" si="28"/>
        <v>0</v>
      </c>
      <c r="M104" s="108"/>
    </row>
    <row r="105" spans="1:13" x14ac:dyDescent="0.2">
      <c r="A105" s="108">
        <f t="shared" si="21"/>
        <v>94</v>
      </c>
      <c r="B105" s="148"/>
      <c r="C105" s="143"/>
      <c r="D105" s="138"/>
      <c r="E105" s="134"/>
      <c r="F105" s="134"/>
      <c r="G105" s="134"/>
      <c r="H105" s="269"/>
      <c r="I105" s="262"/>
      <c r="J105" s="119"/>
      <c r="K105" s="119"/>
      <c r="M105" s="108"/>
    </row>
    <row r="106" spans="1:13" x14ac:dyDescent="0.2">
      <c r="A106" s="108">
        <f t="shared" si="21"/>
        <v>95</v>
      </c>
      <c r="B106" s="131" t="str">
        <f>+B103</f>
        <v>54E</v>
      </c>
      <c r="C106" s="143" t="s">
        <v>67</v>
      </c>
      <c r="D106" s="142" t="s">
        <v>133</v>
      </c>
      <c r="E106" s="133">
        <v>0.05</v>
      </c>
      <c r="F106" s="133">
        <v>0.28999999999999998</v>
      </c>
      <c r="G106" s="134">
        <f t="shared" ref="G106:G115" si="30">SUM(E106:F106)</f>
        <v>0.33999999999999997</v>
      </c>
      <c r="H106" s="269">
        <f t="shared" ref="H106:H115" si="31">ROUND(+G106*$L$12,2)</f>
        <v>0.02</v>
      </c>
      <c r="I106" s="135">
        <v>0</v>
      </c>
      <c r="J106" s="123">
        <f t="shared" ref="J106:K115" si="32">ROUND($I106*G106,0)</f>
        <v>0</v>
      </c>
      <c r="K106" s="123">
        <f t="shared" si="32"/>
        <v>0</v>
      </c>
      <c r="M106" s="108"/>
    </row>
    <row r="107" spans="1:13" x14ac:dyDescent="0.2">
      <c r="A107" s="108">
        <f t="shared" si="21"/>
        <v>96</v>
      </c>
      <c r="B107" s="131" t="str">
        <f>+B104</f>
        <v>54E</v>
      </c>
      <c r="C107" s="143" t="s">
        <v>67</v>
      </c>
      <c r="D107" s="142" t="s">
        <v>68</v>
      </c>
      <c r="E107" s="133">
        <v>0.16</v>
      </c>
      <c r="F107" s="133">
        <v>0.86</v>
      </c>
      <c r="G107" s="134">
        <f t="shared" si="30"/>
        <v>1.02</v>
      </c>
      <c r="H107" s="269">
        <f t="shared" si="31"/>
        <v>7.0000000000000007E-2</v>
      </c>
      <c r="I107" s="262">
        <v>42143</v>
      </c>
      <c r="J107" s="123">
        <f t="shared" si="32"/>
        <v>42986</v>
      </c>
      <c r="K107" s="123">
        <f t="shared" si="32"/>
        <v>2950</v>
      </c>
      <c r="M107" s="108"/>
    </row>
    <row r="108" spans="1:13" x14ac:dyDescent="0.2">
      <c r="A108" s="108">
        <f t="shared" si="21"/>
        <v>97</v>
      </c>
      <c r="B108" s="131" t="str">
        <f t="shared" ref="B108:B115" si="33">+B107</f>
        <v>54E</v>
      </c>
      <c r="C108" s="143" t="s">
        <v>67</v>
      </c>
      <c r="D108" s="138" t="s">
        <v>69</v>
      </c>
      <c r="E108" s="133">
        <v>0.27</v>
      </c>
      <c r="F108" s="133">
        <v>1.43</v>
      </c>
      <c r="G108" s="134">
        <f t="shared" si="30"/>
        <v>1.7</v>
      </c>
      <c r="H108" s="269">
        <f t="shared" si="31"/>
        <v>0.12</v>
      </c>
      <c r="I108" s="262">
        <v>3212</v>
      </c>
      <c r="J108" s="123">
        <f t="shared" si="32"/>
        <v>5460</v>
      </c>
      <c r="K108" s="123">
        <f t="shared" si="32"/>
        <v>385</v>
      </c>
      <c r="M108" s="108"/>
    </row>
    <row r="109" spans="1:13" x14ac:dyDescent="0.2">
      <c r="A109" s="108">
        <f t="shared" si="21"/>
        <v>98</v>
      </c>
      <c r="B109" s="131" t="str">
        <f t="shared" si="33"/>
        <v>54E</v>
      </c>
      <c r="C109" s="143" t="s">
        <v>67</v>
      </c>
      <c r="D109" s="138" t="s">
        <v>70</v>
      </c>
      <c r="E109" s="133">
        <v>0.38</v>
      </c>
      <c r="F109" s="133">
        <v>2</v>
      </c>
      <c r="G109" s="134">
        <f t="shared" si="30"/>
        <v>2.38</v>
      </c>
      <c r="H109" s="269">
        <f t="shared" si="31"/>
        <v>0.17</v>
      </c>
      <c r="I109" s="262">
        <v>43548</v>
      </c>
      <c r="J109" s="123">
        <f t="shared" si="32"/>
        <v>103644</v>
      </c>
      <c r="K109" s="123">
        <f t="shared" si="32"/>
        <v>7403</v>
      </c>
      <c r="M109" s="108"/>
    </row>
    <row r="110" spans="1:13" x14ac:dyDescent="0.2">
      <c r="A110" s="108">
        <f t="shared" si="21"/>
        <v>99</v>
      </c>
      <c r="B110" s="131" t="str">
        <f t="shared" si="33"/>
        <v>54E</v>
      </c>
      <c r="C110" s="143" t="s">
        <v>67</v>
      </c>
      <c r="D110" s="138" t="s">
        <v>71</v>
      </c>
      <c r="E110" s="133">
        <v>0.49</v>
      </c>
      <c r="F110" s="133">
        <v>2.58</v>
      </c>
      <c r="G110" s="134">
        <f t="shared" si="30"/>
        <v>3.0700000000000003</v>
      </c>
      <c r="H110" s="269">
        <f t="shared" si="31"/>
        <v>0.22</v>
      </c>
      <c r="I110" s="262">
        <v>16607</v>
      </c>
      <c r="J110" s="123">
        <f t="shared" si="32"/>
        <v>50983</v>
      </c>
      <c r="K110" s="123">
        <f t="shared" si="32"/>
        <v>3654</v>
      </c>
      <c r="M110" s="108"/>
    </row>
    <row r="111" spans="1:13" x14ac:dyDescent="0.2">
      <c r="A111" s="108">
        <f t="shared" si="21"/>
        <v>100</v>
      </c>
      <c r="B111" s="131" t="str">
        <f t="shared" si="33"/>
        <v>54E</v>
      </c>
      <c r="C111" s="143" t="s">
        <v>67</v>
      </c>
      <c r="D111" s="138" t="s">
        <v>72</v>
      </c>
      <c r="E111" s="133">
        <v>0.6</v>
      </c>
      <c r="F111" s="133">
        <v>3.15</v>
      </c>
      <c r="G111" s="134">
        <f t="shared" si="30"/>
        <v>3.75</v>
      </c>
      <c r="H111" s="269">
        <f t="shared" si="31"/>
        <v>0.27</v>
      </c>
      <c r="I111" s="262">
        <v>7136</v>
      </c>
      <c r="J111" s="123">
        <f t="shared" si="32"/>
        <v>26760</v>
      </c>
      <c r="K111" s="123">
        <f t="shared" si="32"/>
        <v>1927</v>
      </c>
      <c r="M111" s="108"/>
    </row>
    <row r="112" spans="1:13" x14ac:dyDescent="0.2">
      <c r="A112" s="108">
        <f t="shared" si="21"/>
        <v>101</v>
      </c>
      <c r="B112" s="131" t="str">
        <f t="shared" si="33"/>
        <v>54E</v>
      </c>
      <c r="C112" s="143" t="s">
        <v>67</v>
      </c>
      <c r="D112" s="138" t="s">
        <v>73</v>
      </c>
      <c r="E112" s="133">
        <v>0.71</v>
      </c>
      <c r="F112" s="133">
        <v>3.72</v>
      </c>
      <c r="G112" s="134">
        <f t="shared" si="30"/>
        <v>4.43</v>
      </c>
      <c r="H112" s="269">
        <f t="shared" si="31"/>
        <v>0.32</v>
      </c>
      <c r="I112" s="262">
        <v>2288</v>
      </c>
      <c r="J112" s="123">
        <f t="shared" si="32"/>
        <v>10136</v>
      </c>
      <c r="K112" s="123">
        <f t="shared" si="32"/>
        <v>732</v>
      </c>
      <c r="M112" s="108"/>
    </row>
    <row r="113" spans="1:13" x14ac:dyDescent="0.2">
      <c r="A113" s="108">
        <f t="shared" si="21"/>
        <v>102</v>
      </c>
      <c r="B113" s="131" t="str">
        <f t="shared" si="33"/>
        <v>54E</v>
      </c>
      <c r="C113" s="143" t="s">
        <v>67</v>
      </c>
      <c r="D113" s="138" t="s">
        <v>74</v>
      </c>
      <c r="E113" s="133">
        <v>0.82</v>
      </c>
      <c r="F113" s="133">
        <v>4.3</v>
      </c>
      <c r="G113" s="134">
        <f t="shared" si="30"/>
        <v>5.12</v>
      </c>
      <c r="H113" s="269">
        <f t="shared" si="31"/>
        <v>0.37</v>
      </c>
      <c r="I113" s="262">
        <v>624</v>
      </c>
      <c r="J113" s="123">
        <f t="shared" si="32"/>
        <v>3195</v>
      </c>
      <c r="K113" s="123">
        <f t="shared" si="32"/>
        <v>231</v>
      </c>
      <c r="M113" s="108"/>
    </row>
    <row r="114" spans="1:13" x14ac:dyDescent="0.2">
      <c r="A114" s="108">
        <f t="shared" si="21"/>
        <v>103</v>
      </c>
      <c r="B114" s="131" t="str">
        <f t="shared" si="33"/>
        <v>54E</v>
      </c>
      <c r="C114" s="143" t="s">
        <v>67</v>
      </c>
      <c r="D114" s="138" t="s">
        <v>75</v>
      </c>
      <c r="E114" s="133">
        <v>0.93</v>
      </c>
      <c r="F114" s="133">
        <v>4.87</v>
      </c>
      <c r="G114" s="134">
        <f t="shared" si="30"/>
        <v>5.8</v>
      </c>
      <c r="H114" s="269">
        <f t="shared" si="31"/>
        <v>0.42</v>
      </c>
      <c r="I114" s="262">
        <v>60</v>
      </c>
      <c r="J114" s="123">
        <f t="shared" si="32"/>
        <v>348</v>
      </c>
      <c r="K114" s="123">
        <f t="shared" si="32"/>
        <v>25</v>
      </c>
      <c r="M114" s="108"/>
    </row>
    <row r="115" spans="1:13" x14ac:dyDescent="0.2">
      <c r="A115" s="108">
        <f t="shared" si="21"/>
        <v>104</v>
      </c>
      <c r="B115" s="131" t="str">
        <f t="shared" si="33"/>
        <v>54E</v>
      </c>
      <c r="C115" s="143" t="s">
        <v>67</v>
      </c>
      <c r="D115" s="138" t="s">
        <v>76</v>
      </c>
      <c r="E115" s="133">
        <v>1.04</v>
      </c>
      <c r="F115" s="133">
        <v>5.44</v>
      </c>
      <c r="G115" s="134">
        <f t="shared" si="30"/>
        <v>6.48</v>
      </c>
      <c r="H115" s="269">
        <f t="shared" si="31"/>
        <v>0.47</v>
      </c>
      <c r="I115" s="135">
        <v>0</v>
      </c>
      <c r="J115" s="123">
        <f t="shared" si="32"/>
        <v>0</v>
      </c>
      <c r="K115" s="123">
        <f t="shared" si="32"/>
        <v>0</v>
      </c>
      <c r="M115" s="108"/>
    </row>
    <row r="116" spans="1:13" x14ac:dyDescent="0.2">
      <c r="A116" s="108">
        <f t="shared" si="21"/>
        <v>105</v>
      </c>
      <c r="B116" s="148"/>
      <c r="C116" s="143"/>
      <c r="D116" s="138"/>
      <c r="E116" s="134"/>
      <c r="F116" s="134"/>
      <c r="G116" s="134"/>
      <c r="H116" s="269"/>
      <c r="I116" s="262"/>
      <c r="J116" s="119"/>
      <c r="K116" s="119"/>
      <c r="M116" s="108"/>
    </row>
    <row r="117" spans="1:13" x14ac:dyDescent="0.2">
      <c r="A117" s="108">
        <f t="shared" si="21"/>
        <v>106</v>
      </c>
      <c r="B117" s="117" t="s">
        <v>83</v>
      </c>
      <c r="C117" s="143"/>
      <c r="D117" s="138"/>
      <c r="E117" s="134"/>
      <c r="F117" s="134"/>
      <c r="G117" s="134"/>
      <c r="H117" s="269"/>
      <c r="I117" s="262"/>
      <c r="J117" s="119"/>
      <c r="K117" s="119"/>
      <c r="M117" s="108"/>
    </row>
    <row r="118" spans="1:13" x14ac:dyDescent="0.2">
      <c r="A118" s="108">
        <f t="shared" si="21"/>
        <v>107</v>
      </c>
      <c r="B118" s="131" t="s">
        <v>84</v>
      </c>
      <c r="C118" s="143" t="s">
        <v>48</v>
      </c>
      <c r="D118" s="138">
        <v>70</v>
      </c>
      <c r="E118" s="133">
        <v>0.26</v>
      </c>
      <c r="F118" s="133">
        <v>1.34</v>
      </c>
      <c r="G118" s="134">
        <f t="shared" ref="G118:G123" si="34">SUM(E118:F118)</f>
        <v>1.6</v>
      </c>
      <c r="H118" s="269">
        <f t="shared" ref="H118:H123" si="35">ROUND(+G118*$L$12,2)</f>
        <v>0.12</v>
      </c>
      <c r="I118" s="262">
        <v>228</v>
      </c>
      <c r="J118" s="123">
        <f t="shared" ref="J118:K123" si="36">ROUND($I118*G118,0)</f>
        <v>365</v>
      </c>
      <c r="K118" s="123">
        <f t="shared" si="36"/>
        <v>27</v>
      </c>
      <c r="M118" s="108"/>
    </row>
    <row r="119" spans="1:13" x14ac:dyDescent="0.2">
      <c r="A119" s="108">
        <f t="shared" si="21"/>
        <v>108</v>
      </c>
      <c r="B119" s="148" t="str">
        <f>+B118</f>
        <v>55E &amp; 56E</v>
      </c>
      <c r="C119" s="143" t="s">
        <v>48</v>
      </c>
      <c r="D119" s="138">
        <v>100</v>
      </c>
      <c r="E119" s="133">
        <v>0.37</v>
      </c>
      <c r="F119" s="133">
        <v>1.91</v>
      </c>
      <c r="G119" s="134">
        <f t="shared" si="34"/>
        <v>2.2799999999999998</v>
      </c>
      <c r="H119" s="269">
        <f t="shared" si="35"/>
        <v>0.16</v>
      </c>
      <c r="I119" s="262">
        <v>56308</v>
      </c>
      <c r="J119" s="123">
        <f t="shared" si="36"/>
        <v>128382</v>
      </c>
      <c r="K119" s="123">
        <f t="shared" si="36"/>
        <v>9009</v>
      </c>
      <c r="M119" s="108"/>
    </row>
    <row r="120" spans="1:13" x14ac:dyDescent="0.2">
      <c r="A120" s="108">
        <f t="shared" si="21"/>
        <v>109</v>
      </c>
      <c r="B120" s="148" t="str">
        <f>+B119</f>
        <v>55E &amp; 56E</v>
      </c>
      <c r="C120" s="143" t="s">
        <v>48</v>
      </c>
      <c r="D120" s="138">
        <v>150</v>
      </c>
      <c r="E120" s="133">
        <v>0.56000000000000005</v>
      </c>
      <c r="F120" s="133">
        <v>2.86</v>
      </c>
      <c r="G120" s="134">
        <f t="shared" si="34"/>
        <v>3.42</v>
      </c>
      <c r="H120" s="269">
        <f t="shared" si="35"/>
        <v>0.25</v>
      </c>
      <c r="I120" s="262">
        <v>7449</v>
      </c>
      <c r="J120" s="123">
        <f t="shared" si="36"/>
        <v>25476</v>
      </c>
      <c r="K120" s="123">
        <f t="shared" si="36"/>
        <v>1862</v>
      </c>
      <c r="M120" s="108"/>
    </row>
    <row r="121" spans="1:13" x14ac:dyDescent="0.2">
      <c r="A121" s="108">
        <f t="shared" si="21"/>
        <v>110</v>
      </c>
      <c r="B121" s="148" t="str">
        <f>+B120</f>
        <v>55E &amp; 56E</v>
      </c>
      <c r="C121" s="143" t="s">
        <v>48</v>
      </c>
      <c r="D121" s="138">
        <v>200</v>
      </c>
      <c r="E121" s="133">
        <v>0.74</v>
      </c>
      <c r="F121" s="133">
        <v>3.82</v>
      </c>
      <c r="G121" s="134">
        <f t="shared" si="34"/>
        <v>4.5599999999999996</v>
      </c>
      <c r="H121" s="269">
        <f t="shared" si="35"/>
        <v>0.33</v>
      </c>
      <c r="I121" s="262">
        <v>15775</v>
      </c>
      <c r="J121" s="123">
        <f t="shared" si="36"/>
        <v>71934</v>
      </c>
      <c r="K121" s="123">
        <f t="shared" si="36"/>
        <v>5206</v>
      </c>
      <c r="M121" s="108"/>
    </row>
    <row r="122" spans="1:13" x14ac:dyDescent="0.2">
      <c r="A122" s="108">
        <f t="shared" si="21"/>
        <v>111</v>
      </c>
      <c r="B122" s="148" t="str">
        <f>+B121</f>
        <v>55E &amp; 56E</v>
      </c>
      <c r="C122" s="143" t="s">
        <v>48</v>
      </c>
      <c r="D122" s="138">
        <v>250</v>
      </c>
      <c r="E122" s="133">
        <v>0.93</v>
      </c>
      <c r="F122" s="133">
        <v>4.7699999999999996</v>
      </c>
      <c r="G122" s="134">
        <f t="shared" si="34"/>
        <v>5.6999999999999993</v>
      </c>
      <c r="H122" s="269">
        <f t="shared" si="35"/>
        <v>0.41</v>
      </c>
      <c r="I122" s="262">
        <v>1679</v>
      </c>
      <c r="J122" s="123">
        <f t="shared" si="36"/>
        <v>9570</v>
      </c>
      <c r="K122" s="123">
        <f t="shared" si="36"/>
        <v>688</v>
      </c>
      <c r="M122" s="108"/>
    </row>
    <row r="123" spans="1:13" x14ac:dyDescent="0.2">
      <c r="A123" s="108">
        <f t="shared" si="21"/>
        <v>112</v>
      </c>
      <c r="B123" s="148" t="str">
        <f>+B122</f>
        <v>55E &amp; 56E</v>
      </c>
      <c r="C123" s="143" t="s">
        <v>48</v>
      </c>
      <c r="D123" s="138">
        <v>400</v>
      </c>
      <c r="E123" s="133">
        <v>1.48</v>
      </c>
      <c r="F123" s="133">
        <v>7.64</v>
      </c>
      <c r="G123" s="134">
        <f t="shared" si="34"/>
        <v>9.1199999999999992</v>
      </c>
      <c r="H123" s="269">
        <f t="shared" si="35"/>
        <v>0.66</v>
      </c>
      <c r="I123" s="262">
        <v>631</v>
      </c>
      <c r="J123" s="123">
        <f t="shared" si="36"/>
        <v>5755</v>
      </c>
      <c r="K123" s="123">
        <f t="shared" si="36"/>
        <v>416</v>
      </c>
      <c r="M123" s="108"/>
    </row>
    <row r="124" spans="1:13" x14ac:dyDescent="0.2">
      <c r="A124" s="108">
        <f t="shared" si="21"/>
        <v>113</v>
      </c>
      <c r="B124" s="148"/>
      <c r="C124" s="143"/>
      <c r="D124" s="138"/>
      <c r="E124" s="133"/>
      <c r="F124" s="133"/>
      <c r="G124" s="134"/>
      <c r="H124" s="269"/>
      <c r="I124" s="262"/>
      <c r="J124" s="119"/>
      <c r="K124" s="119"/>
      <c r="M124" s="108"/>
    </row>
    <row r="125" spans="1:13" x14ac:dyDescent="0.2">
      <c r="A125" s="108">
        <f t="shared" si="21"/>
        <v>114</v>
      </c>
      <c r="B125" s="148" t="str">
        <f>+B123</f>
        <v>55E &amp; 56E</v>
      </c>
      <c r="C125" s="143" t="s">
        <v>79</v>
      </c>
      <c r="D125" s="138">
        <v>250</v>
      </c>
      <c r="E125" s="133">
        <v>0.93</v>
      </c>
      <c r="F125" s="133">
        <v>4.7699999999999996</v>
      </c>
      <c r="G125" s="134">
        <f>SUM(E125:F125)</f>
        <v>5.6999999999999993</v>
      </c>
      <c r="H125" s="269">
        <f>ROUND(+G125*$L$12,2)</f>
        <v>0.41</v>
      </c>
      <c r="I125" s="262">
        <v>105</v>
      </c>
      <c r="J125" s="123">
        <f>ROUND($I125*G125,0)</f>
        <v>599</v>
      </c>
      <c r="K125" s="123">
        <f>ROUND($I125*H125,0)</f>
        <v>43</v>
      </c>
      <c r="M125" s="108"/>
    </row>
    <row r="126" spans="1:13" x14ac:dyDescent="0.2">
      <c r="A126" s="108">
        <f t="shared" si="21"/>
        <v>115</v>
      </c>
      <c r="B126" s="148"/>
      <c r="C126" s="143"/>
      <c r="D126" s="138"/>
      <c r="E126" s="133"/>
      <c r="F126" s="133"/>
      <c r="G126" s="134"/>
      <c r="H126" s="269"/>
      <c r="I126" s="262"/>
      <c r="J126" s="119"/>
      <c r="K126" s="119"/>
      <c r="M126" s="108"/>
    </row>
    <row r="127" spans="1:13" x14ac:dyDescent="0.2">
      <c r="A127" s="108">
        <f t="shared" si="21"/>
        <v>116</v>
      </c>
      <c r="B127" s="148" t="s">
        <v>84</v>
      </c>
      <c r="C127" s="143" t="s">
        <v>67</v>
      </c>
      <c r="D127" s="141" t="s">
        <v>200</v>
      </c>
      <c r="E127" s="133">
        <v>0.06</v>
      </c>
      <c r="F127" s="133">
        <v>0.28999999999999998</v>
      </c>
      <c r="G127" s="134">
        <f t="shared" ref="G127:G136" si="37">SUM(E127:F127)</f>
        <v>0.35</v>
      </c>
      <c r="H127" s="269">
        <f t="shared" ref="H127:H136" si="38">ROUND(+G127*$L$12,2)</f>
        <v>0.03</v>
      </c>
      <c r="I127" s="135">
        <v>0</v>
      </c>
      <c r="J127" s="123">
        <f t="shared" ref="J127:K136" si="39">ROUND($I127*G127,0)</f>
        <v>0</v>
      </c>
      <c r="K127" s="123">
        <f t="shared" si="39"/>
        <v>0</v>
      </c>
      <c r="M127" s="108"/>
    </row>
    <row r="128" spans="1:13" x14ac:dyDescent="0.2">
      <c r="A128" s="108">
        <f t="shared" si="21"/>
        <v>117</v>
      </c>
      <c r="B128" s="148" t="s">
        <v>84</v>
      </c>
      <c r="C128" s="143" t="s">
        <v>67</v>
      </c>
      <c r="D128" s="142" t="s">
        <v>68</v>
      </c>
      <c r="E128" s="133">
        <v>0.17</v>
      </c>
      <c r="F128" s="133">
        <v>0.86</v>
      </c>
      <c r="G128" s="134">
        <f t="shared" si="37"/>
        <v>1.03</v>
      </c>
      <c r="H128" s="269">
        <f t="shared" si="38"/>
        <v>7.0000000000000007E-2</v>
      </c>
      <c r="I128" s="262">
        <v>12504</v>
      </c>
      <c r="J128" s="123">
        <f t="shared" si="39"/>
        <v>12879</v>
      </c>
      <c r="K128" s="123">
        <f t="shared" si="39"/>
        <v>875</v>
      </c>
      <c r="M128" s="108"/>
    </row>
    <row r="129" spans="1:17" x14ac:dyDescent="0.2">
      <c r="A129" s="108">
        <f t="shared" si="21"/>
        <v>118</v>
      </c>
      <c r="B129" s="148" t="s">
        <v>84</v>
      </c>
      <c r="C129" s="143" t="s">
        <v>67</v>
      </c>
      <c r="D129" s="138" t="s">
        <v>69</v>
      </c>
      <c r="E129" s="133">
        <v>0.28000000000000003</v>
      </c>
      <c r="F129" s="133">
        <v>1.43</v>
      </c>
      <c r="G129" s="134">
        <f t="shared" si="37"/>
        <v>1.71</v>
      </c>
      <c r="H129" s="269">
        <f t="shared" si="38"/>
        <v>0.12</v>
      </c>
      <c r="I129" s="262">
        <v>427</v>
      </c>
      <c r="J129" s="123">
        <f t="shared" si="39"/>
        <v>730</v>
      </c>
      <c r="K129" s="123">
        <f t="shared" si="39"/>
        <v>51</v>
      </c>
      <c r="M129" s="108"/>
    </row>
    <row r="130" spans="1:17" x14ac:dyDescent="0.2">
      <c r="A130" s="108">
        <f t="shared" si="21"/>
        <v>119</v>
      </c>
      <c r="B130" s="148" t="s">
        <v>84</v>
      </c>
      <c r="C130" s="143" t="s">
        <v>67</v>
      </c>
      <c r="D130" s="138" t="s">
        <v>70</v>
      </c>
      <c r="E130" s="133">
        <v>0.39</v>
      </c>
      <c r="F130" s="133">
        <v>2</v>
      </c>
      <c r="G130" s="134">
        <f t="shared" si="37"/>
        <v>2.39</v>
      </c>
      <c r="H130" s="269">
        <f t="shared" si="38"/>
        <v>0.17</v>
      </c>
      <c r="I130" s="262">
        <v>2619</v>
      </c>
      <c r="J130" s="123">
        <f t="shared" si="39"/>
        <v>6259</v>
      </c>
      <c r="K130" s="123">
        <f t="shared" si="39"/>
        <v>445</v>
      </c>
      <c r="M130" s="108"/>
    </row>
    <row r="131" spans="1:17" x14ac:dyDescent="0.2">
      <c r="A131" s="108">
        <f t="shared" si="21"/>
        <v>120</v>
      </c>
      <c r="B131" s="148" t="s">
        <v>84</v>
      </c>
      <c r="C131" s="143" t="s">
        <v>67</v>
      </c>
      <c r="D131" s="138" t="s">
        <v>71</v>
      </c>
      <c r="E131" s="133">
        <v>0.5</v>
      </c>
      <c r="F131" s="133">
        <v>2.58</v>
      </c>
      <c r="G131" s="134">
        <f t="shared" si="37"/>
        <v>3.08</v>
      </c>
      <c r="H131" s="269">
        <f t="shared" si="38"/>
        <v>0.22</v>
      </c>
      <c r="I131" s="135">
        <v>0</v>
      </c>
      <c r="J131" s="123">
        <f t="shared" si="39"/>
        <v>0</v>
      </c>
      <c r="K131" s="123">
        <f t="shared" si="39"/>
        <v>0</v>
      </c>
      <c r="M131" s="108"/>
    </row>
    <row r="132" spans="1:17" x14ac:dyDescent="0.2">
      <c r="A132" s="108">
        <f t="shared" si="21"/>
        <v>121</v>
      </c>
      <c r="B132" s="148" t="s">
        <v>84</v>
      </c>
      <c r="C132" s="143" t="s">
        <v>67</v>
      </c>
      <c r="D132" s="138" t="s">
        <v>72</v>
      </c>
      <c r="E132" s="133">
        <v>0.61</v>
      </c>
      <c r="F132" s="133">
        <v>3.15</v>
      </c>
      <c r="G132" s="134">
        <f t="shared" si="37"/>
        <v>3.76</v>
      </c>
      <c r="H132" s="269">
        <f t="shared" si="38"/>
        <v>0.27</v>
      </c>
      <c r="I132" s="135">
        <v>0</v>
      </c>
      <c r="J132" s="123">
        <f t="shared" si="39"/>
        <v>0</v>
      </c>
      <c r="K132" s="123">
        <f t="shared" si="39"/>
        <v>0</v>
      </c>
      <c r="M132" s="108"/>
    </row>
    <row r="133" spans="1:17" x14ac:dyDescent="0.2">
      <c r="A133" s="108">
        <f t="shared" si="21"/>
        <v>122</v>
      </c>
      <c r="B133" s="148" t="s">
        <v>84</v>
      </c>
      <c r="C133" s="143" t="s">
        <v>67</v>
      </c>
      <c r="D133" s="138" t="s">
        <v>73</v>
      </c>
      <c r="E133" s="133">
        <v>0.72</v>
      </c>
      <c r="F133" s="133">
        <v>3.72</v>
      </c>
      <c r="G133" s="134">
        <f t="shared" si="37"/>
        <v>4.4400000000000004</v>
      </c>
      <c r="H133" s="269">
        <f t="shared" si="38"/>
        <v>0.32</v>
      </c>
      <c r="I133" s="135">
        <v>0</v>
      </c>
      <c r="J133" s="123">
        <f t="shared" si="39"/>
        <v>0</v>
      </c>
      <c r="K133" s="123">
        <f t="shared" si="39"/>
        <v>0</v>
      </c>
      <c r="M133" s="108"/>
    </row>
    <row r="134" spans="1:17" x14ac:dyDescent="0.2">
      <c r="A134" s="108">
        <f t="shared" si="21"/>
        <v>123</v>
      </c>
      <c r="B134" s="148" t="s">
        <v>84</v>
      </c>
      <c r="C134" s="143" t="s">
        <v>67</v>
      </c>
      <c r="D134" s="138" t="s">
        <v>74</v>
      </c>
      <c r="E134" s="133">
        <v>0.83</v>
      </c>
      <c r="F134" s="133">
        <v>4.3</v>
      </c>
      <c r="G134" s="134">
        <f t="shared" si="37"/>
        <v>5.13</v>
      </c>
      <c r="H134" s="269">
        <f t="shared" si="38"/>
        <v>0.37</v>
      </c>
      <c r="I134" s="135">
        <v>0</v>
      </c>
      <c r="J134" s="123">
        <f t="shared" si="39"/>
        <v>0</v>
      </c>
      <c r="K134" s="123">
        <f t="shared" si="39"/>
        <v>0</v>
      </c>
      <c r="M134" s="108"/>
    </row>
    <row r="135" spans="1:17" x14ac:dyDescent="0.2">
      <c r="A135" s="108">
        <f t="shared" si="21"/>
        <v>124</v>
      </c>
      <c r="B135" s="148" t="s">
        <v>84</v>
      </c>
      <c r="C135" s="143" t="s">
        <v>67</v>
      </c>
      <c r="D135" s="138" t="s">
        <v>75</v>
      </c>
      <c r="E135" s="133">
        <v>0.94</v>
      </c>
      <c r="F135" s="133">
        <v>4.87</v>
      </c>
      <c r="G135" s="134">
        <f t="shared" si="37"/>
        <v>5.8100000000000005</v>
      </c>
      <c r="H135" s="269">
        <f t="shared" si="38"/>
        <v>0.42</v>
      </c>
      <c r="I135" s="135">
        <v>0</v>
      </c>
      <c r="J135" s="123">
        <f t="shared" si="39"/>
        <v>0</v>
      </c>
      <c r="K135" s="123">
        <f t="shared" si="39"/>
        <v>0</v>
      </c>
      <c r="M135" s="108"/>
    </row>
    <row r="136" spans="1:17" x14ac:dyDescent="0.2">
      <c r="A136" s="108">
        <f t="shared" si="21"/>
        <v>125</v>
      </c>
      <c r="B136" s="148" t="s">
        <v>84</v>
      </c>
      <c r="C136" s="143" t="s">
        <v>67</v>
      </c>
      <c r="D136" s="138" t="s">
        <v>76</v>
      </c>
      <c r="E136" s="133">
        <v>1.06</v>
      </c>
      <c r="F136" s="133">
        <v>5.44</v>
      </c>
      <c r="G136" s="134">
        <f t="shared" si="37"/>
        <v>6.5</v>
      </c>
      <c r="H136" s="269">
        <f t="shared" si="38"/>
        <v>0.47</v>
      </c>
      <c r="I136" s="135">
        <v>0</v>
      </c>
      <c r="J136" s="123">
        <f t="shared" si="39"/>
        <v>0</v>
      </c>
      <c r="K136" s="123">
        <f t="shared" si="39"/>
        <v>0</v>
      </c>
      <c r="M136" s="108"/>
    </row>
    <row r="137" spans="1:17" x14ac:dyDescent="0.2">
      <c r="A137" s="108">
        <f t="shared" si="21"/>
        <v>126</v>
      </c>
      <c r="B137" s="148"/>
      <c r="C137" s="143"/>
      <c r="D137" s="138"/>
      <c r="E137" s="133"/>
      <c r="F137" s="133"/>
      <c r="G137" s="134"/>
      <c r="H137" s="269"/>
      <c r="I137" s="262"/>
      <c r="J137" s="119"/>
      <c r="K137" s="119"/>
      <c r="M137" s="108"/>
    </row>
    <row r="138" spans="1:17" x14ac:dyDescent="0.2">
      <c r="A138" s="108">
        <f t="shared" si="21"/>
        <v>127</v>
      </c>
      <c r="B138" s="117" t="s">
        <v>95</v>
      </c>
      <c r="C138" s="143"/>
      <c r="D138" s="138"/>
      <c r="E138" s="134"/>
      <c r="F138" s="133"/>
      <c r="G138" s="134"/>
      <c r="H138" s="269"/>
      <c r="I138" s="262"/>
      <c r="J138" s="119"/>
      <c r="K138" s="119"/>
      <c r="M138" s="108"/>
    </row>
    <row r="139" spans="1:17" x14ac:dyDescent="0.2">
      <c r="A139" s="108">
        <f t="shared" si="21"/>
        <v>128</v>
      </c>
      <c r="B139" s="148" t="s">
        <v>96</v>
      </c>
      <c r="C139" s="143" t="s">
        <v>97</v>
      </c>
      <c r="D139" s="138">
        <v>0</v>
      </c>
      <c r="E139" s="149">
        <v>2.8600000000000001E-3</v>
      </c>
      <c r="F139" s="149">
        <v>3.9829999999999997E-2</v>
      </c>
      <c r="G139" s="150">
        <f>SUM(E139:F139)</f>
        <v>4.2689999999999999E-2</v>
      </c>
      <c r="H139" s="270">
        <f>ROUND(+G139*$L$12,5)</f>
        <v>3.0899999999999999E-3</v>
      </c>
      <c r="I139" s="262">
        <v>10526536</v>
      </c>
      <c r="J139" s="123">
        <f>ROUND($I139*G139,0)</f>
        <v>449378</v>
      </c>
      <c r="K139" s="123">
        <f>ROUND($I139*H139,0)</f>
        <v>32527</v>
      </c>
      <c r="M139" s="108"/>
    </row>
    <row r="140" spans="1:17" x14ac:dyDescent="0.2">
      <c r="A140" s="108">
        <f t="shared" si="21"/>
        <v>129</v>
      </c>
      <c r="B140" s="148"/>
      <c r="C140" s="143"/>
      <c r="D140" s="138"/>
      <c r="E140" s="134"/>
      <c r="F140" s="134"/>
      <c r="G140" s="134"/>
      <c r="H140" s="269"/>
      <c r="I140" s="262"/>
      <c r="J140" s="119"/>
      <c r="K140" s="119"/>
      <c r="M140" s="108"/>
    </row>
    <row r="141" spans="1:17" x14ac:dyDescent="0.2">
      <c r="A141" s="108">
        <f t="shared" si="21"/>
        <v>130</v>
      </c>
      <c r="B141" s="117" t="s">
        <v>85</v>
      </c>
      <c r="C141" s="143"/>
      <c r="D141" s="138"/>
      <c r="E141" s="134"/>
      <c r="F141" s="134"/>
      <c r="G141" s="134"/>
      <c r="H141" s="269"/>
      <c r="I141" s="262"/>
      <c r="J141" s="119"/>
      <c r="K141" s="119"/>
      <c r="M141" s="108"/>
    </row>
    <row r="142" spans="1:17" x14ac:dyDescent="0.2">
      <c r="A142" s="108">
        <f t="shared" ref="A142:A178" si="40">+A141+1</f>
        <v>131</v>
      </c>
      <c r="B142" s="131" t="s">
        <v>86</v>
      </c>
      <c r="C142" s="143" t="s">
        <v>48</v>
      </c>
      <c r="D142" s="138">
        <v>70</v>
      </c>
      <c r="E142" s="133">
        <v>0.26</v>
      </c>
      <c r="F142" s="133">
        <v>1.34</v>
      </c>
      <c r="G142" s="134">
        <f t="shared" ref="G142:G147" si="41">SUM(E142:F142)</f>
        <v>1.6</v>
      </c>
      <c r="H142" s="269">
        <f t="shared" ref="H142:H147" si="42">ROUND(+G142*$L$12,2)</f>
        <v>0.12</v>
      </c>
      <c r="I142" s="262">
        <v>824</v>
      </c>
      <c r="J142" s="123">
        <f t="shared" ref="J142:K147" si="43">ROUND($I142*G142,0)</f>
        <v>1318</v>
      </c>
      <c r="K142" s="123">
        <f t="shared" si="43"/>
        <v>99</v>
      </c>
      <c r="M142" s="108"/>
    </row>
    <row r="143" spans="1:17" x14ac:dyDescent="0.2">
      <c r="A143" s="108">
        <f t="shared" si="40"/>
        <v>132</v>
      </c>
      <c r="B143" s="148" t="str">
        <f>+B142</f>
        <v>58E &amp; 59E - Directional</v>
      </c>
      <c r="C143" s="143" t="s">
        <v>48</v>
      </c>
      <c r="D143" s="138">
        <v>100</v>
      </c>
      <c r="E143" s="133">
        <v>0.37</v>
      </c>
      <c r="F143" s="133">
        <v>1.91</v>
      </c>
      <c r="G143" s="134">
        <f t="shared" si="41"/>
        <v>2.2799999999999998</v>
      </c>
      <c r="H143" s="269">
        <f t="shared" si="42"/>
        <v>0.16</v>
      </c>
      <c r="I143" s="262">
        <v>161</v>
      </c>
      <c r="J143" s="123">
        <f t="shared" si="43"/>
        <v>367</v>
      </c>
      <c r="K143" s="123">
        <f t="shared" si="43"/>
        <v>26</v>
      </c>
      <c r="M143" s="108"/>
      <c r="Q143" s="314"/>
    </row>
    <row r="144" spans="1:17" x14ac:dyDescent="0.2">
      <c r="A144" s="108">
        <f t="shared" si="40"/>
        <v>133</v>
      </c>
      <c r="B144" s="148" t="str">
        <f>+B143</f>
        <v>58E &amp; 59E - Directional</v>
      </c>
      <c r="C144" s="143" t="s">
        <v>48</v>
      </c>
      <c r="D144" s="138">
        <v>150</v>
      </c>
      <c r="E144" s="133">
        <v>0.56000000000000005</v>
      </c>
      <c r="F144" s="133">
        <v>2.86</v>
      </c>
      <c r="G144" s="134">
        <f t="shared" si="41"/>
        <v>3.42</v>
      </c>
      <c r="H144" s="269">
        <f t="shared" si="42"/>
        <v>0.25</v>
      </c>
      <c r="I144" s="262">
        <v>2264</v>
      </c>
      <c r="J144" s="123">
        <f t="shared" si="43"/>
        <v>7743</v>
      </c>
      <c r="K144" s="123">
        <f t="shared" si="43"/>
        <v>566</v>
      </c>
      <c r="M144" s="108"/>
      <c r="Q144" s="314"/>
    </row>
    <row r="145" spans="1:17" x14ac:dyDescent="0.2">
      <c r="A145" s="108">
        <f t="shared" si="40"/>
        <v>134</v>
      </c>
      <c r="B145" s="148" t="str">
        <f>+B144</f>
        <v>58E &amp; 59E - Directional</v>
      </c>
      <c r="C145" s="143" t="s">
        <v>48</v>
      </c>
      <c r="D145" s="138">
        <v>200</v>
      </c>
      <c r="E145" s="133">
        <v>0.74</v>
      </c>
      <c r="F145" s="133">
        <v>3.82</v>
      </c>
      <c r="G145" s="134">
        <f t="shared" si="41"/>
        <v>4.5599999999999996</v>
      </c>
      <c r="H145" s="269">
        <f t="shared" si="42"/>
        <v>0.33</v>
      </c>
      <c r="I145" s="262">
        <v>4091</v>
      </c>
      <c r="J145" s="123">
        <f t="shared" si="43"/>
        <v>18655</v>
      </c>
      <c r="K145" s="123">
        <f t="shared" si="43"/>
        <v>1350</v>
      </c>
      <c r="M145" s="108"/>
      <c r="Q145" s="314"/>
    </row>
    <row r="146" spans="1:17" x14ac:dyDescent="0.2">
      <c r="A146" s="108">
        <f t="shared" si="40"/>
        <v>135</v>
      </c>
      <c r="B146" s="148" t="str">
        <f>+B145</f>
        <v>58E &amp; 59E - Directional</v>
      </c>
      <c r="C146" s="143" t="s">
        <v>48</v>
      </c>
      <c r="D146" s="138">
        <v>250</v>
      </c>
      <c r="E146" s="133">
        <v>0.93</v>
      </c>
      <c r="F146" s="133">
        <v>4.7699999999999996</v>
      </c>
      <c r="G146" s="134">
        <f t="shared" si="41"/>
        <v>5.6999999999999993</v>
      </c>
      <c r="H146" s="269">
        <f t="shared" si="42"/>
        <v>0.41</v>
      </c>
      <c r="I146" s="262">
        <v>615</v>
      </c>
      <c r="J146" s="123">
        <f t="shared" si="43"/>
        <v>3506</v>
      </c>
      <c r="K146" s="123">
        <f t="shared" si="43"/>
        <v>252</v>
      </c>
      <c r="M146" s="108"/>
      <c r="Q146" s="314"/>
    </row>
    <row r="147" spans="1:17" x14ac:dyDescent="0.2">
      <c r="A147" s="108">
        <f t="shared" si="40"/>
        <v>136</v>
      </c>
      <c r="B147" s="148" t="str">
        <f>+B146</f>
        <v>58E &amp; 59E - Directional</v>
      </c>
      <c r="C147" s="143" t="s">
        <v>48</v>
      </c>
      <c r="D147" s="138">
        <v>400</v>
      </c>
      <c r="E147" s="133">
        <v>1.48</v>
      </c>
      <c r="F147" s="133">
        <v>7.64</v>
      </c>
      <c r="G147" s="134">
        <f t="shared" si="41"/>
        <v>9.1199999999999992</v>
      </c>
      <c r="H147" s="269">
        <f t="shared" si="42"/>
        <v>0.66</v>
      </c>
      <c r="I147" s="262">
        <v>5357</v>
      </c>
      <c r="J147" s="123">
        <f t="shared" si="43"/>
        <v>48856</v>
      </c>
      <c r="K147" s="123">
        <f t="shared" si="43"/>
        <v>3536</v>
      </c>
      <c r="M147" s="108"/>
      <c r="Q147" s="314"/>
    </row>
    <row r="148" spans="1:17" x14ac:dyDescent="0.2">
      <c r="A148" s="108">
        <f t="shared" si="40"/>
        <v>137</v>
      </c>
      <c r="B148" s="148"/>
      <c r="C148" s="143"/>
      <c r="D148" s="138"/>
      <c r="E148" s="134"/>
      <c r="F148" s="134"/>
      <c r="G148" s="134"/>
      <c r="H148" s="269"/>
      <c r="I148" s="262"/>
      <c r="J148" s="119"/>
      <c r="K148" s="119"/>
      <c r="M148" s="108"/>
      <c r="Q148" s="314"/>
    </row>
    <row r="149" spans="1:17" x14ac:dyDescent="0.2">
      <c r="A149" s="108">
        <f t="shared" si="40"/>
        <v>138</v>
      </c>
      <c r="B149" s="131" t="s">
        <v>87</v>
      </c>
      <c r="C149" s="143" t="s">
        <v>48</v>
      </c>
      <c r="D149" s="138">
        <v>100</v>
      </c>
      <c r="E149" s="133">
        <v>0.37</v>
      </c>
      <c r="F149" s="133">
        <v>1.91</v>
      </c>
      <c r="G149" s="134">
        <f>SUM(E149:F149)</f>
        <v>2.2799999999999998</v>
      </c>
      <c r="H149" s="269">
        <f>ROUND(+G149*$L$12,2)</f>
        <v>0.16</v>
      </c>
      <c r="I149" s="135">
        <v>0</v>
      </c>
      <c r="J149" s="123">
        <f t="shared" ref="J149:K153" si="44">ROUND($I149*G149,0)</f>
        <v>0</v>
      </c>
      <c r="K149" s="123">
        <f t="shared" si="44"/>
        <v>0</v>
      </c>
      <c r="M149" s="108"/>
      <c r="Q149" s="314"/>
    </row>
    <row r="150" spans="1:17" x14ac:dyDescent="0.2">
      <c r="A150" s="108">
        <f t="shared" si="40"/>
        <v>139</v>
      </c>
      <c r="B150" s="148" t="str">
        <f>B149</f>
        <v>58E &amp; 59E - Horizontal</v>
      </c>
      <c r="C150" s="143" t="s">
        <v>48</v>
      </c>
      <c r="D150" s="138">
        <v>150</v>
      </c>
      <c r="E150" s="133">
        <v>0.56000000000000005</v>
      </c>
      <c r="F150" s="133">
        <v>2.86</v>
      </c>
      <c r="G150" s="134">
        <f>SUM(E150:F150)</f>
        <v>3.42</v>
      </c>
      <c r="H150" s="269">
        <f>ROUND(+G150*$L$12,2)</f>
        <v>0.25</v>
      </c>
      <c r="I150" s="262">
        <v>224</v>
      </c>
      <c r="J150" s="123">
        <f t="shared" si="44"/>
        <v>766</v>
      </c>
      <c r="K150" s="123">
        <f t="shared" si="44"/>
        <v>56</v>
      </c>
      <c r="M150" s="108"/>
      <c r="Q150" s="314"/>
    </row>
    <row r="151" spans="1:17" x14ac:dyDescent="0.2">
      <c r="A151" s="108">
        <f t="shared" si="40"/>
        <v>140</v>
      </c>
      <c r="B151" s="148" t="str">
        <f>B150</f>
        <v>58E &amp; 59E - Horizontal</v>
      </c>
      <c r="C151" s="143" t="s">
        <v>48</v>
      </c>
      <c r="D151" s="138">
        <v>200</v>
      </c>
      <c r="E151" s="133">
        <v>0.74</v>
      </c>
      <c r="F151" s="133">
        <v>3.82</v>
      </c>
      <c r="G151" s="134">
        <f>SUM(E151:F151)</f>
        <v>4.5599999999999996</v>
      </c>
      <c r="H151" s="269">
        <f>ROUND(+G151*$L$12,2)</f>
        <v>0.33</v>
      </c>
      <c r="I151" s="262">
        <v>135</v>
      </c>
      <c r="J151" s="123">
        <f t="shared" si="44"/>
        <v>616</v>
      </c>
      <c r="K151" s="123">
        <f t="shared" si="44"/>
        <v>45</v>
      </c>
      <c r="M151" s="108"/>
      <c r="Q151" s="314"/>
    </row>
    <row r="152" spans="1:17" x14ac:dyDescent="0.2">
      <c r="A152" s="108">
        <f t="shared" si="40"/>
        <v>141</v>
      </c>
      <c r="B152" s="148" t="str">
        <f>B151</f>
        <v>58E &amp; 59E - Horizontal</v>
      </c>
      <c r="C152" s="143" t="s">
        <v>48</v>
      </c>
      <c r="D152" s="138">
        <v>250</v>
      </c>
      <c r="E152" s="133">
        <v>0.93</v>
      </c>
      <c r="F152" s="133">
        <v>4.7699999999999996</v>
      </c>
      <c r="G152" s="134">
        <f>SUM(E152:F152)</f>
        <v>5.6999999999999993</v>
      </c>
      <c r="H152" s="269">
        <f>ROUND(+G152*$L$12,2)</f>
        <v>0.41</v>
      </c>
      <c r="I152" s="262">
        <v>511</v>
      </c>
      <c r="J152" s="123">
        <f t="shared" si="44"/>
        <v>2913</v>
      </c>
      <c r="K152" s="123">
        <f t="shared" si="44"/>
        <v>210</v>
      </c>
      <c r="M152" s="108"/>
      <c r="Q152" s="314"/>
    </row>
    <row r="153" spans="1:17" x14ac:dyDescent="0.2">
      <c r="A153" s="108">
        <f t="shared" si="40"/>
        <v>142</v>
      </c>
      <c r="B153" s="148" t="str">
        <f>B152</f>
        <v>58E &amp; 59E - Horizontal</v>
      </c>
      <c r="C153" s="143" t="s">
        <v>48</v>
      </c>
      <c r="D153" s="138">
        <v>400</v>
      </c>
      <c r="E153" s="133">
        <v>1.48</v>
      </c>
      <c r="F153" s="133">
        <v>7.64</v>
      </c>
      <c r="G153" s="134">
        <f>SUM(E153:F153)</f>
        <v>9.1199999999999992</v>
      </c>
      <c r="H153" s="269">
        <f>ROUND(+G153*$L$12,2)</f>
        <v>0.66</v>
      </c>
      <c r="I153" s="262">
        <v>685</v>
      </c>
      <c r="J153" s="123">
        <f t="shared" si="44"/>
        <v>6247</v>
      </c>
      <c r="K153" s="123">
        <f t="shared" si="44"/>
        <v>452</v>
      </c>
      <c r="M153" s="108"/>
      <c r="Q153" s="314"/>
    </row>
    <row r="154" spans="1:17" x14ac:dyDescent="0.2">
      <c r="A154" s="108">
        <f t="shared" si="40"/>
        <v>143</v>
      </c>
      <c r="B154" s="148"/>
      <c r="C154" s="143"/>
      <c r="D154" s="138"/>
      <c r="E154" s="133"/>
      <c r="F154" s="133"/>
      <c r="G154" s="134"/>
      <c r="H154" s="269"/>
      <c r="I154" s="262"/>
      <c r="J154" s="119"/>
      <c r="K154" s="119"/>
      <c r="M154" s="108"/>
      <c r="Q154" s="314"/>
    </row>
    <row r="155" spans="1:17" x14ac:dyDescent="0.2">
      <c r="A155" s="108">
        <f t="shared" si="40"/>
        <v>144</v>
      </c>
      <c r="B155" s="148" t="str">
        <f>B143</f>
        <v>58E &amp; 59E - Directional</v>
      </c>
      <c r="C155" s="143" t="s">
        <v>79</v>
      </c>
      <c r="D155" s="138">
        <v>175</v>
      </c>
      <c r="E155" s="133">
        <v>0.65</v>
      </c>
      <c r="F155" s="133">
        <v>3.34</v>
      </c>
      <c r="G155" s="134">
        <f>SUM(E155:F155)</f>
        <v>3.9899999999999998</v>
      </c>
      <c r="H155" s="269">
        <f>ROUND(+G155*$L$12,2)</f>
        <v>0.28999999999999998</v>
      </c>
      <c r="I155" s="262">
        <v>48</v>
      </c>
      <c r="J155" s="123">
        <f t="shared" ref="J155:K158" si="45">ROUND($I155*G155,0)</f>
        <v>192</v>
      </c>
      <c r="K155" s="123">
        <f t="shared" si="45"/>
        <v>14</v>
      </c>
      <c r="M155" s="108"/>
      <c r="Q155" s="314"/>
    </row>
    <row r="156" spans="1:17" x14ac:dyDescent="0.2">
      <c r="A156" s="108">
        <f t="shared" si="40"/>
        <v>145</v>
      </c>
      <c r="B156" s="148" t="str">
        <f>B155</f>
        <v>58E &amp; 59E - Directional</v>
      </c>
      <c r="C156" s="143" t="s">
        <v>79</v>
      </c>
      <c r="D156" s="138">
        <v>250</v>
      </c>
      <c r="E156" s="133">
        <v>0.93</v>
      </c>
      <c r="F156" s="133">
        <v>4.7699999999999996</v>
      </c>
      <c r="G156" s="134">
        <f>SUM(E156:F156)</f>
        <v>5.6999999999999993</v>
      </c>
      <c r="H156" s="269">
        <f>ROUND(+G156*$L$12,2)</f>
        <v>0.41</v>
      </c>
      <c r="I156" s="262">
        <v>268</v>
      </c>
      <c r="J156" s="123">
        <f t="shared" si="45"/>
        <v>1528</v>
      </c>
      <c r="K156" s="123">
        <f t="shared" si="45"/>
        <v>110</v>
      </c>
      <c r="M156" s="108"/>
      <c r="Q156" s="314"/>
    </row>
    <row r="157" spans="1:17" x14ac:dyDescent="0.2">
      <c r="A157" s="108">
        <f t="shared" si="40"/>
        <v>146</v>
      </c>
      <c r="B157" s="148" t="str">
        <f>B156</f>
        <v>58E &amp; 59E - Directional</v>
      </c>
      <c r="C157" s="143" t="s">
        <v>79</v>
      </c>
      <c r="D157" s="138">
        <v>400</v>
      </c>
      <c r="E157" s="133">
        <v>1.48</v>
      </c>
      <c r="F157" s="133">
        <v>7.64</v>
      </c>
      <c r="G157" s="134">
        <f>SUM(E157:F157)</f>
        <v>9.1199999999999992</v>
      </c>
      <c r="H157" s="269">
        <f>ROUND(+G157*$L$12,2)</f>
        <v>0.66</v>
      </c>
      <c r="I157" s="262">
        <v>1232</v>
      </c>
      <c r="J157" s="123">
        <f t="shared" si="45"/>
        <v>11236</v>
      </c>
      <c r="K157" s="123">
        <f t="shared" si="45"/>
        <v>813</v>
      </c>
      <c r="M157" s="108"/>
      <c r="Q157" s="314"/>
    </row>
    <row r="158" spans="1:17" x14ac:dyDescent="0.2">
      <c r="A158" s="108">
        <f t="shared" si="40"/>
        <v>147</v>
      </c>
      <c r="B158" s="148" t="str">
        <f>B157</f>
        <v>58E &amp; 59E - Directional</v>
      </c>
      <c r="C158" s="143" t="s">
        <v>79</v>
      </c>
      <c r="D158" s="138">
        <v>1000</v>
      </c>
      <c r="E158" s="133">
        <v>3.7</v>
      </c>
      <c r="F158" s="133">
        <v>19.09</v>
      </c>
      <c r="G158" s="134">
        <f>SUM(E158:F158)</f>
        <v>22.79</v>
      </c>
      <c r="H158" s="269">
        <f>ROUND(+G158*$L$12,2)</f>
        <v>1.65</v>
      </c>
      <c r="I158" s="262">
        <v>1843</v>
      </c>
      <c r="J158" s="123">
        <f t="shared" si="45"/>
        <v>42002</v>
      </c>
      <c r="K158" s="123">
        <f t="shared" si="45"/>
        <v>3041</v>
      </c>
      <c r="M158" s="108"/>
      <c r="Q158" s="314"/>
    </row>
    <row r="159" spans="1:17" x14ac:dyDescent="0.2">
      <c r="A159" s="108">
        <f t="shared" si="40"/>
        <v>148</v>
      </c>
      <c r="B159" s="148"/>
      <c r="C159" s="143"/>
      <c r="D159" s="138"/>
      <c r="E159" s="133"/>
      <c r="F159" s="133"/>
      <c r="G159" s="134"/>
      <c r="H159" s="269"/>
      <c r="I159" s="262"/>
      <c r="J159" s="119"/>
      <c r="K159" s="119"/>
      <c r="M159" s="108"/>
      <c r="Q159" s="314"/>
    </row>
    <row r="160" spans="1:17" x14ac:dyDescent="0.2">
      <c r="A160" s="108">
        <f t="shared" si="40"/>
        <v>149</v>
      </c>
      <c r="B160" s="148" t="str">
        <f>B149</f>
        <v>58E &amp; 59E - Horizontal</v>
      </c>
      <c r="C160" s="143" t="s">
        <v>79</v>
      </c>
      <c r="D160" s="138">
        <v>250</v>
      </c>
      <c r="E160" s="133">
        <v>0.93</v>
      </c>
      <c r="F160" s="133">
        <v>4.7699999999999996</v>
      </c>
      <c r="G160" s="134">
        <f>SUM(E160:F160)</f>
        <v>5.6999999999999993</v>
      </c>
      <c r="H160" s="269">
        <f>ROUND(+G160*$L$12,2)</f>
        <v>0.41</v>
      </c>
      <c r="I160" s="262">
        <v>139</v>
      </c>
      <c r="J160" s="123">
        <f>ROUND($I160*G160,0)</f>
        <v>792</v>
      </c>
      <c r="K160" s="123">
        <f>ROUND($I160*H160,0)</f>
        <v>57</v>
      </c>
      <c r="M160" s="108"/>
      <c r="Q160" s="314"/>
    </row>
    <row r="161" spans="1:13" x14ac:dyDescent="0.2">
      <c r="A161" s="108">
        <f t="shared" si="40"/>
        <v>150</v>
      </c>
      <c r="B161" s="148" t="str">
        <f>B160</f>
        <v>58E &amp; 59E - Horizontal</v>
      </c>
      <c r="C161" s="143" t="s">
        <v>79</v>
      </c>
      <c r="D161" s="138">
        <v>400</v>
      </c>
      <c r="E161" s="133">
        <v>1.48</v>
      </c>
      <c r="F161" s="133">
        <v>7.64</v>
      </c>
      <c r="G161" s="134">
        <f>SUM(E161:F161)</f>
        <v>9.1199999999999992</v>
      </c>
      <c r="H161" s="269">
        <f>ROUND(+G161*$L$12,2)</f>
        <v>0.66</v>
      </c>
      <c r="I161" s="262">
        <v>624</v>
      </c>
      <c r="J161" s="123">
        <f>ROUND($I161*G161,0)</f>
        <v>5691</v>
      </c>
      <c r="K161" s="123">
        <f>ROUND($I161*H161,0)</f>
        <v>412</v>
      </c>
      <c r="M161" s="108"/>
    </row>
    <row r="162" spans="1:13" x14ac:dyDescent="0.2">
      <c r="A162" s="108">
        <f t="shared" si="40"/>
        <v>151</v>
      </c>
      <c r="B162" s="148"/>
      <c r="C162" s="143"/>
      <c r="D162" s="138"/>
      <c r="E162" s="133"/>
      <c r="F162" s="133"/>
      <c r="G162" s="134"/>
      <c r="H162" s="269"/>
      <c r="I162" s="262"/>
      <c r="J162" s="119"/>
      <c r="K162" s="119"/>
      <c r="M162" s="108"/>
    </row>
    <row r="163" spans="1:13" x14ac:dyDescent="0.2">
      <c r="A163" s="108">
        <f t="shared" si="40"/>
        <v>152</v>
      </c>
      <c r="B163" s="148" t="s">
        <v>88</v>
      </c>
      <c r="C163" s="143" t="s">
        <v>67</v>
      </c>
      <c r="D163" s="141" t="s">
        <v>200</v>
      </c>
      <c r="E163" s="133">
        <v>0.06</v>
      </c>
      <c r="F163" s="133">
        <v>0.28999999999999998</v>
      </c>
      <c r="G163" s="134">
        <f t="shared" ref="G163:G178" si="46">SUM(E163:F163)</f>
        <v>0.35</v>
      </c>
      <c r="H163" s="269">
        <f t="shared" ref="H163:H178" si="47">ROUND(+G163*$L$12,2)</f>
        <v>0.03</v>
      </c>
      <c r="I163" s="135">
        <v>0</v>
      </c>
      <c r="J163" s="123">
        <f t="shared" ref="J163:K178" si="48">ROUND($I163*G163,0)</f>
        <v>0</v>
      </c>
      <c r="K163" s="123">
        <f t="shared" si="48"/>
        <v>0</v>
      </c>
      <c r="M163" s="108"/>
    </row>
    <row r="164" spans="1:13" x14ac:dyDescent="0.2">
      <c r="A164" s="108">
        <f t="shared" si="40"/>
        <v>153</v>
      </c>
      <c r="B164" s="148" t="s">
        <v>88</v>
      </c>
      <c r="C164" s="143" t="s">
        <v>67</v>
      </c>
      <c r="D164" s="142" t="s">
        <v>201</v>
      </c>
      <c r="E164" s="133">
        <v>0.17</v>
      </c>
      <c r="F164" s="133">
        <v>0.86</v>
      </c>
      <c r="G164" s="134">
        <f t="shared" si="46"/>
        <v>1.03</v>
      </c>
      <c r="H164" s="269">
        <f t="shared" si="47"/>
        <v>7.0000000000000007E-2</v>
      </c>
      <c r="I164" s="262">
        <v>61</v>
      </c>
      <c r="J164" s="123">
        <f t="shared" si="48"/>
        <v>63</v>
      </c>
      <c r="K164" s="123">
        <f t="shared" si="48"/>
        <v>4</v>
      </c>
      <c r="M164" s="108"/>
    </row>
    <row r="165" spans="1:13" x14ac:dyDescent="0.2">
      <c r="A165" s="108">
        <f t="shared" si="40"/>
        <v>154</v>
      </c>
      <c r="B165" s="148" t="str">
        <f t="shared" ref="B165:B178" si="49">B164</f>
        <v>58E &amp; 59E</v>
      </c>
      <c r="C165" s="143" t="s">
        <v>67</v>
      </c>
      <c r="D165" s="138" t="s">
        <v>69</v>
      </c>
      <c r="E165" s="133">
        <v>0.28000000000000003</v>
      </c>
      <c r="F165" s="133">
        <v>1.43</v>
      </c>
      <c r="G165" s="134">
        <f t="shared" si="46"/>
        <v>1.71</v>
      </c>
      <c r="H165" s="269">
        <f t="shared" si="47"/>
        <v>0.12</v>
      </c>
      <c r="I165" s="262">
        <v>1109</v>
      </c>
      <c r="J165" s="123">
        <f t="shared" si="48"/>
        <v>1896</v>
      </c>
      <c r="K165" s="123">
        <f t="shared" si="48"/>
        <v>133</v>
      </c>
      <c r="M165" s="108"/>
    </row>
    <row r="166" spans="1:13" x14ac:dyDescent="0.2">
      <c r="A166" s="108">
        <f t="shared" si="40"/>
        <v>155</v>
      </c>
      <c r="B166" s="148" t="str">
        <f t="shared" si="49"/>
        <v>58E &amp; 59E</v>
      </c>
      <c r="C166" s="143" t="s">
        <v>67</v>
      </c>
      <c r="D166" s="138" t="s">
        <v>70</v>
      </c>
      <c r="E166" s="133">
        <v>0.39</v>
      </c>
      <c r="F166" s="133">
        <v>2</v>
      </c>
      <c r="G166" s="134">
        <f t="shared" si="46"/>
        <v>2.39</v>
      </c>
      <c r="H166" s="269">
        <f t="shared" si="47"/>
        <v>0.17</v>
      </c>
      <c r="I166" s="262">
        <v>257</v>
      </c>
      <c r="J166" s="123">
        <f t="shared" si="48"/>
        <v>614</v>
      </c>
      <c r="K166" s="123">
        <f t="shared" si="48"/>
        <v>44</v>
      </c>
      <c r="M166" s="108"/>
    </row>
    <row r="167" spans="1:13" x14ac:dyDescent="0.2">
      <c r="A167" s="108">
        <f t="shared" si="40"/>
        <v>156</v>
      </c>
      <c r="B167" s="148" t="str">
        <f t="shared" si="49"/>
        <v>58E &amp; 59E</v>
      </c>
      <c r="C167" s="143" t="s">
        <v>67</v>
      </c>
      <c r="D167" s="138" t="s">
        <v>71</v>
      </c>
      <c r="E167" s="133">
        <v>0.5</v>
      </c>
      <c r="F167" s="133">
        <v>2.58</v>
      </c>
      <c r="G167" s="134">
        <f t="shared" si="46"/>
        <v>3.08</v>
      </c>
      <c r="H167" s="269">
        <f t="shared" si="47"/>
        <v>0.22</v>
      </c>
      <c r="I167" s="262">
        <v>2192</v>
      </c>
      <c r="J167" s="123">
        <f t="shared" si="48"/>
        <v>6751</v>
      </c>
      <c r="K167" s="123">
        <f t="shared" si="48"/>
        <v>482</v>
      </c>
      <c r="M167" s="108"/>
    </row>
    <row r="168" spans="1:13" x14ac:dyDescent="0.2">
      <c r="A168" s="108">
        <f t="shared" si="40"/>
        <v>157</v>
      </c>
      <c r="B168" s="148" t="str">
        <f t="shared" si="49"/>
        <v>58E &amp; 59E</v>
      </c>
      <c r="C168" s="143" t="s">
        <v>67</v>
      </c>
      <c r="D168" s="138" t="s">
        <v>72</v>
      </c>
      <c r="E168" s="133">
        <v>0.61</v>
      </c>
      <c r="F168" s="133">
        <v>3.15</v>
      </c>
      <c r="G168" s="134">
        <f t="shared" si="46"/>
        <v>3.76</v>
      </c>
      <c r="H168" s="269">
        <f t="shared" si="47"/>
        <v>0.27</v>
      </c>
      <c r="I168" s="262">
        <v>407</v>
      </c>
      <c r="J168" s="123">
        <f t="shared" si="48"/>
        <v>1530</v>
      </c>
      <c r="K168" s="123">
        <f t="shared" si="48"/>
        <v>110</v>
      </c>
      <c r="M168" s="108"/>
    </row>
    <row r="169" spans="1:13" x14ac:dyDescent="0.2">
      <c r="A169" s="108">
        <f t="shared" si="40"/>
        <v>158</v>
      </c>
      <c r="B169" s="148" t="str">
        <f t="shared" si="49"/>
        <v>58E &amp; 59E</v>
      </c>
      <c r="C169" s="143" t="s">
        <v>67</v>
      </c>
      <c r="D169" s="138" t="s">
        <v>73</v>
      </c>
      <c r="E169" s="133">
        <v>0.72</v>
      </c>
      <c r="F169" s="133">
        <v>3.72</v>
      </c>
      <c r="G169" s="134">
        <f t="shared" si="46"/>
        <v>4.4400000000000004</v>
      </c>
      <c r="H169" s="269">
        <f t="shared" si="47"/>
        <v>0.32</v>
      </c>
      <c r="I169" s="135">
        <v>0</v>
      </c>
      <c r="J169" s="123">
        <f t="shared" si="48"/>
        <v>0</v>
      </c>
      <c r="K169" s="123">
        <f t="shared" si="48"/>
        <v>0</v>
      </c>
      <c r="M169" s="108"/>
    </row>
    <row r="170" spans="1:13" x14ac:dyDescent="0.2">
      <c r="A170" s="108">
        <f t="shared" si="40"/>
        <v>159</v>
      </c>
      <c r="B170" s="148" t="str">
        <f t="shared" si="49"/>
        <v>58E &amp; 59E</v>
      </c>
      <c r="C170" s="143" t="s">
        <v>67</v>
      </c>
      <c r="D170" s="138" t="s">
        <v>74</v>
      </c>
      <c r="E170" s="133">
        <v>0.83</v>
      </c>
      <c r="F170" s="133">
        <v>4.3</v>
      </c>
      <c r="G170" s="134">
        <f t="shared" si="46"/>
        <v>5.13</v>
      </c>
      <c r="H170" s="269">
        <f t="shared" si="47"/>
        <v>0.37</v>
      </c>
      <c r="I170" s="262">
        <v>240</v>
      </c>
      <c r="J170" s="123">
        <f t="shared" si="48"/>
        <v>1231</v>
      </c>
      <c r="K170" s="123">
        <f t="shared" si="48"/>
        <v>89</v>
      </c>
      <c r="M170" s="108"/>
    </row>
    <row r="171" spans="1:13" x14ac:dyDescent="0.2">
      <c r="A171" s="108">
        <f t="shared" si="40"/>
        <v>160</v>
      </c>
      <c r="B171" s="148" t="str">
        <f t="shared" si="49"/>
        <v>58E &amp; 59E</v>
      </c>
      <c r="C171" s="143" t="s">
        <v>67</v>
      </c>
      <c r="D171" s="138" t="s">
        <v>75</v>
      </c>
      <c r="E171" s="133">
        <v>0.94</v>
      </c>
      <c r="F171" s="133">
        <v>4.87</v>
      </c>
      <c r="G171" s="134">
        <f t="shared" si="46"/>
        <v>5.8100000000000005</v>
      </c>
      <c r="H171" s="269">
        <f t="shared" si="47"/>
        <v>0.42</v>
      </c>
      <c r="I171" s="262">
        <v>352</v>
      </c>
      <c r="J171" s="123">
        <f t="shared" si="48"/>
        <v>2045</v>
      </c>
      <c r="K171" s="123">
        <f t="shared" si="48"/>
        <v>148</v>
      </c>
      <c r="M171" s="108"/>
    </row>
    <row r="172" spans="1:13" x14ac:dyDescent="0.2">
      <c r="A172" s="108">
        <f t="shared" si="40"/>
        <v>161</v>
      </c>
      <c r="B172" s="148" t="str">
        <f t="shared" si="49"/>
        <v>58E &amp; 59E</v>
      </c>
      <c r="C172" s="143" t="s">
        <v>67</v>
      </c>
      <c r="D172" s="138" t="s">
        <v>76</v>
      </c>
      <c r="E172" s="133">
        <v>1.06</v>
      </c>
      <c r="F172" s="133">
        <v>5.44</v>
      </c>
      <c r="G172" s="134">
        <f t="shared" si="46"/>
        <v>6.5</v>
      </c>
      <c r="H172" s="269">
        <f t="shared" si="47"/>
        <v>0.47</v>
      </c>
      <c r="I172" s="262">
        <v>0</v>
      </c>
      <c r="J172" s="123">
        <f t="shared" si="48"/>
        <v>0</v>
      </c>
      <c r="K172" s="123">
        <f t="shared" si="48"/>
        <v>0</v>
      </c>
      <c r="M172" s="108"/>
    </row>
    <row r="173" spans="1:13" x14ac:dyDescent="0.2">
      <c r="A173" s="108">
        <f t="shared" si="40"/>
        <v>162</v>
      </c>
      <c r="B173" s="148" t="str">
        <f t="shared" si="49"/>
        <v>58E &amp; 59E</v>
      </c>
      <c r="C173" s="143" t="s">
        <v>67</v>
      </c>
      <c r="D173" s="138" t="s">
        <v>89</v>
      </c>
      <c r="E173" s="133">
        <v>1.3</v>
      </c>
      <c r="F173" s="133">
        <v>6.68</v>
      </c>
      <c r="G173" s="134">
        <f t="shared" si="46"/>
        <v>7.9799999999999995</v>
      </c>
      <c r="H173" s="269">
        <f t="shared" si="47"/>
        <v>0.57999999999999996</v>
      </c>
      <c r="I173" s="262">
        <v>0</v>
      </c>
      <c r="J173" s="123">
        <f t="shared" si="48"/>
        <v>0</v>
      </c>
      <c r="K173" s="123">
        <f t="shared" si="48"/>
        <v>0</v>
      </c>
      <c r="M173" s="108"/>
    </row>
    <row r="174" spans="1:13" x14ac:dyDescent="0.2">
      <c r="A174" s="108">
        <f t="shared" si="40"/>
        <v>163</v>
      </c>
      <c r="B174" s="148" t="str">
        <f t="shared" si="49"/>
        <v>58E &amp; 59E</v>
      </c>
      <c r="C174" s="143" t="s">
        <v>67</v>
      </c>
      <c r="D174" s="138" t="s">
        <v>90</v>
      </c>
      <c r="E174" s="133">
        <v>1.67</v>
      </c>
      <c r="F174" s="133">
        <v>8.59</v>
      </c>
      <c r="G174" s="134">
        <f t="shared" si="46"/>
        <v>10.26</v>
      </c>
      <c r="H174" s="269">
        <f t="shared" si="47"/>
        <v>0.74</v>
      </c>
      <c r="I174" s="262">
        <v>0</v>
      </c>
      <c r="J174" s="123">
        <f t="shared" si="48"/>
        <v>0</v>
      </c>
      <c r="K174" s="123">
        <f t="shared" si="48"/>
        <v>0</v>
      </c>
      <c r="M174" s="108"/>
    </row>
    <row r="175" spans="1:13" x14ac:dyDescent="0.2">
      <c r="A175" s="108">
        <f t="shared" si="40"/>
        <v>164</v>
      </c>
      <c r="B175" s="148" t="str">
        <f t="shared" si="49"/>
        <v>58E &amp; 59E</v>
      </c>
      <c r="C175" s="143" t="s">
        <v>67</v>
      </c>
      <c r="D175" s="138" t="s">
        <v>91</v>
      </c>
      <c r="E175" s="133">
        <v>2.04</v>
      </c>
      <c r="F175" s="133">
        <v>10.5</v>
      </c>
      <c r="G175" s="134">
        <f t="shared" si="46"/>
        <v>12.54</v>
      </c>
      <c r="H175" s="269">
        <f t="shared" si="47"/>
        <v>0.91</v>
      </c>
      <c r="I175" s="262">
        <v>0</v>
      </c>
      <c r="J175" s="123">
        <f t="shared" si="48"/>
        <v>0</v>
      </c>
      <c r="K175" s="123">
        <f t="shared" si="48"/>
        <v>0</v>
      </c>
      <c r="M175" s="108"/>
    </row>
    <row r="176" spans="1:13" x14ac:dyDescent="0.2">
      <c r="A176" s="108">
        <f t="shared" si="40"/>
        <v>165</v>
      </c>
      <c r="B176" s="148" t="str">
        <f t="shared" si="49"/>
        <v>58E &amp; 59E</v>
      </c>
      <c r="C176" s="143" t="s">
        <v>67</v>
      </c>
      <c r="D176" s="138" t="s">
        <v>92</v>
      </c>
      <c r="E176" s="133">
        <v>2.41</v>
      </c>
      <c r="F176" s="133">
        <v>12.41</v>
      </c>
      <c r="G176" s="134">
        <f t="shared" si="46"/>
        <v>14.82</v>
      </c>
      <c r="H176" s="269">
        <f t="shared" si="47"/>
        <v>1.07</v>
      </c>
      <c r="I176" s="262">
        <v>0</v>
      </c>
      <c r="J176" s="123">
        <f t="shared" si="48"/>
        <v>0</v>
      </c>
      <c r="K176" s="123">
        <f t="shared" si="48"/>
        <v>0</v>
      </c>
      <c r="M176" s="108"/>
    </row>
    <row r="177" spans="1:13" x14ac:dyDescent="0.2">
      <c r="A177" s="108">
        <f t="shared" si="40"/>
        <v>166</v>
      </c>
      <c r="B177" s="148" t="str">
        <f t="shared" si="49"/>
        <v>58E &amp; 59E</v>
      </c>
      <c r="C177" s="143" t="s">
        <v>67</v>
      </c>
      <c r="D177" s="138" t="s">
        <v>93</v>
      </c>
      <c r="E177" s="133">
        <v>2.78</v>
      </c>
      <c r="F177" s="133">
        <v>14.32</v>
      </c>
      <c r="G177" s="134">
        <f t="shared" si="46"/>
        <v>17.100000000000001</v>
      </c>
      <c r="H177" s="269">
        <f t="shared" si="47"/>
        <v>1.24</v>
      </c>
      <c r="I177" s="262">
        <v>0</v>
      </c>
      <c r="J177" s="123">
        <f t="shared" si="48"/>
        <v>0</v>
      </c>
      <c r="K177" s="123">
        <f t="shared" si="48"/>
        <v>0</v>
      </c>
      <c r="M177" s="108"/>
    </row>
    <row r="178" spans="1:13" x14ac:dyDescent="0.2">
      <c r="A178" s="108">
        <f t="shared" si="40"/>
        <v>167</v>
      </c>
      <c r="B178" s="148" t="str">
        <f t="shared" si="49"/>
        <v>58E &amp; 59E</v>
      </c>
      <c r="C178" s="143" t="s">
        <v>67</v>
      </c>
      <c r="D178" s="138" t="s">
        <v>94</v>
      </c>
      <c r="E178" s="133">
        <v>3.15</v>
      </c>
      <c r="F178" s="133">
        <v>16.23</v>
      </c>
      <c r="G178" s="134">
        <f t="shared" si="46"/>
        <v>19.38</v>
      </c>
      <c r="H178" s="269">
        <f t="shared" si="47"/>
        <v>1.4</v>
      </c>
      <c r="I178" s="262">
        <v>0</v>
      </c>
      <c r="J178" s="123">
        <f t="shared" si="48"/>
        <v>0</v>
      </c>
      <c r="K178" s="123">
        <f t="shared" si="48"/>
        <v>0</v>
      </c>
      <c r="M178" s="108"/>
    </row>
    <row r="179" spans="1:13" ht="12" thickBot="1" x14ac:dyDescent="0.25">
      <c r="B179" s="117"/>
      <c r="H179" s="271"/>
      <c r="I179" s="263"/>
      <c r="M179" s="108"/>
    </row>
    <row r="180" spans="1:13" x14ac:dyDescent="0.2">
      <c r="B180" s="117"/>
      <c r="I180" s="129">
        <v>0</v>
      </c>
      <c r="J180" s="130" t="s">
        <v>126</v>
      </c>
      <c r="M180" s="108"/>
    </row>
    <row r="181" spans="1:13" x14ac:dyDescent="0.2">
      <c r="I181" s="130"/>
    </row>
    <row r="182" spans="1:13" x14ac:dyDescent="0.2">
      <c r="M182" s="108"/>
    </row>
    <row r="183" spans="1:13" x14ac:dyDescent="0.2">
      <c r="M183" s="108"/>
    </row>
    <row r="184" spans="1:13" x14ac:dyDescent="0.2">
      <c r="M184" s="108"/>
    </row>
    <row r="185" spans="1:13" x14ac:dyDescent="0.2">
      <c r="I185" s="119"/>
      <c r="M185" s="108"/>
    </row>
    <row r="186" spans="1:13" x14ac:dyDescent="0.2">
      <c r="M186" s="108"/>
    </row>
  </sheetData>
  <mergeCells count="6">
    <mergeCell ref="A1:L1"/>
    <mergeCell ref="A2:L2"/>
    <mergeCell ref="A3:L3"/>
    <mergeCell ref="B6:H6"/>
    <mergeCell ref="A4:L4"/>
    <mergeCell ref="A5:L5"/>
  </mergeCells>
  <printOptions horizontalCentered="1"/>
  <pageMargins left="0.7" right="0.7" top="0.75" bottom="0.75" header="0.3" footer="0.3"/>
  <pageSetup scale="55" fitToHeight="0" orientation="landscape" r:id="rId1"/>
  <headerFooter alignWithMargins="0">
    <oddHeader>&amp;RAdvice No. 2022-xx
Electric Schedule 120 Rate Design Workpapers
Page &amp;P of &amp;N</oddHeader>
    <oddFooter>&amp;L&amp;F
&amp;A&amp;R&amp;D</oddFooter>
  </headerFooter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2"/>
  <sheetViews>
    <sheetView zoomScaleNormal="100" workbookViewId="0">
      <pane ySplit="7" topLeftCell="A8" activePane="bottomLeft" state="frozen"/>
      <selection pane="bottomLeft" activeCell="F37" sqref="F37:G37"/>
    </sheetView>
  </sheetViews>
  <sheetFormatPr defaultColWidth="9.140625" defaultRowHeight="11.25" x14ac:dyDescent="0.2"/>
  <cols>
    <col min="1" max="1" width="4.7109375" style="64" customWidth="1"/>
    <col min="2" max="2" width="51" style="64" bestFit="1" customWidth="1"/>
    <col min="3" max="3" width="11.5703125" style="64" bestFit="1" customWidth="1"/>
    <col min="4" max="4" width="14.85546875" style="64" customWidth="1"/>
    <col min="5" max="5" width="10.7109375" style="64" customWidth="1"/>
    <col min="6" max="6" width="14.7109375" style="64" bestFit="1" customWidth="1"/>
    <col min="7" max="7" width="12" style="64" bestFit="1" customWidth="1"/>
    <col min="8" max="8" width="12.85546875" style="64" bestFit="1" customWidth="1"/>
    <col min="9" max="9" width="0.7109375" style="64" customWidth="1"/>
    <col min="10" max="10" width="9.85546875" style="64" bestFit="1" customWidth="1"/>
    <col min="11" max="16384" width="9.140625" style="64"/>
  </cols>
  <sheetData>
    <row r="1" spans="1:10" s="71" customFormat="1" ht="12" customHeight="1" x14ac:dyDescent="0.25">
      <c r="A1" s="459" t="str">
        <f>'Rate Summary'!A1:K1</f>
        <v>Puget Sound Energy</v>
      </c>
      <c r="B1" s="460"/>
      <c r="C1" s="460"/>
      <c r="D1" s="460"/>
      <c r="E1" s="460"/>
      <c r="F1" s="460"/>
      <c r="G1" s="460"/>
      <c r="H1" s="460"/>
      <c r="I1" s="460"/>
    </row>
    <row r="2" spans="1:10" s="71" customFormat="1" ht="12" customHeight="1" x14ac:dyDescent="0.25">
      <c r="A2" s="459" t="str">
        <f>'Rate Summary'!A2:K2</f>
        <v>Schedule 141CEI Clean Energy Implementation Tracker</v>
      </c>
      <c r="B2" s="460"/>
      <c r="C2" s="460"/>
      <c r="D2" s="460"/>
      <c r="E2" s="460"/>
      <c r="F2" s="460"/>
      <c r="G2" s="460"/>
      <c r="H2" s="460"/>
      <c r="I2" s="460"/>
    </row>
    <row r="3" spans="1:10" s="71" customFormat="1" ht="12" customHeight="1" x14ac:dyDescent="0.25">
      <c r="A3" s="459" t="str">
        <f>'Rate Summary'!A3:K3</f>
        <v>For the Forecasted Period September 1, 2023 to December 31, 2024</v>
      </c>
      <c r="B3" s="460"/>
      <c r="C3" s="460"/>
      <c r="D3" s="460"/>
      <c r="E3" s="460"/>
      <c r="F3" s="460"/>
      <c r="G3" s="460"/>
      <c r="H3" s="460"/>
      <c r="I3" s="460"/>
    </row>
    <row r="4" spans="1:10" s="71" customFormat="1" ht="12" customHeight="1" x14ac:dyDescent="0.25">
      <c r="A4" s="459" t="str">
        <f>'Rate Summary'!A4:K4</f>
        <v>Proposed Rate Effective September 1, 2023</v>
      </c>
      <c r="B4" s="460"/>
      <c r="C4" s="460"/>
      <c r="D4" s="460"/>
      <c r="E4" s="460"/>
      <c r="F4" s="460"/>
      <c r="G4" s="460"/>
      <c r="H4" s="460"/>
      <c r="I4" s="460"/>
    </row>
    <row r="5" spans="1:10" s="71" customFormat="1" ht="15" x14ac:dyDescent="0.25">
      <c r="A5" s="461" t="s">
        <v>278</v>
      </c>
      <c r="B5" s="462"/>
      <c r="C5" s="462"/>
      <c r="D5" s="462"/>
      <c r="E5" s="462"/>
      <c r="F5" s="462"/>
      <c r="G5" s="462"/>
      <c r="H5" s="462"/>
      <c r="I5" s="445"/>
    </row>
    <row r="6" spans="1:10" s="161" customFormat="1" x14ac:dyDescent="0.2">
      <c r="B6" s="162"/>
      <c r="C6" s="162"/>
    </row>
    <row r="7" spans="1:10" s="74" customFormat="1" ht="45" x14ac:dyDescent="0.2">
      <c r="A7" s="249" t="s">
        <v>1</v>
      </c>
      <c r="B7" s="249" t="s">
        <v>2</v>
      </c>
      <c r="C7" s="249" t="s">
        <v>165</v>
      </c>
      <c r="D7" s="73" t="s">
        <v>279</v>
      </c>
      <c r="E7" s="249" t="s">
        <v>4</v>
      </c>
      <c r="F7" s="249" t="s">
        <v>167</v>
      </c>
      <c r="G7" s="249" t="s">
        <v>168</v>
      </c>
      <c r="H7" s="249" t="s">
        <v>134</v>
      </c>
      <c r="I7" s="249"/>
    </row>
    <row r="8" spans="1:10" s="157" customFormat="1" ht="22.5" x14ac:dyDescent="0.2">
      <c r="A8" s="163"/>
      <c r="B8" s="163"/>
      <c r="C8" s="164"/>
      <c r="D8" s="164" t="s">
        <v>14</v>
      </c>
      <c r="E8" s="164" t="s">
        <v>60</v>
      </c>
      <c r="F8" s="165" t="s">
        <v>212</v>
      </c>
      <c r="G8" s="165" t="s">
        <v>213</v>
      </c>
      <c r="H8" s="164" t="s">
        <v>100</v>
      </c>
      <c r="I8" s="164"/>
    </row>
    <row r="9" spans="1:10" s="157" customFormat="1" x14ac:dyDescent="0.2">
      <c r="B9" s="166"/>
      <c r="C9" s="167"/>
      <c r="D9" s="64"/>
    </row>
    <row r="10" spans="1:10" x14ac:dyDescent="0.2">
      <c r="A10" s="157">
        <v>1</v>
      </c>
      <c r="B10" s="68" t="s">
        <v>5</v>
      </c>
      <c r="C10" s="66">
        <v>7</v>
      </c>
      <c r="D10" s="251">
        <v>3193663695.1851835</v>
      </c>
      <c r="E10" s="255">
        <f>+D10/$D$35</f>
        <v>0.60331213157686114</v>
      </c>
      <c r="F10" s="169">
        <f>+E10*$F$37</f>
        <v>18927770.538311895</v>
      </c>
      <c r="G10" s="169">
        <f>+E10*$G$37</f>
        <v>0</v>
      </c>
      <c r="H10" s="169">
        <f>SUM(F10:G10)</f>
        <v>18927770.538311895</v>
      </c>
      <c r="I10" s="169"/>
    </row>
    <row r="11" spans="1:10" x14ac:dyDescent="0.2">
      <c r="A11" s="157">
        <f t="shared" ref="A11:A38" si="0">A10+1</f>
        <v>2</v>
      </c>
      <c r="C11" s="66"/>
      <c r="D11" s="168"/>
      <c r="E11" s="256"/>
      <c r="F11" s="169"/>
      <c r="G11" s="169"/>
      <c r="H11" s="169"/>
      <c r="I11" s="169"/>
    </row>
    <row r="12" spans="1:10" x14ac:dyDescent="0.2">
      <c r="A12" s="157">
        <f t="shared" si="0"/>
        <v>3</v>
      </c>
      <c r="B12" s="64" t="s">
        <v>280</v>
      </c>
      <c r="C12" s="66"/>
      <c r="D12" s="168"/>
      <c r="E12" s="256"/>
      <c r="F12" s="169"/>
      <c r="G12" s="169"/>
      <c r="H12" s="169"/>
      <c r="I12" s="169"/>
    </row>
    <row r="13" spans="1:10" x14ac:dyDescent="0.2">
      <c r="A13" s="157">
        <f t="shared" si="0"/>
        <v>4</v>
      </c>
      <c r="B13" s="69" t="s">
        <v>281</v>
      </c>
      <c r="C13" s="65" t="s">
        <v>282</v>
      </c>
      <c r="D13" s="178">
        <v>612809411.78163767</v>
      </c>
      <c r="E13" s="255">
        <f>+D13/$D$35</f>
        <v>0.11576527391714124</v>
      </c>
      <c r="F13" s="169">
        <f>+E13*$F$37</f>
        <v>3631915.2662842143</v>
      </c>
      <c r="G13" s="169">
        <f>+E13*$G$37</f>
        <v>0</v>
      </c>
      <c r="H13" s="169">
        <f>SUM(F13:G13)</f>
        <v>3631915.2662842143</v>
      </c>
      <c r="I13" s="169"/>
    </row>
    <row r="14" spans="1:10" x14ac:dyDescent="0.2">
      <c r="A14" s="157">
        <f t="shared" si="0"/>
        <v>5</v>
      </c>
      <c r="B14" s="69" t="s">
        <v>283</v>
      </c>
      <c r="C14" s="65" t="s">
        <v>284</v>
      </c>
      <c r="D14" s="178">
        <v>689430473.11563277</v>
      </c>
      <c r="E14" s="255">
        <f>+D14/$D$35</f>
        <v>0.13023968958801654</v>
      </c>
      <c r="F14" s="169">
        <f>+E14*$F$37</f>
        <v>4086022.5254543712</v>
      </c>
      <c r="G14" s="169">
        <f>+E14*$G$37</f>
        <v>0</v>
      </c>
      <c r="H14" s="169">
        <f>SUM(F14:G14)</f>
        <v>4086022.5254543712</v>
      </c>
      <c r="I14" s="169"/>
      <c r="J14" s="309"/>
    </row>
    <row r="15" spans="1:10" x14ac:dyDescent="0.2">
      <c r="A15" s="157">
        <f t="shared" si="0"/>
        <v>6</v>
      </c>
      <c r="B15" s="69" t="s">
        <v>285</v>
      </c>
      <c r="C15" s="65" t="s">
        <v>286</v>
      </c>
      <c r="D15" s="178">
        <v>378181083.24080288</v>
      </c>
      <c r="E15" s="255">
        <f>+D15/$D$35</f>
        <v>7.1441847742464093E-2</v>
      </c>
      <c r="F15" s="169">
        <f>+E15*$F$37</f>
        <v>2241352.0798397921</v>
      </c>
      <c r="G15" s="169">
        <f>+E15*$G$37</f>
        <v>0</v>
      </c>
      <c r="H15" s="169">
        <f>SUM(F15:G15)</f>
        <v>2241352.0798397921</v>
      </c>
      <c r="I15" s="169"/>
    </row>
    <row r="16" spans="1:10" x14ac:dyDescent="0.2">
      <c r="A16" s="157">
        <f t="shared" si="0"/>
        <v>7</v>
      </c>
      <c r="B16" s="70" t="s">
        <v>287</v>
      </c>
      <c r="C16" s="66"/>
      <c r="D16" s="252">
        <f>SUM(D13:D15)</f>
        <v>1680420968.1380734</v>
      </c>
      <c r="E16" s="256"/>
      <c r="F16" s="252">
        <f>SUM(F13:F15)</f>
        <v>9959289.8715783767</v>
      </c>
      <c r="G16" s="252">
        <f>SUM(G13:G15)</f>
        <v>0</v>
      </c>
      <c r="H16" s="252">
        <f>SUM(H13:H15)</f>
        <v>9959289.8715783767</v>
      </c>
      <c r="I16" s="169"/>
    </row>
    <row r="17" spans="1:9" x14ac:dyDescent="0.2">
      <c r="A17" s="157">
        <f t="shared" si="0"/>
        <v>8</v>
      </c>
      <c r="C17" s="66"/>
      <c r="D17" s="172"/>
      <c r="E17" s="256"/>
      <c r="F17" s="169"/>
      <c r="G17" s="169"/>
      <c r="H17" s="169"/>
      <c r="I17" s="169"/>
    </row>
    <row r="18" spans="1:9" x14ac:dyDescent="0.2">
      <c r="A18" s="157">
        <f t="shared" si="0"/>
        <v>9</v>
      </c>
      <c r="B18" s="64" t="s">
        <v>6</v>
      </c>
      <c r="C18" s="66"/>
      <c r="D18" s="172"/>
      <c r="E18" s="256"/>
      <c r="F18" s="169"/>
      <c r="G18" s="169"/>
      <c r="H18" s="169"/>
      <c r="I18" s="169"/>
    </row>
    <row r="19" spans="1:9" x14ac:dyDescent="0.2">
      <c r="A19" s="157">
        <f t="shared" si="0"/>
        <v>10</v>
      </c>
      <c r="B19" s="69" t="s">
        <v>288</v>
      </c>
      <c r="C19" s="65" t="s">
        <v>289</v>
      </c>
      <c r="D19" s="178">
        <v>266575574.36243603</v>
      </c>
      <c r="E19" s="255">
        <f>+D19/$D$35</f>
        <v>5.0358551602472892E-2</v>
      </c>
      <c r="F19" s="169">
        <f>+E19*$F$37</f>
        <v>1579903.7670302715</v>
      </c>
      <c r="G19" s="169">
        <f>+E19*$G$37</f>
        <v>0</v>
      </c>
      <c r="H19" s="169">
        <f>SUM(F19:G19)</f>
        <v>1579903.7670302715</v>
      </c>
      <c r="I19" s="169"/>
    </row>
    <row r="20" spans="1:9" x14ac:dyDescent="0.2">
      <c r="A20" s="157">
        <f t="shared" si="0"/>
        <v>11</v>
      </c>
      <c r="B20" s="69" t="s">
        <v>290</v>
      </c>
      <c r="C20" s="65">
        <v>35</v>
      </c>
      <c r="D20" s="178">
        <v>1313930.4218680002</v>
      </c>
      <c r="E20" s="255">
        <f>+D20/$D$35</f>
        <v>2.4821341231262692E-4</v>
      </c>
      <c r="F20" s="169">
        <f>+E20*$F$37</f>
        <v>7787.2236722729785</v>
      </c>
      <c r="G20" s="169">
        <f>+E20*$G$37</f>
        <v>0</v>
      </c>
      <c r="H20" s="169">
        <f>SUM(F20:G20)</f>
        <v>7787.2236722729785</v>
      </c>
      <c r="I20" s="169"/>
    </row>
    <row r="21" spans="1:9" x14ac:dyDescent="0.2">
      <c r="A21" s="157">
        <f t="shared" si="0"/>
        <v>12</v>
      </c>
      <c r="B21" s="67" t="s">
        <v>291</v>
      </c>
      <c r="C21" s="66">
        <v>43</v>
      </c>
      <c r="D21" s="178">
        <v>21337337.501212608</v>
      </c>
      <c r="E21" s="255">
        <f>+D21/$D$35</f>
        <v>4.0308172051550448E-3</v>
      </c>
      <c r="F21" s="169">
        <f>+E21*$F$37</f>
        <v>126459.22259452287</v>
      </c>
      <c r="G21" s="169">
        <f>+E21*$G$37</f>
        <v>0</v>
      </c>
      <c r="H21" s="169">
        <f>SUM(F21:G21)</f>
        <v>126459.22259452287</v>
      </c>
      <c r="I21" s="169"/>
    </row>
    <row r="22" spans="1:9" x14ac:dyDescent="0.2">
      <c r="A22" s="157">
        <f t="shared" si="0"/>
        <v>13</v>
      </c>
      <c r="B22" s="68" t="s">
        <v>292</v>
      </c>
      <c r="C22" s="66"/>
      <c r="D22" s="252">
        <f>SUM(D19:D21)</f>
        <v>289226842.28551662</v>
      </c>
      <c r="E22" s="256"/>
      <c r="F22" s="252">
        <f>SUM(F19:F21)</f>
        <v>1714150.2132970672</v>
      </c>
      <c r="G22" s="252">
        <f>SUM(G19:G21)</f>
        <v>0</v>
      </c>
      <c r="H22" s="252">
        <f>SUM(H19:H21)</f>
        <v>1714150.2132970672</v>
      </c>
      <c r="I22" s="169"/>
    </row>
    <row r="23" spans="1:9" x14ac:dyDescent="0.2">
      <c r="A23" s="157">
        <f t="shared" si="0"/>
        <v>14</v>
      </c>
      <c r="C23" s="66"/>
      <c r="D23" s="172"/>
      <c r="E23" s="256"/>
      <c r="F23" s="169"/>
      <c r="G23" s="169"/>
      <c r="H23" s="169"/>
      <c r="I23" s="169"/>
    </row>
    <row r="24" spans="1:9" x14ac:dyDescent="0.2">
      <c r="A24" s="157">
        <f t="shared" si="0"/>
        <v>15</v>
      </c>
      <c r="B24" s="70" t="s">
        <v>7</v>
      </c>
      <c r="C24" s="66" t="s">
        <v>293</v>
      </c>
      <c r="D24" s="251">
        <v>64617314.942933977</v>
      </c>
      <c r="E24" s="255">
        <f>+D24/$D$35</f>
        <v>1.2206798753972859E-2</v>
      </c>
      <c r="F24" s="169">
        <f>+E24*$F$37</f>
        <v>382965.09174888808</v>
      </c>
      <c r="G24" s="169">
        <f>+E24*$G$37</f>
        <v>0</v>
      </c>
      <c r="H24" s="169">
        <f>SUM(F24:G24)</f>
        <v>382965.09174888808</v>
      </c>
      <c r="I24" s="169"/>
    </row>
    <row r="25" spans="1:9" x14ac:dyDescent="0.2">
      <c r="A25" s="157">
        <f t="shared" si="0"/>
        <v>16</v>
      </c>
      <c r="C25" s="66"/>
      <c r="D25" s="251"/>
      <c r="E25" s="256"/>
      <c r="F25" s="169"/>
      <c r="G25" s="169"/>
      <c r="H25" s="169"/>
      <c r="I25" s="169"/>
    </row>
    <row r="26" spans="1:9" x14ac:dyDescent="0.2">
      <c r="A26" s="157">
        <f t="shared" si="0"/>
        <v>17</v>
      </c>
      <c r="B26" s="70" t="s">
        <v>295</v>
      </c>
      <c r="C26" s="65" t="s">
        <v>296</v>
      </c>
      <c r="D26" s="168">
        <v>0</v>
      </c>
      <c r="E26" s="255">
        <f>+D26/$D$35</f>
        <v>0</v>
      </c>
      <c r="F26" s="169">
        <f>+E26*$F$37</f>
        <v>0</v>
      </c>
      <c r="G26" s="169">
        <f>+E26*$G$37</f>
        <v>0</v>
      </c>
      <c r="H26" s="169">
        <f>SUM(F26:G26)</f>
        <v>0</v>
      </c>
      <c r="I26" s="169"/>
    </row>
    <row r="27" spans="1:9" x14ac:dyDescent="0.2">
      <c r="A27" s="157">
        <f t="shared" si="0"/>
        <v>18</v>
      </c>
      <c r="B27" s="70" t="s">
        <v>103</v>
      </c>
      <c r="C27" s="65" t="s">
        <v>104</v>
      </c>
      <c r="D27" s="168">
        <v>0</v>
      </c>
      <c r="E27" s="255">
        <f>+D27/$D$35</f>
        <v>0</v>
      </c>
      <c r="F27" s="169">
        <f>+E27*$F$37</f>
        <v>0</v>
      </c>
      <c r="G27" s="169">
        <f>+E27*$G$37</f>
        <v>0</v>
      </c>
      <c r="H27" s="169">
        <f>SUM(F27:G27)</f>
        <v>0</v>
      </c>
      <c r="I27" s="169"/>
    </row>
    <row r="28" spans="1:9" x14ac:dyDescent="0.2">
      <c r="A28" s="157">
        <f t="shared" si="0"/>
        <v>19</v>
      </c>
      <c r="C28" s="66"/>
      <c r="D28" s="178"/>
      <c r="E28" s="256"/>
      <c r="F28" s="169"/>
      <c r="G28" s="169"/>
      <c r="H28" s="169"/>
      <c r="I28" s="169"/>
    </row>
    <row r="29" spans="1:9" x14ac:dyDescent="0.2">
      <c r="A29" s="157">
        <f t="shared" si="0"/>
        <v>20</v>
      </c>
      <c r="B29" s="64" t="s">
        <v>8</v>
      </c>
      <c r="C29" s="66" t="s">
        <v>9</v>
      </c>
      <c r="D29" s="178">
        <v>64215680.771018013</v>
      </c>
      <c r="E29" s="255">
        <f>+D29/$D$35</f>
        <v>1.2130926404376989E-2</v>
      </c>
      <c r="F29" s="169">
        <f>+E29*$F$37</f>
        <v>380584.74110087485</v>
      </c>
      <c r="G29" s="169">
        <f>+E29*$G$37</f>
        <v>0</v>
      </c>
      <c r="H29" s="169">
        <f>SUM(F29:G29)</f>
        <v>380584.74110087485</v>
      </c>
      <c r="I29" s="169"/>
    </row>
    <row r="30" spans="1:9" x14ac:dyDescent="0.2">
      <c r="A30" s="157">
        <f t="shared" si="0"/>
        <v>21</v>
      </c>
      <c r="C30" s="66"/>
      <c r="D30" s="172"/>
      <c r="E30" s="256"/>
      <c r="F30" s="169"/>
      <c r="G30" s="169"/>
      <c r="H30" s="169"/>
      <c r="I30" s="169"/>
    </row>
    <row r="31" spans="1:9" ht="12" thickBot="1" x14ac:dyDescent="0.25">
      <c r="A31" s="157">
        <f t="shared" si="0"/>
        <v>22</v>
      </c>
      <c r="B31" s="70" t="s">
        <v>10</v>
      </c>
      <c r="C31" s="66"/>
      <c r="D31" s="253">
        <f>SUM(D29,D26,D24,D22,D16,D10)</f>
        <v>5292144501.3227253</v>
      </c>
      <c r="E31" s="256"/>
      <c r="F31" s="253">
        <f>SUM(F29,F26,F24,F22,F16,F10)</f>
        <v>31364760.456037104</v>
      </c>
      <c r="G31" s="253">
        <f>SUM(G29,G26,G24,G22,G16,G10)</f>
        <v>0</v>
      </c>
      <c r="H31" s="253">
        <f>SUM(H29,H26,H24,H22,H16,H10)</f>
        <v>31364760.456037104</v>
      </c>
      <c r="I31" s="169"/>
    </row>
    <row r="32" spans="1:9" ht="12" thickTop="1" x14ac:dyDescent="0.2">
      <c r="A32" s="157">
        <f t="shared" si="0"/>
        <v>23</v>
      </c>
      <c r="C32" s="66"/>
      <c r="D32" s="173"/>
      <c r="E32" s="256"/>
      <c r="F32" s="169"/>
      <c r="G32" s="169"/>
      <c r="H32" s="169"/>
      <c r="I32" s="169"/>
    </row>
    <row r="33" spans="1:9" x14ac:dyDescent="0.2">
      <c r="A33" s="157">
        <f t="shared" si="0"/>
        <v>24</v>
      </c>
      <c r="B33" s="70" t="s">
        <v>99</v>
      </c>
      <c r="C33" s="65"/>
      <c r="D33" s="254">
        <v>1406760.1743514978</v>
      </c>
      <c r="E33" s="255">
        <f>+D33/$D$35</f>
        <v>2.6574979722660696E-4</v>
      </c>
      <c r="F33" s="169">
        <f>+E33*$F$37</f>
        <v>8337.3943921220653</v>
      </c>
      <c r="G33" s="169">
        <f>+E33*$G$37</f>
        <v>0</v>
      </c>
      <c r="H33" s="169">
        <f>SUM(F33:G33)</f>
        <v>8337.3943921220653</v>
      </c>
      <c r="I33" s="169"/>
    </row>
    <row r="34" spans="1:9" x14ac:dyDescent="0.2">
      <c r="A34" s="157">
        <f t="shared" si="0"/>
        <v>25</v>
      </c>
      <c r="C34" s="66"/>
      <c r="D34" s="173"/>
      <c r="E34" s="256"/>
      <c r="F34" s="169"/>
      <c r="G34" s="169"/>
      <c r="H34" s="169"/>
      <c r="I34" s="169"/>
    </row>
    <row r="35" spans="1:9" ht="12" thickBot="1" x14ac:dyDescent="0.25">
      <c r="A35" s="157">
        <f t="shared" si="0"/>
        <v>26</v>
      </c>
      <c r="B35" s="64" t="s">
        <v>245</v>
      </c>
      <c r="C35" s="66"/>
      <c r="D35" s="253">
        <f>SUM(D33,D31)</f>
        <v>5293551261.497077</v>
      </c>
      <c r="E35" s="255">
        <f>SUM(E10:E34)</f>
        <v>1.0000000000000002</v>
      </c>
      <c r="F35" s="253">
        <f>SUM(F33,F31)</f>
        <v>31373097.850429226</v>
      </c>
      <c r="G35" s="253">
        <f>SUM(G33,G31)</f>
        <v>0</v>
      </c>
      <c r="H35" s="253">
        <f>SUM(H33,H31)</f>
        <v>31373097.850429226</v>
      </c>
      <c r="I35" s="158"/>
    </row>
    <row r="36" spans="1:9" ht="12" thickTop="1" x14ac:dyDescent="0.2">
      <c r="A36" s="157">
        <f t="shared" si="0"/>
        <v>27</v>
      </c>
      <c r="C36" s="66"/>
      <c r="D36" s="158"/>
      <c r="E36" s="158"/>
      <c r="F36" s="158"/>
      <c r="G36" s="158"/>
      <c r="H36" s="158"/>
      <c r="I36" s="158"/>
    </row>
    <row r="37" spans="1:9" ht="12" thickBot="1" x14ac:dyDescent="0.25">
      <c r="A37" s="157">
        <f t="shared" si="0"/>
        <v>28</v>
      </c>
      <c r="C37" s="66"/>
      <c r="D37" s="258"/>
      <c r="E37" s="258" t="s">
        <v>294</v>
      </c>
      <c r="F37" s="261">
        <f>'Revenue Requirment'!G34</f>
        <v>31373097.850429226</v>
      </c>
      <c r="G37" s="315">
        <f>'Revenue Requirment'!H34</f>
        <v>0</v>
      </c>
      <c r="H37" s="257">
        <f>SUM(F37:G37)</f>
        <v>31373097.850429226</v>
      </c>
      <c r="I37" s="158"/>
    </row>
    <row r="38" spans="1:9" ht="12" thickTop="1" x14ac:dyDescent="0.2">
      <c r="A38" s="157">
        <f t="shared" si="0"/>
        <v>29</v>
      </c>
      <c r="C38" s="66"/>
      <c r="D38" s="158"/>
      <c r="E38" s="158"/>
      <c r="F38" s="175" t="s">
        <v>214</v>
      </c>
      <c r="G38" s="175" t="s">
        <v>215</v>
      </c>
      <c r="H38" s="158"/>
      <c r="I38" s="158"/>
    </row>
    <row r="39" spans="1:9" x14ac:dyDescent="0.2">
      <c r="A39" s="157"/>
      <c r="C39" s="66"/>
      <c r="D39" s="158"/>
      <c r="E39" s="158"/>
      <c r="F39" s="175"/>
      <c r="G39" s="175"/>
      <c r="H39" s="158"/>
      <c r="I39" s="158"/>
    </row>
    <row r="40" spans="1:9" x14ac:dyDescent="0.2">
      <c r="A40" s="157"/>
      <c r="C40" s="66"/>
      <c r="D40" s="158"/>
      <c r="E40" s="260"/>
      <c r="F40" s="259">
        <f>F37-F35</f>
        <v>0</v>
      </c>
      <c r="G40" s="259">
        <f>G37-G35</f>
        <v>0</v>
      </c>
      <c r="H40" s="259"/>
      <c r="I40" s="158"/>
    </row>
    <row r="41" spans="1:9" x14ac:dyDescent="0.2">
      <c r="F41" s="260" t="s">
        <v>126</v>
      </c>
      <c r="G41" s="260" t="s">
        <v>126</v>
      </c>
    </row>
    <row r="42" spans="1:9" x14ac:dyDescent="0.2">
      <c r="B42" s="68" t="s">
        <v>211</v>
      </c>
      <c r="C42" s="160"/>
      <c r="D42" s="160"/>
      <c r="E42" s="160"/>
      <c r="F42" s="160"/>
      <c r="G42" s="160"/>
      <c r="H42" s="160"/>
      <c r="I42" s="160"/>
    </row>
  </sheetData>
  <mergeCells count="5">
    <mergeCell ref="A1:I1"/>
    <mergeCell ref="A2:I2"/>
    <mergeCell ref="A3:I3"/>
    <mergeCell ref="A4:I4"/>
    <mergeCell ref="A5:I5"/>
  </mergeCells>
  <printOptions horizontalCentered="1"/>
  <pageMargins left="0.7" right="0.7" top="0.75" bottom="0.75" header="0.3" footer="0.3"/>
  <pageSetup scale="67" fitToHeight="0" orientation="landscape" r:id="rId1"/>
  <headerFooter alignWithMargins="0">
    <oddFooter xml:space="preserve">&amp;L&amp;F
&amp;A&amp;RPage &amp;P of &amp;N
</oddFooter>
  </headerFooter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/>
  </sheetViews>
  <sheetFormatPr defaultRowHeight="15" x14ac:dyDescent="0.25"/>
  <sheetData/>
  <pageMargins left="0.7" right="0.7" top="0.75" bottom="0.75" header="0.3" footer="0.3"/>
  <customProperties>
    <customPr name="_pios_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1:G39"/>
  <sheetViews>
    <sheetView workbookViewId="0">
      <selection activeCell="F18" sqref="F18"/>
    </sheetView>
  </sheetViews>
  <sheetFormatPr defaultColWidth="9.140625" defaultRowHeight="11.25" x14ac:dyDescent="0.2"/>
  <cols>
    <col min="1" max="1" width="1.5703125" style="318" customWidth="1"/>
    <col min="2" max="2" width="3.5703125" style="318" customWidth="1"/>
    <col min="3" max="3" width="80.140625" style="318" customWidth="1"/>
    <col min="4" max="4" width="2.28515625" style="318" customWidth="1"/>
    <col min="5" max="7" width="10.7109375" style="318" bestFit="1" customWidth="1"/>
    <col min="8" max="8" width="4.7109375" style="318" customWidth="1"/>
    <col min="9" max="16384" width="9.140625" style="318"/>
  </cols>
  <sheetData>
    <row r="1" spans="2:7" x14ac:dyDescent="0.2">
      <c r="B1" s="463" t="s">
        <v>309</v>
      </c>
      <c r="C1" s="463"/>
      <c r="D1" s="463"/>
      <c r="E1" s="463"/>
      <c r="F1" s="463"/>
      <c r="G1" s="463"/>
    </row>
    <row r="2" spans="2:7" x14ac:dyDescent="0.2">
      <c r="B2" s="463" t="s">
        <v>310</v>
      </c>
      <c r="C2" s="463"/>
      <c r="D2" s="463"/>
      <c r="E2" s="463"/>
      <c r="F2" s="463"/>
      <c r="G2" s="463"/>
    </row>
    <row r="3" spans="2:7" x14ac:dyDescent="0.2">
      <c r="B3" s="463" t="s">
        <v>311</v>
      </c>
      <c r="C3" s="463"/>
      <c r="D3" s="463"/>
      <c r="E3" s="463"/>
      <c r="F3" s="463"/>
      <c r="G3" s="463"/>
    </row>
    <row r="4" spans="2:7" x14ac:dyDescent="0.2">
      <c r="B4" s="464"/>
      <c r="C4" s="464"/>
      <c r="D4" s="464"/>
      <c r="E4" s="464"/>
      <c r="F4" s="464"/>
      <c r="G4" s="464"/>
    </row>
    <row r="5" spans="2:7" x14ac:dyDescent="0.2">
      <c r="B5" s="465" t="s">
        <v>312</v>
      </c>
      <c r="C5" s="465"/>
      <c r="D5" s="465"/>
      <c r="E5" s="465"/>
      <c r="F5" s="465"/>
      <c r="G5" s="465"/>
    </row>
    <row r="6" spans="2:7" ht="12" thickBot="1" x14ac:dyDescent="0.25">
      <c r="C6" s="319"/>
      <c r="D6" s="320"/>
      <c r="E6" s="321"/>
      <c r="F6" s="321"/>
    </row>
    <row r="7" spans="2:7" ht="12" thickBot="1" x14ac:dyDescent="0.25">
      <c r="B7" s="322"/>
      <c r="C7" s="323"/>
      <c r="D7" s="324"/>
      <c r="E7" s="325" t="s">
        <v>313</v>
      </c>
      <c r="F7" s="326"/>
      <c r="G7" s="327"/>
    </row>
    <row r="8" spans="2:7" x14ac:dyDescent="0.2">
      <c r="B8" s="328"/>
      <c r="C8" s="329" t="s">
        <v>314</v>
      </c>
      <c r="D8" s="330"/>
      <c r="E8" s="331" t="s">
        <v>315</v>
      </c>
      <c r="F8" s="332" t="s">
        <v>316</v>
      </c>
      <c r="G8" s="333" t="s">
        <v>317</v>
      </c>
    </row>
    <row r="9" spans="2:7" x14ac:dyDescent="0.2">
      <c r="B9" s="334"/>
      <c r="C9" s="335"/>
      <c r="E9" s="336"/>
      <c r="F9" s="337"/>
      <c r="G9" s="338"/>
    </row>
    <row r="10" spans="2:7" x14ac:dyDescent="0.2">
      <c r="B10" s="334"/>
      <c r="C10" s="335"/>
      <c r="E10" s="334"/>
      <c r="G10" s="339"/>
    </row>
    <row r="11" spans="2:7" x14ac:dyDescent="0.2">
      <c r="B11" s="340">
        <v>1</v>
      </c>
      <c r="C11" s="341"/>
      <c r="E11" s="342"/>
      <c r="G11" s="343"/>
    </row>
    <row r="12" spans="2:7" x14ac:dyDescent="0.2">
      <c r="B12" s="340">
        <v>2</v>
      </c>
      <c r="C12" s="341" t="s">
        <v>318</v>
      </c>
      <c r="E12" s="377">
        <v>13047768.080915486</v>
      </c>
      <c r="F12" s="344"/>
      <c r="G12" s="345">
        <f>SUM(E12:F12)</f>
        <v>13047768.080915486</v>
      </c>
    </row>
    <row r="13" spans="2:7" x14ac:dyDescent="0.2">
      <c r="B13" s="340">
        <v>3</v>
      </c>
      <c r="C13" s="341"/>
      <c r="E13" s="346"/>
      <c r="F13" s="347"/>
      <c r="G13" s="343"/>
    </row>
    <row r="14" spans="2:7" x14ac:dyDescent="0.2">
      <c r="B14" s="340">
        <v>4</v>
      </c>
      <c r="C14" s="341" t="s">
        <v>319</v>
      </c>
      <c r="E14" s="346"/>
      <c r="F14" s="379">
        <v>1984979.5799036718</v>
      </c>
      <c r="G14" s="345">
        <f>SUM(E14:F14)</f>
        <v>1984979.5799036718</v>
      </c>
    </row>
    <row r="15" spans="2:7" x14ac:dyDescent="0.2">
      <c r="B15" s="340">
        <v>5</v>
      </c>
      <c r="C15" s="341"/>
      <c r="E15" s="346"/>
      <c r="F15" s="378"/>
      <c r="G15" s="343"/>
    </row>
    <row r="16" spans="2:7" x14ac:dyDescent="0.2">
      <c r="B16" s="340">
        <v>6</v>
      </c>
      <c r="C16" s="335" t="s">
        <v>320</v>
      </c>
      <c r="E16" s="346"/>
      <c r="F16" s="379">
        <v>-69870.798073302431</v>
      </c>
      <c r="G16" s="345">
        <f>SUM(E16:F16)</f>
        <v>-69870.798073302431</v>
      </c>
    </row>
    <row r="17" spans="2:7" x14ac:dyDescent="0.2">
      <c r="B17" s="340">
        <v>7</v>
      </c>
      <c r="C17" s="335"/>
      <c r="E17" s="346"/>
      <c r="F17" s="378"/>
      <c r="G17" s="343"/>
    </row>
    <row r="18" spans="2:7" x14ac:dyDescent="0.2">
      <c r="B18" s="340">
        <v>8</v>
      </c>
      <c r="C18" s="335" t="s">
        <v>321</v>
      </c>
      <c r="E18" s="346"/>
      <c r="F18" s="379">
        <v>20704806.052384254</v>
      </c>
      <c r="G18" s="345">
        <f>SUM(E18:F18)</f>
        <v>20704806.052384254</v>
      </c>
    </row>
    <row r="19" spans="2:7" x14ac:dyDescent="0.2">
      <c r="B19" s="340">
        <v>9</v>
      </c>
      <c r="C19" s="335"/>
      <c r="E19" s="346"/>
      <c r="F19" s="347"/>
      <c r="G19" s="343"/>
    </row>
    <row r="20" spans="2:7" x14ac:dyDescent="0.2">
      <c r="B20" s="340">
        <v>10</v>
      </c>
      <c r="C20" s="335"/>
      <c r="E20" s="346"/>
      <c r="F20" s="347"/>
      <c r="G20" s="345"/>
    </row>
    <row r="21" spans="2:7" x14ac:dyDescent="0.2">
      <c r="B21" s="340">
        <v>11</v>
      </c>
      <c r="C21" s="335"/>
      <c r="E21" s="346"/>
      <c r="F21" s="347"/>
      <c r="G21" s="343"/>
    </row>
    <row r="22" spans="2:7" x14ac:dyDescent="0.2">
      <c r="B22" s="340">
        <v>12</v>
      </c>
      <c r="C22" s="335"/>
      <c r="E22" s="346"/>
      <c r="F22" s="347"/>
      <c r="G22" s="343"/>
    </row>
    <row r="23" spans="2:7" x14ac:dyDescent="0.2">
      <c r="B23" s="340">
        <v>13</v>
      </c>
      <c r="C23" s="341"/>
      <c r="E23" s="348"/>
      <c r="F23" s="344"/>
      <c r="G23" s="343"/>
    </row>
    <row r="24" spans="2:7" x14ac:dyDescent="0.2">
      <c r="B24" s="340">
        <v>14</v>
      </c>
      <c r="C24" s="349" t="s">
        <v>355</v>
      </c>
      <c r="D24" s="440" t="s">
        <v>322</v>
      </c>
      <c r="E24" s="350">
        <v>7.1599999999999997E-2</v>
      </c>
      <c r="F24" s="351"/>
      <c r="G24" s="352"/>
    </row>
    <row r="25" spans="2:7" x14ac:dyDescent="0.2">
      <c r="B25" s="340">
        <v>15</v>
      </c>
      <c r="C25" s="335"/>
      <c r="D25" s="441"/>
      <c r="E25" s="353"/>
      <c r="F25" s="354"/>
      <c r="G25" s="355"/>
    </row>
    <row r="26" spans="2:7" x14ac:dyDescent="0.2">
      <c r="B26" s="340">
        <v>16</v>
      </c>
      <c r="C26" s="335" t="s">
        <v>323</v>
      </c>
      <c r="D26" s="441"/>
      <c r="E26" s="356">
        <f>E12*E24</f>
        <v>934220.19459354877</v>
      </c>
      <c r="F26" s="357">
        <f>SUM(F12:F20)</f>
        <v>22619914.834214624</v>
      </c>
      <c r="G26" s="345">
        <f>SUM(E26:F26)</f>
        <v>23554135.028808173</v>
      </c>
    </row>
    <row r="27" spans="2:7" x14ac:dyDescent="0.2">
      <c r="B27" s="340">
        <v>17</v>
      </c>
      <c r="C27" s="335"/>
      <c r="D27" s="441"/>
      <c r="E27" s="356"/>
      <c r="F27" s="321"/>
      <c r="G27" s="358"/>
    </row>
    <row r="28" spans="2:7" x14ac:dyDescent="0.2">
      <c r="B28" s="340">
        <v>18</v>
      </c>
      <c r="C28" s="349" t="s">
        <v>324</v>
      </c>
      <c r="D28" s="440" t="s">
        <v>357</v>
      </c>
      <c r="E28" s="359">
        <v>0.79</v>
      </c>
      <c r="F28" s="360">
        <v>0.79</v>
      </c>
      <c r="G28" s="361">
        <v>0.79</v>
      </c>
    </row>
    <row r="29" spans="2:7" x14ac:dyDescent="0.2">
      <c r="B29" s="340">
        <v>19</v>
      </c>
      <c r="C29" s="335"/>
      <c r="D29" s="441"/>
      <c r="E29" s="334"/>
      <c r="G29" s="362"/>
    </row>
    <row r="30" spans="2:7" x14ac:dyDescent="0.2">
      <c r="B30" s="340">
        <v>20</v>
      </c>
      <c r="C30" s="341" t="s">
        <v>325</v>
      </c>
      <c r="D30" s="441"/>
      <c r="E30" s="356">
        <f>E26/E28</f>
        <v>1182557.2083462642</v>
      </c>
      <c r="F30" s="321">
        <f>F26/F28</f>
        <v>28632803.587613449</v>
      </c>
      <c r="G30" s="345">
        <f>SUM(E30:F30)</f>
        <v>29815360.795959711</v>
      </c>
    </row>
    <row r="31" spans="2:7" x14ac:dyDescent="0.2">
      <c r="B31" s="340">
        <v>21</v>
      </c>
      <c r="C31" s="335"/>
      <c r="D31" s="441"/>
      <c r="E31" s="334"/>
      <c r="G31" s="339"/>
    </row>
    <row r="32" spans="2:7" x14ac:dyDescent="0.2">
      <c r="B32" s="340">
        <v>22</v>
      </c>
      <c r="C32" s="349" t="s">
        <v>356</v>
      </c>
      <c r="D32" s="440" t="s">
        <v>357</v>
      </c>
      <c r="E32" s="380">
        <v>0.95034799999999997</v>
      </c>
      <c r="F32" s="381">
        <v>0.95034799999999997</v>
      </c>
      <c r="G32" s="382">
        <v>0.95034799999999997</v>
      </c>
    </row>
    <row r="33" spans="2:7" x14ac:dyDescent="0.2">
      <c r="B33" s="340">
        <v>23</v>
      </c>
      <c r="C33" s="335"/>
      <c r="D33" s="441"/>
      <c r="E33" s="353"/>
      <c r="F33" s="354"/>
      <c r="G33" s="355"/>
    </row>
    <row r="34" spans="2:7" x14ac:dyDescent="0.2">
      <c r="B34" s="340">
        <v>24</v>
      </c>
      <c r="C34" s="341" t="s">
        <v>326</v>
      </c>
      <c r="D34" s="441"/>
      <c r="E34" s="356">
        <f>E30/E32</f>
        <v>1244341.2395735711</v>
      </c>
      <c r="F34" s="321">
        <f>F30/F32</f>
        <v>30128756.610855654</v>
      </c>
      <c r="G34" s="363">
        <f>SUM(E34:F34)</f>
        <v>31373097.850429226</v>
      </c>
    </row>
    <row r="35" spans="2:7" x14ac:dyDescent="0.2">
      <c r="B35" s="340">
        <v>25</v>
      </c>
      <c r="C35" s="341"/>
      <c r="D35" s="441"/>
      <c r="E35" s="334"/>
      <c r="G35" s="339"/>
    </row>
    <row r="36" spans="2:7" x14ac:dyDescent="0.2">
      <c r="B36" s="340">
        <v>26</v>
      </c>
      <c r="C36" s="364" t="s">
        <v>327</v>
      </c>
      <c r="D36" s="440"/>
      <c r="E36" s="348">
        <v>0</v>
      </c>
      <c r="F36" s="365">
        <v>0</v>
      </c>
      <c r="G36" s="345">
        <f>SUM(E36:F36)</f>
        <v>0</v>
      </c>
    </row>
    <row r="37" spans="2:7" x14ac:dyDescent="0.2">
      <c r="B37" s="340">
        <v>27</v>
      </c>
      <c r="C37" s="335"/>
      <c r="E37" s="353"/>
      <c r="F37" s="354"/>
      <c r="G37" s="355"/>
    </row>
    <row r="38" spans="2:7" ht="12" thickBot="1" x14ac:dyDescent="0.25">
      <c r="B38" s="340">
        <v>28</v>
      </c>
      <c r="C38" s="366" t="s">
        <v>328</v>
      </c>
      <c r="D38" s="367"/>
      <c r="E38" s="368">
        <f>SUM(E34:E37)</f>
        <v>1244341.2395735711</v>
      </c>
      <c r="F38" s="369">
        <f>SUM(F34:F37)</f>
        <v>30128756.610855654</v>
      </c>
      <c r="G38" s="370">
        <f>SUM(E38:F38)</f>
        <v>31373097.850429226</v>
      </c>
    </row>
    <row r="39" spans="2:7" ht="12.75" thickTop="1" thickBot="1" x14ac:dyDescent="0.25">
      <c r="B39" s="371"/>
      <c r="C39" s="372"/>
      <c r="D39" s="373"/>
      <c r="E39" s="374"/>
      <c r="F39" s="375"/>
      <c r="G39" s="376"/>
    </row>
  </sheetData>
  <mergeCells count="5">
    <mergeCell ref="B1:G1"/>
    <mergeCell ref="B2:G2"/>
    <mergeCell ref="B3:G3"/>
    <mergeCell ref="B4:G4"/>
    <mergeCell ref="B5:G5"/>
  </mergeCells>
  <conditionalFormatting sqref="E6">
    <cfRule type="cellIs" dxfId="1" priority="2" operator="notEqual">
      <formula>0</formula>
    </cfRule>
  </conditionalFormatting>
  <conditionalFormatting sqref="F6">
    <cfRule type="cellIs" dxfId="0" priority="1" operator="notEqual">
      <formula>0</formula>
    </cfRule>
  </conditionalFormatting>
  <pageMargins left="0.7" right="0.7" top="0.75" bottom="0.75" header="0.3" footer="0.3"/>
  <pageSetup orientation="portrait" horizontalDpi="360" verticalDpi="360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S82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2" sqref="A2"/>
    </sheetView>
  </sheetViews>
  <sheetFormatPr defaultColWidth="80.28515625" defaultRowHeight="11.25" x14ac:dyDescent="0.2"/>
  <cols>
    <col min="1" max="1" width="30.140625" style="29" customWidth="1"/>
    <col min="2" max="2" width="6.5703125" style="29" bestFit="1" customWidth="1"/>
    <col min="3" max="3" width="7.5703125" style="29" bestFit="1" customWidth="1"/>
    <col min="4" max="4" width="7.85546875" style="29" bestFit="1" customWidth="1"/>
    <col min="5" max="5" width="11.7109375" style="29" customWidth="1"/>
    <col min="6" max="6" width="7.85546875" style="29" bestFit="1" customWidth="1"/>
    <col min="7" max="7" width="9.5703125" style="29" bestFit="1" customWidth="1"/>
    <col min="8" max="8" width="8.7109375" style="29" bestFit="1" customWidth="1"/>
    <col min="9" max="9" width="9.5703125" style="29" bestFit="1" customWidth="1"/>
    <col min="10" max="10" width="8.7109375" style="29" bestFit="1" customWidth="1"/>
    <col min="11" max="11" width="10.85546875" style="29" bestFit="1" customWidth="1"/>
    <col min="12" max="12" width="9.5703125" style="29" bestFit="1" customWidth="1"/>
    <col min="13" max="13" width="10.85546875" style="29" bestFit="1" customWidth="1"/>
    <col min="14" max="14" width="9.5703125" style="29" bestFit="1" customWidth="1"/>
    <col min="15" max="15" width="10.85546875" style="29" bestFit="1" customWidth="1"/>
    <col min="16" max="16" width="9.5703125" style="29" bestFit="1" customWidth="1"/>
    <col min="17" max="17" width="8.7109375" style="29" bestFit="1" customWidth="1"/>
    <col min="18" max="18" width="10.85546875" style="29" bestFit="1" customWidth="1"/>
    <col min="19" max="19" width="9.5703125" style="29" bestFit="1" customWidth="1"/>
    <col min="20" max="20" width="7.85546875" style="29" bestFit="1" customWidth="1"/>
    <col min="21" max="21" width="10" style="29" customWidth="1"/>
    <col min="22" max="23" width="8.7109375" style="29" bestFit="1" customWidth="1"/>
    <col min="24" max="25" width="9.5703125" style="29" bestFit="1" customWidth="1"/>
    <col min="26" max="26" width="8.7109375" style="29" bestFit="1" customWidth="1"/>
    <col min="27" max="27" width="8.5703125" style="29" bestFit="1" customWidth="1"/>
    <col min="28" max="28" width="7.5703125" style="29" bestFit="1" customWidth="1"/>
    <col min="29" max="29" width="7.85546875" style="29" bestFit="1" customWidth="1"/>
    <col min="30" max="31" width="8.7109375" style="29" bestFit="1" customWidth="1"/>
    <col min="32" max="36" width="7.85546875" style="29" bestFit="1" customWidth="1"/>
    <col min="37" max="37" width="7.5703125" style="29" bestFit="1" customWidth="1"/>
    <col min="38" max="38" width="11.7109375" style="27" customWidth="1"/>
    <col min="39" max="39" width="9.5703125" style="29" bestFit="1" customWidth="1"/>
    <col min="40" max="40" width="10.85546875" style="29" bestFit="1" customWidth="1"/>
    <col min="41" max="41" width="9.5703125" style="29" bestFit="1" customWidth="1"/>
    <col min="42" max="42" width="14.140625" style="29" bestFit="1" customWidth="1"/>
    <col min="43" max="43" width="9.5703125" style="29" bestFit="1" customWidth="1"/>
    <col min="44" max="44" width="5.42578125" style="285" bestFit="1" customWidth="1"/>
    <col min="45" max="45" width="14.42578125" style="29" customWidth="1"/>
    <col min="46" max="46" width="13.7109375" style="29" customWidth="1"/>
    <col min="47" max="16384" width="80.28515625" style="29"/>
  </cols>
  <sheetData>
    <row r="1" spans="1:45" x14ac:dyDescent="0.2">
      <c r="A1" s="383" t="s">
        <v>206</v>
      </c>
      <c r="B1" s="384"/>
      <c r="C1" s="384"/>
      <c r="D1" s="384"/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384"/>
      <c r="S1" s="384"/>
      <c r="T1" s="384"/>
      <c r="U1" s="383" t="str">
        <f>A1</f>
        <v>Delivered Monthly Sales &amp; Transportation by Rate Schedule</v>
      </c>
      <c r="V1" s="384"/>
      <c r="W1" s="384"/>
      <c r="X1" s="384"/>
      <c r="Y1" s="384"/>
      <c r="Z1" s="384"/>
      <c r="AA1" s="384"/>
      <c r="AB1" s="384"/>
      <c r="AC1" s="384"/>
      <c r="AD1" s="384"/>
      <c r="AE1" s="384"/>
      <c r="AF1" s="384"/>
      <c r="AG1" s="384"/>
      <c r="AH1" s="384"/>
      <c r="AI1" s="384"/>
      <c r="AJ1" s="384"/>
      <c r="AK1" s="384"/>
      <c r="AL1" s="384"/>
      <c r="AM1" s="384"/>
      <c r="AN1" s="384"/>
      <c r="AO1" s="384"/>
      <c r="AP1" s="384"/>
      <c r="AQ1" s="384"/>
      <c r="AR1" s="277"/>
    </row>
    <row r="2" spans="1:45" x14ac:dyDescent="0.2">
      <c r="A2" s="385" t="s">
        <v>333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5" t="str">
        <f>A2</f>
        <v xml:space="preserve">Reconciled to LFG's F23 Final Forecast as of May 26th, 2023; </v>
      </c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  <c r="AH2" s="384"/>
      <c r="AI2" s="384"/>
      <c r="AJ2" s="384"/>
      <c r="AK2" s="384"/>
      <c r="AL2" s="384"/>
      <c r="AM2" s="384"/>
      <c r="AN2" s="384"/>
      <c r="AO2" s="384"/>
      <c r="AP2" s="384"/>
      <c r="AQ2" s="384"/>
      <c r="AR2" s="277"/>
    </row>
    <row r="3" spans="1:45" x14ac:dyDescent="0.2">
      <c r="A3" s="383" t="s">
        <v>334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  <c r="Q3" s="384"/>
      <c r="R3" s="384"/>
      <c r="S3" s="384"/>
      <c r="T3" s="384"/>
      <c r="U3" s="383" t="str">
        <f>A3</f>
        <v>Monthly kWh Sales Projections, 2023 - 2028</v>
      </c>
      <c r="V3" s="384"/>
      <c r="W3" s="384"/>
      <c r="X3" s="384"/>
      <c r="Y3" s="384"/>
      <c r="Z3" s="384"/>
      <c r="AA3" s="384"/>
      <c r="AB3" s="384"/>
      <c r="AC3" s="384"/>
      <c r="AD3" s="384"/>
      <c r="AE3" s="384"/>
      <c r="AF3" s="384"/>
      <c r="AG3" s="384"/>
      <c r="AH3" s="384"/>
      <c r="AI3" s="384"/>
      <c r="AJ3" s="384"/>
      <c r="AK3" s="384"/>
      <c r="AL3" s="384"/>
      <c r="AM3" s="384"/>
      <c r="AN3" s="384"/>
      <c r="AO3" s="384"/>
      <c r="AP3" s="384"/>
      <c r="AQ3" s="384"/>
      <c r="AR3" s="277"/>
    </row>
    <row r="4" spans="1:45" x14ac:dyDescent="0.2">
      <c r="A4" s="386" t="s">
        <v>207</v>
      </c>
      <c r="B4" s="384"/>
      <c r="C4" s="384"/>
      <c r="D4" s="384"/>
      <c r="E4" s="384"/>
      <c r="F4" s="384"/>
      <c r="G4" s="384"/>
      <c r="H4" s="384"/>
      <c r="I4" s="384"/>
      <c r="J4" s="384"/>
      <c r="K4" s="384"/>
      <c r="L4" s="384"/>
      <c r="M4" s="384"/>
      <c r="N4" s="384"/>
      <c r="O4" s="384"/>
      <c r="P4" s="384"/>
      <c r="Q4" s="384"/>
      <c r="R4" s="384"/>
      <c r="S4" s="384"/>
      <c r="T4" s="384"/>
      <c r="U4" s="386" t="s">
        <v>207</v>
      </c>
      <c r="V4" s="384"/>
      <c r="W4" s="384"/>
      <c r="X4" s="384"/>
      <c r="Y4" s="384"/>
      <c r="Z4" s="384"/>
      <c r="AA4" s="384"/>
      <c r="AB4" s="384"/>
      <c r="AC4" s="384"/>
      <c r="AD4" s="384"/>
      <c r="AE4" s="384"/>
      <c r="AF4" s="384"/>
      <c r="AG4" s="384"/>
      <c r="AH4" s="384"/>
      <c r="AI4" s="384"/>
      <c r="AJ4" s="384"/>
      <c r="AK4" s="384"/>
      <c r="AL4" s="384"/>
      <c r="AM4" s="384"/>
      <c r="AN4" s="384"/>
      <c r="AO4" s="384"/>
      <c r="AP4" s="384"/>
      <c r="AQ4" s="384"/>
      <c r="AR4" s="278"/>
    </row>
    <row r="5" spans="1:45" s="280" customFormat="1" x14ac:dyDescent="0.2">
      <c r="A5" s="387"/>
      <c r="B5" s="386"/>
      <c r="C5" s="386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7"/>
      <c r="V5" s="384"/>
      <c r="W5" s="384"/>
      <c r="X5" s="384"/>
      <c r="Y5" s="384"/>
      <c r="Z5" s="384"/>
      <c r="AA5" s="384"/>
      <c r="AB5" s="384"/>
      <c r="AC5" s="384"/>
      <c r="AD5" s="384"/>
      <c r="AE5" s="384"/>
      <c r="AF5" s="384"/>
      <c r="AG5" s="384"/>
      <c r="AH5" s="384"/>
      <c r="AI5" s="384"/>
      <c r="AJ5" s="384"/>
      <c r="AK5" s="384"/>
      <c r="AL5" s="384"/>
      <c r="AM5" s="384"/>
      <c r="AN5" s="384"/>
      <c r="AO5" s="384"/>
      <c r="AP5" s="384"/>
      <c r="AQ5" s="384"/>
      <c r="AR5" s="279"/>
    </row>
    <row r="6" spans="1:45" s="280" customFormat="1" x14ac:dyDescent="0.2">
      <c r="A6" s="387"/>
      <c r="B6" s="386"/>
      <c r="C6" s="386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84"/>
      <c r="P6" s="384"/>
      <c r="Q6" s="384"/>
      <c r="R6" s="384"/>
      <c r="S6" s="384"/>
      <c r="T6" s="384"/>
      <c r="U6" s="387"/>
      <c r="V6" s="384"/>
      <c r="W6" s="384"/>
      <c r="X6" s="384"/>
      <c r="Y6" s="384"/>
      <c r="Z6" s="384"/>
      <c r="AA6" s="384"/>
      <c r="AB6" s="384"/>
      <c r="AC6" s="384"/>
      <c r="AD6" s="384"/>
      <c r="AE6" s="384"/>
      <c r="AF6" s="384"/>
      <c r="AG6" s="384"/>
      <c r="AH6" s="384"/>
      <c r="AI6" s="384"/>
      <c r="AJ6" s="384"/>
      <c r="AK6" s="384"/>
      <c r="AL6" s="384"/>
      <c r="AM6" s="384"/>
      <c r="AN6" s="384"/>
      <c r="AO6" s="384"/>
      <c r="AP6" s="384"/>
      <c r="AQ6" s="384"/>
    </row>
    <row r="7" spans="1:45" x14ac:dyDescent="0.2">
      <c r="A7" s="388" t="s">
        <v>102</v>
      </c>
      <c r="B7" s="388" t="s">
        <v>18</v>
      </c>
      <c r="C7" s="388" t="s">
        <v>335</v>
      </c>
      <c r="D7" s="389" t="s">
        <v>256</v>
      </c>
      <c r="E7" s="389" t="s">
        <v>336</v>
      </c>
      <c r="F7" s="389" t="s">
        <v>257</v>
      </c>
      <c r="G7" s="389" t="s">
        <v>337</v>
      </c>
      <c r="H7" s="389" t="s">
        <v>258</v>
      </c>
      <c r="I7" s="389" t="s">
        <v>259</v>
      </c>
      <c r="J7" s="389" t="s">
        <v>260</v>
      </c>
      <c r="K7" s="389" t="s">
        <v>338</v>
      </c>
      <c r="L7" s="389" t="s">
        <v>339</v>
      </c>
      <c r="M7" s="389" t="s">
        <v>261</v>
      </c>
      <c r="N7" s="389" t="s">
        <v>262</v>
      </c>
      <c r="O7" s="389" t="s">
        <v>264</v>
      </c>
      <c r="P7" s="389" t="s">
        <v>265</v>
      </c>
      <c r="Q7" s="389" t="s">
        <v>266</v>
      </c>
      <c r="R7" s="389" t="s">
        <v>267</v>
      </c>
      <c r="S7" s="389" t="s">
        <v>268</v>
      </c>
      <c r="T7" s="389" t="s">
        <v>269</v>
      </c>
      <c r="U7" s="389" t="s">
        <v>270</v>
      </c>
      <c r="V7" s="389" t="s">
        <v>271</v>
      </c>
      <c r="W7" s="389" t="s">
        <v>272</v>
      </c>
      <c r="X7" s="389" t="s">
        <v>273</v>
      </c>
      <c r="Y7" s="389" t="s">
        <v>274</v>
      </c>
      <c r="Z7" s="389" t="s">
        <v>340</v>
      </c>
      <c r="AA7" s="389" t="s">
        <v>263</v>
      </c>
      <c r="AB7" s="389" t="s">
        <v>341</v>
      </c>
      <c r="AC7" s="389" t="s">
        <v>342</v>
      </c>
      <c r="AD7" s="389" t="s">
        <v>343</v>
      </c>
      <c r="AE7" s="389" t="s">
        <v>344</v>
      </c>
      <c r="AF7" s="389" t="s">
        <v>345</v>
      </c>
      <c r="AG7" s="389" t="s">
        <v>346</v>
      </c>
      <c r="AH7" s="389" t="s">
        <v>347</v>
      </c>
      <c r="AI7" s="389" t="s">
        <v>348</v>
      </c>
      <c r="AJ7" s="389" t="s">
        <v>349</v>
      </c>
      <c r="AK7" s="390" t="s">
        <v>350</v>
      </c>
      <c r="AL7" s="391" t="s">
        <v>253</v>
      </c>
      <c r="AM7" s="388" t="s">
        <v>275</v>
      </c>
      <c r="AN7" s="389" t="s">
        <v>276</v>
      </c>
      <c r="AO7" s="390" t="s">
        <v>277</v>
      </c>
      <c r="AP7" s="391" t="s">
        <v>254</v>
      </c>
      <c r="AQ7" s="391" t="s">
        <v>351</v>
      </c>
      <c r="AR7" s="29"/>
      <c r="AS7" s="281"/>
    </row>
    <row r="8" spans="1:45" x14ac:dyDescent="0.2">
      <c r="A8" s="392">
        <v>2023</v>
      </c>
      <c r="B8" s="392">
        <v>1</v>
      </c>
      <c r="C8" s="393">
        <v>589.99999999999795</v>
      </c>
      <c r="D8" s="394">
        <v>1128752.0423596499</v>
      </c>
      <c r="E8" s="394">
        <v>1233199002.9924099</v>
      </c>
      <c r="F8" s="394">
        <v>259810</v>
      </c>
      <c r="G8" s="394">
        <v>28130227.939986799</v>
      </c>
      <c r="H8" s="394">
        <v>2513339.4479685198</v>
      </c>
      <c r="I8" s="394">
        <v>13600102.910411401</v>
      </c>
      <c r="J8" s="394">
        <v>1591111.4095497101</v>
      </c>
      <c r="K8" s="394">
        <v>230797445.61287183</v>
      </c>
      <c r="L8" s="394">
        <v>7809305.72320069</v>
      </c>
      <c r="M8" s="394">
        <v>238605858.01642036</v>
      </c>
      <c r="N8" s="394">
        <v>12643159.830638601</v>
      </c>
      <c r="O8" s="394">
        <v>139163264.56060171</v>
      </c>
      <c r="P8" s="394">
        <v>14994628.9150798</v>
      </c>
      <c r="Q8" s="394">
        <v>296174.39931032696</v>
      </c>
      <c r="R8" s="394">
        <v>73707072.323089898</v>
      </c>
      <c r="S8" s="394">
        <v>40702299.566143006</v>
      </c>
      <c r="T8" s="394">
        <v>0</v>
      </c>
      <c r="U8" s="394">
        <v>14912253.1083757</v>
      </c>
      <c r="V8" s="394">
        <v>1665891.3208457099</v>
      </c>
      <c r="W8" s="394">
        <v>5743500.3832223201</v>
      </c>
      <c r="X8" s="394">
        <v>37477645.3857731</v>
      </c>
      <c r="Y8" s="394">
        <v>8836603.0415333007</v>
      </c>
      <c r="Z8" s="394">
        <v>1031144.3761902599</v>
      </c>
      <c r="AA8" s="394">
        <v>110190.418926181</v>
      </c>
      <c r="AB8" s="394">
        <v>4414.6576666666597</v>
      </c>
      <c r="AC8" s="394">
        <v>281535.50104048202</v>
      </c>
      <c r="AD8" s="394">
        <v>1026785.31151821</v>
      </c>
      <c r="AE8" s="394">
        <v>2958319.33400374</v>
      </c>
      <c r="AF8" s="394">
        <v>495673.46594475</v>
      </c>
      <c r="AG8" s="394">
        <v>175884.82296912</v>
      </c>
      <c r="AH8" s="394">
        <v>142410.655380854</v>
      </c>
      <c r="AI8" s="394">
        <v>341484.28502584499</v>
      </c>
      <c r="AJ8" s="394">
        <v>175873.251738886</v>
      </c>
      <c r="AK8" s="394">
        <v>7009.7274291333997</v>
      </c>
      <c r="AL8" s="395">
        <v>2114528764.7376266</v>
      </c>
      <c r="AM8" s="394">
        <v>5697625.5414347295</v>
      </c>
      <c r="AN8" s="394">
        <v>137759413.152055</v>
      </c>
      <c r="AO8" s="394">
        <v>26363693.724510599</v>
      </c>
      <c r="AP8" s="395">
        <v>2284349497.1556268</v>
      </c>
      <c r="AQ8" s="395">
        <v>26645815.232999999</v>
      </c>
      <c r="AR8" s="29"/>
      <c r="AS8" s="281"/>
    </row>
    <row r="9" spans="1:45" x14ac:dyDescent="0.2">
      <c r="A9" s="396"/>
      <c r="B9" s="397">
        <v>2</v>
      </c>
      <c r="C9" s="398">
        <v>589.99999999999795</v>
      </c>
      <c r="D9" s="399">
        <v>563351.8966776341</v>
      </c>
      <c r="E9" s="399">
        <v>1057608977.9159799</v>
      </c>
      <c r="F9" s="399">
        <v>233365.535</v>
      </c>
      <c r="G9" s="399">
        <v>25849612.583047301</v>
      </c>
      <c r="H9" s="399">
        <v>2246213.3721839702</v>
      </c>
      <c r="I9" s="399">
        <v>12376435.177844699</v>
      </c>
      <c r="J9" s="399">
        <v>1466518.6946304301</v>
      </c>
      <c r="K9" s="399">
        <v>210946038.45547074</v>
      </c>
      <c r="L9" s="399">
        <v>7327017.9328255095</v>
      </c>
      <c r="M9" s="399">
        <v>223546072.81592259</v>
      </c>
      <c r="N9" s="399">
        <v>12677694.418908801</v>
      </c>
      <c r="O9" s="399">
        <v>131815311.54591902</v>
      </c>
      <c r="P9" s="399">
        <v>15228962.782524001</v>
      </c>
      <c r="Q9" s="399">
        <v>281552.61533801001</v>
      </c>
      <c r="R9" s="399">
        <v>70052274.216486305</v>
      </c>
      <c r="S9" s="399">
        <v>40057548.094161995</v>
      </c>
      <c r="T9" s="399">
        <v>0</v>
      </c>
      <c r="U9" s="399">
        <v>14292758.158922002</v>
      </c>
      <c r="V9" s="399">
        <v>1573650.17495946</v>
      </c>
      <c r="W9" s="399">
        <v>5615582.1954502696</v>
      </c>
      <c r="X9" s="399">
        <v>33996090.921648696</v>
      </c>
      <c r="Y9" s="399">
        <v>8248323.1831336198</v>
      </c>
      <c r="Z9" s="399">
        <v>774450.37054681103</v>
      </c>
      <c r="AA9" s="399">
        <v>107716.87058862101</v>
      </c>
      <c r="AB9" s="399">
        <v>4414.6576666666597</v>
      </c>
      <c r="AC9" s="399">
        <v>237270.25680660599</v>
      </c>
      <c r="AD9" s="399">
        <v>859069.83980116504</v>
      </c>
      <c r="AE9" s="399">
        <v>2467359.69648202</v>
      </c>
      <c r="AF9" s="399">
        <v>413412.00675331801</v>
      </c>
      <c r="AG9" s="399">
        <v>176893.648260313</v>
      </c>
      <c r="AH9" s="399">
        <v>148737.43418252899</v>
      </c>
      <c r="AI9" s="399">
        <v>182676.65692077301</v>
      </c>
      <c r="AJ9" s="399">
        <v>174567.62818458999</v>
      </c>
      <c r="AK9" s="399">
        <v>6778.2306747869297</v>
      </c>
      <c r="AL9" s="400">
        <v>1881557289.9839029</v>
      </c>
      <c r="AM9" s="399">
        <v>5071180.0543486802</v>
      </c>
      <c r="AN9" s="399">
        <v>122592334.507975</v>
      </c>
      <c r="AO9" s="399">
        <v>22807057.313676801</v>
      </c>
      <c r="AP9" s="400">
        <v>2032027861.8599036</v>
      </c>
      <c r="AQ9" s="400">
        <v>23421842.578000002</v>
      </c>
      <c r="AR9" s="29"/>
      <c r="AS9" s="281"/>
    </row>
    <row r="10" spans="1:45" x14ac:dyDescent="0.2">
      <c r="A10" s="396"/>
      <c r="B10" s="397">
        <v>3</v>
      </c>
      <c r="C10" s="398">
        <v>589.99999999999795</v>
      </c>
      <c r="D10" s="399">
        <v>713246.47284271894</v>
      </c>
      <c r="E10" s="399">
        <v>1051469810.0270702</v>
      </c>
      <c r="F10" s="399">
        <v>213526.34</v>
      </c>
      <c r="G10" s="399">
        <v>26539446.2658455</v>
      </c>
      <c r="H10" s="399">
        <v>2476151.0115753398</v>
      </c>
      <c r="I10" s="399">
        <v>13134476.824901599</v>
      </c>
      <c r="J10" s="399">
        <v>1571932.65725724</v>
      </c>
      <c r="K10" s="399">
        <v>226374514.60268098</v>
      </c>
      <c r="L10" s="399">
        <v>8488071.3361407109</v>
      </c>
      <c r="M10" s="399">
        <v>239940786.9660387</v>
      </c>
      <c r="N10" s="399">
        <v>14354808.527404401</v>
      </c>
      <c r="O10" s="399">
        <v>138791704.77696228</v>
      </c>
      <c r="P10" s="399">
        <v>17312985.9532151</v>
      </c>
      <c r="Q10" s="399">
        <v>306199.09056296502</v>
      </c>
      <c r="R10" s="399">
        <v>75656229.357290298</v>
      </c>
      <c r="S10" s="399">
        <v>45273296.864469305</v>
      </c>
      <c r="T10" s="399">
        <v>0</v>
      </c>
      <c r="U10" s="399">
        <v>15316459.196919601</v>
      </c>
      <c r="V10" s="399">
        <v>1623053.14736792</v>
      </c>
      <c r="W10" s="399">
        <v>6358117.9854570096</v>
      </c>
      <c r="X10" s="399">
        <v>36824874.562698103</v>
      </c>
      <c r="Y10" s="399">
        <v>8079935.6270586103</v>
      </c>
      <c r="Z10" s="399">
        <v>745235.32773482706</v>
      </c>
      <c r="AA10" s="399">
        <v>103698.75067091201</v>
      </c>
      <c r="AB10" s="399">
        <v>4414.6576666666597</v>
      </c>
      <c r="AC10" s="399">
        <v>255123.54914789199</v>
      </c>
      <c r="AD10" s="399">
        <v>914238.72827574704</v>
      </c>
      <c r="AE10" s="399">
        <v>2625811.8800127502</v>
      </c>
      <c r="AF10" s="399">
        <v>439961.04833055002</v>
      </c>
      <c r="AG10" s="399">
        <v>176142.173036308</v>
      </c>
      <c r="AH10" s="399">
        <v>143292.05613411198</v>
      </c>
      <c r="AI10" s="399">
        <v>206670.77353742</v>
      </c>
      <c r="AJ10" s="399">
        <v>176531.25794217401</v>
      </c>
      <c r="AK10" s="399">
        <v>7054.5508786228702</v>
      </c>
      <c r="AL10" s="400">
        <v>1936618392.3471262</v>
      </c>
      <c r="AM10" s="399">
        <v>5388739.3331968198</v>
      </c>
      <c r="AN10" s="399">
        <v>132004692.358606</v>
      </c>
      <c r="AO10" s="399">
        <v>24606694.322740298</v>
      </c>
      <c r="AP10" s="400">
        <v>2098618518.3616695</v>
      </c>
      <c r="AQ10" s="400">
        <v>24943829.895999998</v>
      </c>
      <c r="AR10" s="29"/>
      <c r="AS10" s="281"/>
    </row>
    <row r="11" spans="1:45" x14ac:dyDescent="0.2">
      <c r="A11" s="396"/>
      <c r="B11" s="397">
        <v>4</v>
      </c>
      <c r="C11" s="398">
        <v>589.99999999999795</v>
      </c>
      <c r="D11" s="399">
        <v>656943.41295584105</v>
      </c>
      <c r="E11" s="399">
        <v>908664822.91687799</v>
      </c>
      <c r="F11" s="399">
        <v>180149.25</v>
      </c>
      <c r="G11" s="399">
        <v>22590575.923502401</v>
      </c>
      <c r="H11" s="399">
        <v>2187593.2449459601</v>
      </c>
      <c r="I11" s="399">
        <v>11217736.7762124</v>
      </c>
      <c r="J11" s="399">
        <v>1371345.0028506198</v>
      </c>
      <c r="K11" s="399">
        <v>197947201.274602</v>
      </c>
      <c r="L11" s="399">
        <v>6972592.9121889202</v>
      </c>
      <c r="M11" s="399">
        <v>216616863.51228803</v>
      </c>
      <c r="N11" s="399">
        <v>12512164.9500762</v>
      </c>
      <c r="O11" s="399">
        <v>131921457.44438006</v>
      </c>
      <c r="P11" s="399">
        <v>16030910.5184479</v>
      </c>
      <c r="Q11" s="399">
        <v>328805.47518221405</v>
      </c>
      <c r="R11" s="399">
        <v>72158290.673677504</v>
      </c>
      <c r="S11" s="399">
        <v>40877358.341230102</v>
      </c>
      <c r="T11" s="399">
        <v>0</v>
      </c>
      <c r="U11" s="399">
        <v>11757227.23356</v>
      </c>
      <c r="V11" s="399">
        <v>1656515.4808095999</v>
      </c>
      <c r="W11" s="399">
        <v>5973250.8915920695</v>
      </c>
      <c r="X11" s="399">
        <v>35322282.504987501</v>
      </c>
      <c r="Y11" s="399">
        <v>8932599.3507242687</v>
      </c>
      <c r="Z11" s="399">
        <v>647306.870972228</v>
      </c>
      <c r="AA11" s="399">
        <v>87227.212893670498</v>
      </c>
      <c r="AB11" s="399">
        <v>4414.6576666666597</v>
      </c>
      <c r="AC11" s="399">
        <v>270289.83926885598</v>
      </c>
      <c r="AD11" s="399">
        <v>958756.55170598999</v>
      </c>
      <c r="AE11" s="399">
        <v>2753672.8270718497</v>
      </c>
      <c r="AF11" s="399">
        <v>461384.45521542599</v>
      </c>
      <c r="AG11" s="399">
        <v>179622.88159845301</v>
      </c>
      <c r="AH11" s="399">
        <v>151408.86464513899</v>
      </c>
      <c r="AI11" s="399">
        <v>193854.52962117901</v>
      </c>
      <c r="AJ11" s="399">
        <v>177348.895016589</v>
      </c>
      <c r="AK11" s="399">
        <v>6932.3934050272101</v>
      </c>
      <c r="AL11" s="400">
        <v>1711769497.0701733</v>
      </c>
      <c r="AM11" s="399">
        <v>5084113.6330665108</v>
      </c>
      <c r="AN11" s="399">
        <v>122346229.387835</v>
      </c>
      <c r="AO11" s="399">
        <v>22461336.832989097</v>
      </c>
      <c r="AP11" s="400">
        <v>1861661176.9240637</v>
      </c>
      <c r="AQ11" s="400">
        <v>23819517.236000001</v>
      </c>
      <c r="AR11" s="29"/>
    </row>
    <row r="12" spans="1:45" x14ac:dyDescent="0.2">
      <c r="A12" s="396"/>
      <c r="B12" s="397">
        <v>5</v>
      </c>
      <c r="C12" s="398">
        <v>589.99999999999795</v>
      </c>
      <c r="D12" s="399">
        <v>453745.342042048</v>
      </c>
      <c r="E12" s="399">
        <v>757191217.76400399</v>
      </c>
      <c r="F12" s="399">
        <v>165744.375</v>
      </c>
      <c r="G12" s="399">
        <v>19565438.9751615</v>
      </c>
      <c r="H12" s="399">
        <v>1930744.64081693</v>
      </c>
      <c r="I12" s="399">
        <v>10229924.2554047</v>
      </c>
      <c r="J12" s="399">
        <v>1225151.0684114401</v>
      </c>
      <c r="K12" s="399">
        <v>189403188.58174917</v>
      </c>
      <c r="L12" s="399">
        <v>6775219.7839183304</v>
      </c>
      <c r="M12" s="399">
        <v>213189376.40076461</v>
      </c>
      <c r="N12" s="399">
        <v>12618192.0586622</v>
      </c>
      <c r="O12" s="399">
        <v>136865851.34382427</v>
      </c>
      <c r="P12" s="399">
        <v>16911006.724389803</v>
      </c>
      <c r="Q12" s="399">
        <v>749758.87717014307</v>
      </c>
      <c r="R12" s="399">
        <v>73130332.094532102</v>
      </c>
      <c r="S12" s="399">
        <v>42941294.693591297</v>
      </c>
      <c r="T12" s="399">
        <v>303413.31071008998</v>
      </c>
      <c r="U12" s="399">
        <v>9755253.9106863495</v>
      </c>
      <c r="V12" s="399">
        <v>1661218.4553394599</v>
      </c>
      <c r="W12" s="399">
        <v>6698608.93353887</v>
      </c>
      <c r="X12" s="399">
        <v>35803297.517822698</v>
      </c>
      <c r="Y12" s="399">
        <v>8961780.3936379291</v>
      </c>
      <c r="Z12" s="399">
        <v>563281.33774756198</v>
      </c>
      <c r="AA12" s="399">
        <v>67729.112893822705</v>
      </c>
      <c r="AB12" s="399">
        <v>4414.6576666666597</v>
      </c>
      <c r="AC12" s="399">
        <v>277115.46839902096</v>
      </c>
      <c r="AD12" s="399">
        <v>973091.52977183391</v>
      </c>
      <c r="AE12" s="399">
        <v>2794844.7382377698</v>
      </c>
      <c r="AF12" s="399">
        <v>468282.90720896597</v>
      </c>
      <c r="AG12" s="399">
        <v>174516.84109720303</v>
      </c>
      <c r="AH12" s="399">
        <v>142318.08331236901</v>
      </c>
      <c r="AI12" s="399">
        <v>387241.800342909</v>
      </c>
      <c r="AJ12" s="399">
        <v>174883.92849483099</v>
      </c>
      <c r="AK12" s="399">
        <v>6977.0112039926507</v>
      </c>
      <c r="AL12" s="400">
        <v>1552565046.9175549</v>
      </c>
      <c r="AM12" s="399">
        <v>5606209.0855913805</v>
      </c>
      <c r="AN12" s="399">
        <v>125180723.93655699</v>
      </c>
      <c r="AO12" s="399">
        <v>24346770.437794197</v>
      </c>
      <c r="AP12" s="400">
        <v>1707698750.3774974</v>
      </c>
      <c r="AQ12" s="400">
        <v>23775373.113000002</v>
      </c>
      <c r="AR12" s="29"/>
    </row>
    <row r="13" spans="1:45" x14ac:dyDescent="0.2">
      <c r="A13" s="396"/>
      <c r="B13" s="397">
        <v>6</v>
      </c>
      <c r="C13" s="398">
        <v>589.99999999999795</v>
      </c>
      <c r="D13" s="399">
        <v>316191.35604183102</v>
      </c>
      <c r="E13" s="399">
        <v>721696398.09395695</v>
      </c>
      <c r="F13" s="399">
        <v>183269.5</v>
      </c>
      <c r="G13" s="399">
        <v>18362213.9415312</v>
      </c>
      <c r="H13" s="399">
        <v>1739820.99422476</v>
      </c>
      <c r="I13" s="399">
        <v>9602265.3454274498</v>
      </c>
      <c r="J13" s="399">
        <v>1098939.6649414201</v>
      </c>
      <c r="K13" s="399">
        <v>185799540.57507527</v>
      </c>
      <c r="L13" s="399">
        <v>6489788.4310320793</v>
      </c>
      <c r="M13" s="399">
        <v>213989535.35029462</v>
      </c>
      <c r="N13" s="399">
        <v>12575709.1773942</v>
      </c>
      <c r="O13" s="399">
        <v>139215981.0542897</v>
      </c>
      <c r="P13" s="399">
        <v>17229147.837166402</v>
      </c>
      <c r="Q13" s="399">
        <v>1498824.0689745701</v>
      </c>
      <c r="R13" s="399">
        <v>72668315.429375097</v>
      </c>
      <c r="S13" s="399">
        <v>43585648.252616405</v>
      </c>
      <c r="T13" s="399">
        <v>651388.70427946304</v>
      </c>
      <c r="U13" s="399">
        <v>8222085.0154746091</v>
      </c>
      <c r="V13" s="399">
        <v>1812664.7680647899</v>
      </c>
      <c r="W13" s="399">
        <v>7360954.3233088097</v>
      </c>
      <c r="X13" s="399">
        <v>34952092.003897697</v>
      </c>
      <c r="Y13" s="399">
        <v>8479419.1271246392</v>
      </c>
      <c r="Z13" s="399">
        <v>480564.676238699</v>
      </c>
      <c r="AA13" s="399">
        <v>63429.272893754896</v>
      </c>
      <c r="AB13" s="399">
        <v>4414.6576666666597</v>
      </c>
      <c r="AC13" s="399">
        <v>265680.17519129702</v>
      </c>
      <c r="AD13" s="399">
        <v>923655.92019121698</v>
      </c>
      <c r="AE13" s="399">
        <v>2652859.2732626898</v>
      </c>
      <c r="AF13" s="399">
        <v>444492.90363192605</v>
      </c>
      <c r="AG13" s="399">
        <v>166947.482775126</v>
      </c>
      <c r="AH13" s="399">
        <v>140879.92774350999</v>
      </c>
      <c r="AI13" s="399">
        <v>214173.011846104</v>
      </c>
      <c r="AJ13" s="399">
        <v>164335.14179346399</v>
      </c>
      <c r="AK13" s="399">
        <v>6426.1242582339701</v>
      </c>
      <c r="AL13" s="400">
        <v>1513058641.5819845</v>
      </c>
      <c r="AM13" s="399">
        <v>5265028.1725273598</v>
      </c>
      <c r="AN13" s="399">
        <v>137885013.77633601</v>
      </c>
      <c r="AO13" s="399">
        <v>26380775.3105556</v>
      </c>
      <c r="AP13" s="400">
        <v>1682589458.8414035</v>
      </c>
      <c r="AQ13" s="400">
        <v>23957451.417000003</v>
      </c>
      <c r="AR13" s="29"/>
    </row>
    <row r="14" spans="1:45" x14ac:dyDescent="0.2">
      <c r="A14" s="396"/>
      <c r="B14" s="397">
        <v>7</v>
      </c>
      <c r="C14" s="398">
        <v>589.99999999999795</v>
      </c>
      <c r="D14" s="399">
        <v>275197.79103856999</v>
      </c>
      <c r="E14" s="399">
        <v>798904951.02388203</v>
      </c>
      <c r="F14" s="399">
        <v>214898.875</v>
      </c>
      <c r="G14" s="399">
        <v>18654252.715044599</v>
      </c>
      <c r="H14" s="399">
        <v>1840700.9375428499</v>
      </c>
      <c r="I14" s="399">
        <v>10258874.619038301</v>
      </c>
      <c r="J14" s="399">
        <v>1425510.6191247001</v>
      </c>
      <c r="K14" s="399">
        <v>199934647.79025263</v>
      </c>
      <c r="L14" s="399">
        <v>6166278.1126185497</v>
      </c>
      <c r="M14" s="399">
        <v>228966214.52481517</v>
      </c>
      <c r="N14" s="399">
        <v>11973758.545846099</v>
      </c>
      <c r="O14" s="399">
        <v>153335820.37333423</v>
      </c>
      <c r="P14" s="399">
        <v>16446560.756704701</v>
      </c>
      <c r="Q14" s="399">
        <v>2732259.6120546199</v>
      </c>
      <c r="R14" s="399">
        <v>77373046.258655995</v>
      </c>
      <c r="S14" s="399">
        <v>41854319.298057899</v>
      </c>
      <c r="T14" s="399">
        <v>680827.92413860792</v>
      </c>
      <c r="U14" s="399">
        <v>6414380.8076003799</v>
      </c>
      <c r="V14" s="399">
        <v>2139442.0753497104</v>
      </c>
      <c r="W14" s="399">
        <v>8001020.5980756599</v>
      </c>
      <c r="X14" s="399">
        <v>36280944.901534505</v>
      </c>
      <c r="Y14" s="399">
        <v>9229246.6473782007</v>
      </c>
      <c r="Z14" s="399">
        <v>535251.10777351307</v>
      </c>
      <c r="AA14" s="399">
        <v>63472.684004793104</v>
      </c>
      <c r="AB14" s="399">
        <v>4414.6576666666597</v>
      </c>
      <c r="AC14" s="399">
        <v>324412.13138295501</v>
      </c>
      <c r="AD14" s="399">
        <v>1116732.81827599</v>
      </c>
      <c r="AE14" s="399">
        <v>3207401.0981350397</v>
      </c>
      <c r="AF14" s="399">
        <v>537407.71008515405</v>
      </c>
      <c r="AG14" s="399">
        <v>175584.24496549901</v>
      </c>
      <c r="AH14" s="399">
        <v>143502.13366683101</v>
      </c>
      <c r="AI14" s="399">
        <v>224014.69597048001</v>
      </c>
      <c r="AJ14" s="399">
        <v>175857.29005364998</v>
      </c>
      <c r="AK14" s="399">
        <v>7067.1360055552996</v>
      </c>
      <c r="AL14" s="400">
        <v>1639618862.515074</v>
      </c>
      <c r="AM14" s="399">
        <v>5369402.4264000896</v>
      </c>
      <c r="AN14" s="399">
        <v>144132432.180509</v>
      </c>
      <c r="AO14" s="399">
        <v>27238283.712629501</v>
      </c>
      <c r="AP14" s="400">
        <v>1816358980.8346128</v>
      </c>
      <c r="AQ14" s="400">
        <v>26489769.160999998</v>
      </c>
      <c r="AR14" s="29"/>
    </row>
    <row r="15" spans="1:45" x14ac:dyDescent="0.2">
      <c r="A15" s="396"/>
      <c r="B15" s="397">
        <v>8</v>
      </c>
      <c r="C15" s="398">
        <v>589.99999999999795</v>
      </c>
      <c r="D15" s="399">
        <v>266824.141981186</v>
      </c>
      <c r="E15" s="399">
        <v>804454489.60931396</v>
      </c>
      <c r="F15" s="399">
        <v>236361</v>
      </c>
      <c r="G15" s="399">
        <v>18515819.072619699</v>
      </c>
      <c r="H15" s="399">
        <v>1740220.09492414</v>
      </c>
      <c r="I15" s="399">
        <v>10135139.410012299</v>
      </c>
      <c r="J15" s="399">
        <v>2138960.7997342702</v>
      </c>
      <c r="K15" s="399">
        <v>200053977.90249625</v>
      </c>
      <c r="L15" s="399">
        <v>6717218.3554034196</v>
      </c>
      <c r="M15" s="399">
        <v>229315431.96608537</v>
      </c>
      <c r="N15" s="399">
        <v>13219558.5866496</v>
      </c>
      <c r="O15" s="399">
        <v>155837008.74575475</v>
      </c>
      <c r="P15" s="399">
        <v>18173464.929486599</v>
      </c>
      <c r="Q15" s="399">
        <v>4065476.2359716301</v>
      </c>
      <c r="R15" s="399">
        <v>76655904.065023705</v>
      </c>
      <c r="S15" s="399">
        <v>45412476.606486507</v>
      </c>
      <c r="T15" s="399">
        <v>961592.569099118</v>
      </c>
      <c r="U15" s="399">
        <v>5306053.5468998998</v>
      </c>
      <c r="V15" s="399">
        <v>2130391.7373395404</v>
      </c>
      <c r="W15" s="399">
        <v>7413057.2073120903</v>
      </c>
      <c r="X15" s="399">
        <v>36343566.889940903</v>
      </c>
      <c r="Y15" s="399">
        <v>9307884.2317324709</v>
      </c>
      <c r="Z15" s="399">
        <v>513554.46984143899</v>
      </c>
      <c r="AA15" s="399">
        <v>66369.617323953091</v>
      </c>
      <c r="AB15" s="399">
        <v>4414.6576666666597</v>
      </c>
      <c r="AC15" s="399">
        <v>300703.69394773501</v>
      </c>
      <c r="AD15" s="399">
        <v>1025024.42861538</v>
      </c>
      <c r="AE15" s="399">
        <v>2944002.7409884003</v>
      </c>
      <c r="AF15" s="399">
        <v>493274.68661120295</v>
      </c>
      <c r="AG15" s="399">
        <v>170842.68307012701</v>
      </c>
      <c r="AH15" s="399">
        <v>143475.45878101399</v>
      </c>
      <c r="AI15" s="399">
        <v>207522.51861285602</v>
      </c>
      <c r="AJ15" s="399">
        <v>168030.10369354099</v>
      </c>
      <c r="AK15" s="399">
        <v>6607.9874943494397</v>
      </c>
      <c r="AL15" s="400">
        <v>1654445290.7509141</v>
      </c>
      <c r="AM15" s="399">
        <v>5390473.9787382297</v>
      </c>
      <c r="AN15" s="399">
        <v>143434554.101513</v>
      </c>
      <c r="AO15" s="399">
        <v>28301388.411624599</v>
      </c>
      <c r="AP15" s="400">
        <v>1831571707.24279</v>
      </c>
      <c r="AQ15" s="400">
        <v>27146373.211999997</v>
      </c>
      <c r="AR15" s="29"/>
    </row>
    <row r="16" spans="1:45" x14ac:dyDescent="0.2">
      <c r="A16" s="401"/>
      <c r="B16" s="402">
        <v>9</v>
      </c>
      <c r="C16" s="403">
        <v>589.99999999999795</v>
      </c>
      <c r="D16" s="404">
        <v>303455.82264052099</v>
      </c>
      <c r="E16" s="404">
        <v>736809003.36971402</v>
      </c>
      <c r="F16" s="404">
        <v>198473.625</v>
      </c>
      <c r="G16" s="404">
        <v>16754962.1927948</v>
      </c>
      <c r="H16" s="404">
        <v>1579167.65324026</v>
      </c>
      <c r="I16" s="404">
        <v>9115549.4936294705</v>
      </c>
      <c r="J16" s="404">
        <v>1391039.1742724602</v>
      </c>
      <c r="K16" s="404">
        <v>180364086.48515782</v>
      </c>
      <c r="L16" s="404">
        <v>6200883.2516812896</v>
      </c>
      <c r="M16" s="404">
        <v>207564496.04435828</v>
      </c>
      <c r="N16" s="404">
        <v>12139560.4959794</v>
      </c>
      <c r="O16" s="404">
        <v>135528107.2425991</v>
      </c>
      <c r="P16" s="404">
        <v>16122099.325843999</v>
      </c>
      <c r="Q16" s="404">
        <v>2908965.43200851</v>
      </c>
      <c r="R16" s="404">
        <v>68309899.629993603</v>
      </c>
      <c r="S16" s="404">
        <v>41692309.681951001</v>
      </c>
      <c r="T16" s="404">
        <v>768071.80331637594</v>
      </c>
      <c r="U16" s="404">
        <v>5857837.7568670399</v>
      </c>
      <c r="V16" s="404">
        <v>1842640.6470208899</v>
      </c>
      <c r="W16" s="404">
        <v>6311600.0385459606</v>
      </c>
      <c r="X16" s="404">
        <v>35615760.647003196</v>
      </c>
      <c r="Y16" s="404">
        <v>8121573.0012063105</v>
      </c>
      <c r="Z16" s="404">
        <v>617127.21844573691</v>
      </c>
      <c r="AA16" s="404">
        <v>67440.283997858001</v>
      </c>
      <c r="AB16" s="404">
        <v>4414.6576666666597</v>
      </c>
      <c r="AC16" s="404">
        <v>307211.19924169499</v>
      </c>
      <c r="AD16" s="404">
        <v>1037091.49715146</v>
      </c>
      <c r="AE16" s="404">
        <v>2978660.9226416098</v>
      </c>
      <c r="AF16" s="404">
        <v>499081.74767656199</v>
      </c>
      <c r="AG16" s="404">
        <v>171052.05903961998</v>
      </c>
      <c r="AH16" s="404">
        <v>139371.066309063</v>
      </c>
      <c r="AI16" s="404">
        <v>261256.78160813497</v>
      </c>
      <c r="AJ16" s="404">
        <v>171392.71377139702</v>
      </c>
      <c r="AK16" s="404">
        <v>6930.7582406155498</v>
      </c>
      <c r="AL16" s="405">
        <v>1501761163.7206142</v>
      </c>
      <c r="AM16" s="404">
        <v>4818825.13771779</v>
      </c>
      <c r="AN16" s="404">
        <v>135023900.66299102</v>
      </c>
      <c r="AO16" s="404">
        <v>26166092.633272201</v>
      </c>
      <c r="AP16" s="405">
        <v>1667769982.1545951</v>
      </c>
      <c r="AQ16" s="405">
        <v>24716404.288999997</v>
      </c>
      <c r="AR16" s="29"/>
    </row>
    <row r="17" spans="1:44" x14ac:dyDescent="0.2">
      <c r="A17" s="401"/>
      <c r="B17" s="402">
        <v>10</v>
      </c>
      <c r="C17" s="403">
        <v>589.99999999999795</v>
      </c>
      <c r="D17" s="404">
        <v>478271.99885301699</v>
      </c>
      <c r="E17" s="404">
        <v>867518030.40715706</v>
      </c>
      <c r="F17" s="404">
        <v>173928</v>
      </c>
      <c r="G17" s="404">
        <v>18566108.1225692</v>
      </c>
      <c r="H17" s="404">
        <v>1686777.0923750401</v>
      </c>
      <c r="I17" s="404">
        <v>10023494.608096</v>
      </c>
      <c r="J17" s="404">
        <v>1183460.0809520101</v>
      </c>
      <c r="K17" s="404">
        <v>187981541.13079706</v>
      </c>
      <c r="L17" s="404">
        <v>6036210.89665116</v>
      </c>
      <c r="M17" s="404">
        <v>218959338.91443035</v>
      </c>
      <c r="N17" s="404">
        <v>11980474.493404001</v>
      </c>
      <c r="O17" s="404">
        <v>141133997.41740409</v>
      </c>
      <c r="P17" s="404">
        <v>16176318.423478801</v>
      </c>
      <c r="Q17" s="404">
        <v>1304335.2286823299</v>
      </c>
      <c r="R17" s="404">
        <v>72512305.720277905</v>
      </c>
      <c r="S17" s="404">
        <v>41821146.708410196</v>
      </c>
      <c r="T17" s="404">
        <v>776622.34677468601</v>
      </c>
      <c r="U17" s="404">
        <v>8443600.0467555895</v>
      </c>
      <c r="V17" s="404">
        <v>1495149.9074860602</v>
      </c>
      <c r="W17" s="404">
        <v>6089253.5935778292</v>
      </c>
      <c r="X17" s="404">
        <v>36126638.345194399</v>
      </c>
      <c r="Y17" s="404">
        <v>8512271.8611972202</v>
      </c>
      <c r="Z17" s="404">
        <v>788433.63075596909</v>
      </c>
      <c r="AA17" s="404">
        <v>71363.639537717099</v>
      </c>
      <c r="AB17" s="404">
        <v>4414.6576666666597</v>
      </c>
      <c r="AC17" s="404">
        <v>348631.844184888</v>
      </c>
      <c r="AD17" s="404">
        <v>1165660.77900666</v>
      </c>
      <c r="AE17" s="404">
        <v>3347928.5299511296</v>
      </c>
      <c r="AF17" s="404">
        <v>560953.41672606801</v>
      </c>
      <c r="AG17" s="404">
        <v>178415.257420749</v>
      </c>
      <c r="AH17" s="404">
        <v>150284.78470434499</v>
      </c>
      <c r="AI17" s="404">
        <v>470927.78701069998</v>
      </c>
      <c r="AJ17" s="404">
        <v>175810.17030969702</v>
      </c>
      <c r="AK17" s="404">
        <v>6907.6302323764494</v>
      </c>
      <c r="AL17" s="405">
        <v>1666249597.4720311</v>
      </c>
      <c r="AM17" s="404">
        <v>4632547.1605164399</v>
      </c>
      <c r="AN17" s="404">
        <v>135212902.273498</v>
      </c>
      <c r="AO17" s="404">
        <v>26580174.0093465</v>
      </c>
      <c r="AP17" s="405">
        <v>1832675220.9153922</v>
      </c>
      <c r="AQ17" s="405">
        <v>24706922.309999999</v>
      </c>
      <c r="AR17" s="29"/>
    </row>
    <row r="18" spans="1:44" x14ac:dyDescent="0.2">
      <c r="A18" s="401"/>
      <c r="B18" s="402">
        <v>11</v>
      </c>
      <c r="C18" s="403">
        <v>589.99999999999795</v>
      </c>
      <c r="D18" s="404">
        <v>659269.24182298209</v>
      </c>
      <c r="E18" s="404">
        <v>1041166324.80314</v>
      </c>
      <c r="F18" s="404">
        <v>196629.25</v>
      </c>
      <c r="G18" s="404">
        <v>20860062.5425064</v>
      </c>
      <c r="H18" s="404">
        <v>1846462.0251818702</v>
      </c>
      <c r="I18" s="404">
        <v>11217472.865198901</v>
      </c>
      <c r="J18" s="404">
        <v>1263976.1997577299</v>
      </c>
      <c r="K18" s="404">
        <v>196046689.71377233</v>
      </c>
      <c r="L18" s="404">
        <v>6348753.0046168501</v>
      </c>
      <c r="M18" s="404">
        <v>219249569.75122797</v>
      </c>
      <c r="N18" s="404">
        <v>11723665.7342117</v>
      </c>
      <c r="O18" s="404">
        <v>141334357.70957687</v>
      </c>
      <c r="P18" s="404">
        <v>15047811.489871299</v>
      </c>
      <c r="Q18" s="404">
        <v>371452.91631802003</v>
      </c>
      <c r="R18" s="404">
        <v>73167281.216016203</v>
      </c>
      <c r="S18" s="404">
        <v>39616399.313086897</v>
      </c>
      <c r="T18" s="404">
        <v>304713.71278100001</v>
      </c>
      <c r="U18" s="404">
        <v>10886017.8272804</v>
      </c>
      <c r="V18" s="404">
        <v>1510244.9906027301</v>
      </c>
      <c r="W18" s="404">
        <v>5067116.1127085499</v>
      </c>
      <c r="X18" s="404">
        <v>35671902.207028598</v>
      </c>
      <c r="Y18" s="404">
        <v>8268489.6238106191</v>
      </c>
      <c r="Z18" s="404">
        <v>801839.70367950597</v>
      </c>
      <c r="AA18" s="404">
        <v>89630.050449432907</v>
      </c>
      <c r="AB18" s="404">
        <v>4414.6576666666597</v>
      </c>
      <c r="AC18" s="404">
        <v>307863.27126220299</v>
      </c>
      <c r="AD18" s="404">
        <v>1019595.3897286</v>
      </c>
      <c r="AE18" s="404">
        <v>2928409.8390853703</v>
      </c>
      <c r="AF18" s="404">
        <v>490662.05867696798</v>
      </c>
      <c r="AG18" s="404">
        <v>166827.258140669</v>
      </c>
      <c r="AH18" s="404">
        <v>135968.75708559802</v>
      </c>
      <c r="AI18" s="404">
        <v>235261.040398988</v>
      </c>
      <c r="AJ18" s="404">
        <v>167317.27486508299</v>
      </c>
      <c r="AK18" s="404">
        <v>6713.6567894797799</v>
      </c>
      <c r="AL18" s="405">
        <v>1848179755.2083461</v>
      </c>
      <c r="AM18" s="404">
        <v>4543039.3524747398</v>
      </c>
      <c r="AN18" s="404">
        <v>133598389.742828</v>
      </c>
      <c r="AO18" s="404">
        <v>25053034.379129898</v>
      </c>
      <c r="AP18" s="405">
        <v>2011374218.6827786</v>
      </c>
      <c r="AQ18" s="405">
        <v>26143386.014999997</v>
      </c>
      <c r="AR18" s="29"/>
    </row>
    <row r="19" spans="1:44" x14ac:dyDescent="0.2">
      <c r="A19" s="406"/>
      <c r="B19" s="407">
        <v>12</v>
      </c>
      <c r="C19" s="408">
        <v>589.99999999999795</v>
      </c>
      <c r="D19" s="409">
        <v>874904.36358921393</v>
      </c>
      <c r="E19" s="409">
        <v>1264875204.4405499</v>
      </c>
      <c r="F19" s="409">
        <v>242994.14285714302</v>
      </c>
      <c r="G19" s="409">
        <v>26865212.337403797</v>
      </c>
      <c r="H19" s="409">
        <v>2332558.74283766</v>
      </c>
      <c r="I19" s="409">
        <v>13205755.8671859</v>
      </c>
      <c r="J19" s="409">
        <v>1498910.6558940101</v>
      </c>
      <c r="K19" s="409">
        <v>226891228.54564685</v>
      </c>
      <c r="L19" s="409">
        <v>6608397.7475512</v>
      </c>
      <c r="M19" s="409">
        <v>246225186.78545767</v>
      </c>
      <c r="N19" s="409">
        <v>11516133.623682899</v>
      </c>
      <c r="O19" s="409">
        <v>149730683.21682566</v>
      </c>
      <c r="P19" s="409">
        <v>14029631.416329999</v>
      </c>
      <c r="Q19" s="409">
        <v>265815.494744892</v>
      </c>
      <c r="R19" s="409">
        <v>77578207.501966402</v>
      </c>
      <c r="S19" s="409">
        <v>37409466.097286597</v>
      </c>
      <c r="T19" s="409">
        <v>0</v>
      </c>
      <c r="U19" s="409">
        <v>14082056.989842201</v>
      </c>
      <c r="V19" s="409">
        <v>1679278.6233675098</v>
      </c>
      <c r="W19" s="409">
        <v>5441203.4557413999</v>
      </c>
      <c r="X19" s="409">
        <v>36704096.082566701</v>
      </c>
      <c r="Y19" s="409">
        <v>8748192.4385786802</v>
      </c>
      <c r="Z19" s="409">
        <v>1002423.9429419501</v>
      </c>
      <c r="AA19" s="409">
        <v>108908.459927082</v>
      </c>
      <c r="AB19" s="409">
        <v>4414.6576666666597</v>
      </c>
      <c r="AC19" s="409">
        <v>336276.14637464599</v>
      </c>
      <c r="AD19" s="409">
        <v>1103239.74600515</v>
      </c>
      <c r="AE19" s="409">
        <v>3168647.2493088599</v>
      </c>
      <c r="AF19" s="409">
        <v>530914.41020857496</v>
      </c>
      <c r="AG19" s="409">
        <v>171710.31484651699</v>
      </c>
      <c r="AH19" s="409">
        <v>144069.47767498801</v>
      </c>
      <c r="AI19" s="409">
        <v>240249.62879934401</v>
      </c>
      <c r="AJ19" s="409">
        <v>168803.11864394203</v>
      </c>
      <c r="AK19" s="409">
        <v>6659.3235988671204</v>
      </c>
      <c r="AL19" s="410">
        <v>2153792025.0459032</v>
      </c>
      <c r="AM19" s="409">
        <v>4946969.8740437599</v>
      </c>
      <c r="AN19" s="409">
        <v>136573465.93939802</v>
      </c>
      <c r="AO19" s="409">
        <v>25657466.181662902</v>
      </c>
      <c r="AP19" s="410">
        <v>2320969927.041008</v>
      </c>
      <c r="AQ19" s="410">
        <v>28874971.001999997</v>
      </c>
      <c r="AR19" s="29"/>
    </row>
    <row r="20" spans="1:44" x14ac:dyDescent="0.2">
      <c r="A20" s="411">
        <f>A8+1</f>
        <v>2024</v>
      </c>
      <c r="B20" s="411">
        <v>1</v>
      </c>
      <c r="C20" s="412">
        <v>589.99999999999795</v>
      </c>
      <c r="D20" s="413">
        <v>855565.87971811299</v>
      </c>
      <c r="E20" s="413">
        <v>1192691743.2576599</v>
      </c>
      <c r="F20" s="413">
        <v>259810</v>
      </c>
      <c r="G20" s="413">
        <v>27813780.3325046</v>
      </c>
      <c r="H20" s="413">
        <v>2530274.5451644901</v>
      </c>
      <c r="I20" s="413">
        <v>13479396.110401299</v>
      </c>
      <c r="J20" s="413">
        <v>1601832.4549668401</v>
      </c>
      <c r="K20" s="413">
        <v>229541221.56578368</v>
      </c>
      <c r="L20" s="413">
        <v>7655008.4437875701</v>
      </c>
      <c r="M20" s="413">
        <v>237440044.67140436</v>
      </c>
      <c r="N20" s="413">
        <v>12393354.632302301</v>
      </c>
      <c r="O20" s="413">
        <v>149106082.16658735</v>
      </c>
      <c r="P20" s="413">
        <v>14698363.0843629</v>
      </c>
      <c r="Q20" s="413">
        <v>292842.62111573998</v>
      </c>
      <c r="R20" s="413">
        <v>78560131.171277002</v>
      </c>
      <c r="S20" s="413">
        <v>39898098.231028698</v>
      </c>
      <c r="T20" s="413">
        <v>0</v>
      </c>
      <c r="U20" s="413">
        <v>14744499.515039001</v>
      </c>
      <c r="V20" s="413">
        <v>1657929.91103097</v>
      </c>
      <c r="W20" s="413">
        <v>5700654.6769037796</v>
      </c>
      <c r="X20" s="413">
        <v>37302025.238667399</v>
      </c>
      <c r="Y20" s="413">
        <v>8771915.997836709</v>
      </c>
      <c r="Z20" s="413">
        <v>997452.93988059903</v>
      </c>
      <c r="AA20" s="413">
        <v>110190.418926181</v>
      </c>
      <c r="AB20" s="413">
        <v>4414.6576666666597</v>
      </c>
      <c r="AC20" s="413">
        <v>327649.49862566905</v>
      </c>
      <c r="AD20" s="413">
        <v>1064940.81676492</v>
      </c>
      <c r="AE20" s="413">
        <v>3058647.77074767</v>
      </c>
      <c r="AF20" s="413">
        <v>512483.73500599305</v>
      </c>
      <c r="AG20" s="413">
        <v>172334.80350611199</v>
      </c>
      <c r="AH20" s="413">
        <v>136964.33891802499</v>
      </c>
      <c r="AI20" s="413">
        <v>353065.38247379899</v>
      </c>
      <c r="AJ20" s="413">
        <v>169043.05064750201</v>
      </c>
      <c r="AK20" s="413">
        <v>6868.2446770475199</v>
      </c>
      <c r="AL20" s="414">
        <v>2083909220.1653833</v>
      </c>
      <c r="AM20" s="413">
        <v>5679938.9346383195</v>
      </c>
      <c r="AN20" s="413">
        <v>137331779.472866</v>
      </c>
      <c r="AO20" s="413">
        <v>26281855.3725137</v>
      </c>
      <c r="AP20" s="414">
        <v>2253202793.9454012</v>
      </c>
      <c r="AQ20" s="414">
        <v>26645815.232999999</v>
      </c>
      <c r="AR20" s="29"/>
    </row>
    <row r="21" spans="1:44" x14ac:dyDescent="0.2">
      <c r="A21" s="401"/>
      <c r="B21" s="402">
        <v>2</v>
      </c>
      <c r="C21" s="403">
        <v>589.99999999999795</v>
      </c>
      <c r="D21" s="404">
        <v>885131.02685962501</v>
      </c>
      <c r="E21" s="404">
        <v>1075657420.9360201</v>
      </c>
      <c r="F21" s="404">
        <v>233365.535</v>
      </c>
      <c r="G21" s="404">
        <v>25058783.476412997</v>
      </c>
      <c r="H21" s="404">
        <v>2224874.4670955599</v>
      </c>
      <c r="I21" s="404">
        <v>11962045.125668699</v>
      </c>
      <c r="J21" s="404">
        <v>1452586.84664902</v>
      </c>
      <c r="K21" s="404">
        <v>205829197.09850881</v>
      </c>
      <c r="L21" s="404">
        <v>7206852.9477127902</v>
      </c>
      <c r="M21" s="404">
        <v>218228566.87651831</v>
      </c>
      <c r="N21" s="404">
        <v>12469776.958479701</v>
      </c>
      <c r="O21" s="404">
        <v>139152253.45427388</v>
      </c>
      <c r="P21" s="404">
        <v>14979203.862480201</v>
      </c>
      <c r="Q21" s="404">
        <v>272938.94646606996</v>
      </c>
      <c r="R21" s="404">
        <v>73539440.461367995</v>
      </c>
      <c r="S21" s="404">
        <v>39400593.967050798</v>
      </c>
      <c r="T21" s="404">
        <v>0</v>
      </c>
      <c r="U21" s="404">
        <v>13855493.223912001</v>
      </c>
      <c r="V21" s="404">
        <v>1626111.00776819</v>
      </c>
      <c r="W21" s="404">
        <v>5791233.8177327104</v>
      </c>
      <c r="X21" s="404">
        <v>35132278.661460899</v>
      </c>
      <c r="Y21" s="404">
        <v>8507334.01460867</v>
      </c>
      <c r="Z21" s="404">
        <v>793306.544258793</v>
      </c>
      <c r="AA21" s="404">
        <v>107716.87058862101</v>
      </c>
      <c r="AB21" s="404">
        <v>4414.6576666666597</v>
      </c>
      <c r="AC21" s="404">
        <v>292911.59281819302</v>
      </c>
      <c r="AD21" s="404">
        <v>943261.73618003307</v>
      </c>
      <c r="AE21" s="404">
        <v>2709169.7127010599</v>
      </c>
      <c r="AF21" s="404">
        <v>453927.85217330302</v>
      </c>
      <c r="AG21" s="404">
        <v>177936.46461262502</v>
      </c>
      <c r="AH21" s="404">
        <v>146989.31541398901</v>
      </c>
      <c r="AI21" s="404">
        <v>200579.618307325</v>
      </c>
      <c r="AJ21" s="404">
        <v>172248.69473933298</v>
      </c>
      <c r="AK21" s="404">
        <v>6818.1894288571102</v>
      </c>
      <c r="AL21" s="405">
        <v>1899475353.9609361</v>
      </c>
      <c r="AM21" s="404">
        <v>5324543.6320088999</v>
      </c>
      <c r="AN21" s="404">
        <v>128717226.965308</v>
      </c>
      <c r="AO21" s="404">
        <v>23946531.277323499</v>
      </c>
      <c r="AP21" s="405">
        <v>2057463655.8355763</v>
      </c>
      <c r="AQ21" s="405">
        <v>23421842.578000002</v>
      </c>
      <c r="AR21" s="29"/>
    </row>
    <row r="22" spans="1:44" x14ac:dyDescent="0.2">
      <c r="A22" s="401"/>
      <c r="B22" s="402">
        <v>3</v>
      </c>
      <c r="C22" s="403">
        <v>589.99999999999795</v>
      </c>
      <c r="D22" s="404">
        <v>836527.18470560608</v>
      </c>
      <c r="E22" s="404">
        <v>1040534573.62798</v>
      </c>
      <c r="F22" s="404">
        <v>213526.34</v>
      </c>
      <c r="G22" s="404">
        <v>25054948.374284398</v>
      </c>
      <c r="H22" s="404">
        <v>2395675.3372626398</v>
      </c>
      <c r="I22" s="404">
        <v>12274940.531071002</v>
      </c>
      <c r="J22" s="404">
        <v>1520844.35934021</v>
      </c>
      <c r="K22" s="404">
        <v>215154712.62799975</v>
      </c>
      <c r="L22" s="404">
        <v>7737487.4062884599</v>
      </c>
      <c r="M22" s="404">
        <v>228140776.75055701</v>
      </c>
      <c r="N22" s="404">
        <v>13085440.2374727</v>
      </c>
      <c r="O22" s="404">
        <v>144567583.82284072</v>
      </c>
      <c r="P22" s="404">
        <v>15782031.685793899</v>
      </c>
      <c r="Q22" s="404">
        <v>289071.68331469805</v>
      </c>
      <c r="R22" s="404">
        <v>78322645.436249986</v>
      </c>
      <c r="S22" s="404">
        <v>41269865.727738097</v>
      </c>
      <c r="T22" s="404">
        <v>0</v>
      </c>
      <c r="U22" s="404">
        <v>14459724.9924359</v>
      </c>
      <c r="V22" s="404">
        <v>1623152.1569568699</v>
      </c>
      <c r="W22" s="404">
        <v>6530820.1685013399</v>
      </c>
      <c r="X22" s="404">
        <v>36830507.285405703</v>
      </c>
      <c r="Y22" s="404">
        <v>8300206.2346096206</v>
      </c>
      <c r="Z22" s="404">
        <v>849308.99452865799</v>
      </c>
      <c r="AA22" s="404">
        <v>103698.75067091201</v>
      </c>
      <c r="AB22" s="404">
        <v>4414.6576666666597</v>
      </c>
      <c r="AC22" s="404">
        <v>351359.30021873099</v>
      </c>
      <c r="AD22" s="404">
        <v>1121149.8872611502</v>
      </c>
      <c r="AE22" s="404">
        <v>3220087.4915871499</v>
      </c>
      <c r="AF22" s="404">
        <v>539533.34559058095</v>
      </c>
      <c r="AG22" s="404">
        <v>168920.258278166</v>
      </c>
      <c r="AH22" s="404">
        <v>134882.261993263</v>
      </c>
      <c r="AI22" s="404">
        <v>253444.64994242199</v>
      </c>
      <c r="AJ22" s="404">
        <v>166060.39959492101</v>
      </c>
      <c r="AK22" s="404">
        <v>6765.3108617423704</v>
      </c>
      <c r="AL22" s="405">
        <v>1901845277.2790034</v>
      </c>
      <c r="AM22" s="404">
        <v>5487793.3634467497</v>
      </c>
      <c r="AN22" s="404">
        <v>134431159.103708</v>
      </c>
      <c r="AO22" s="404">
        <v>25059006.467211701</v>
      </c>
      <c r="AP22" s="405">
        <v>2066823236.2133698</v>
      </c>
      <c r="AQ22" s="405">
        <v>24943829.895999998</v>
      </c>
      <c r="AR22" s="29"/>
    </row>
    <row r="23" spans="1:44" x14ac:dyDescent="0.2">
      <c r="A23" s="401"/>
      <c r="B23" s="402">
        <v>4</v>
      </c>
      <c r="C23" s="403">
        <v>589.99999999999795</v>
      </c>
      <c r="D23" s="404">
        <v>595879.39488679206</v>
      </c>
      <c r="E23" s="404">
        <v>871564901.43307793</v>
      </c>
      <c r="F23" s="404">
        <v>180149.25</v>
      </c>
      <c r="G23" s="404">
        <v>21480881.678410102</v>
      </c>
      <c r="H23" s="404">
        <v>2103417.0861166799</v>
      </c>
      <c r="I23" s="404">
        <v>10580555.434001701</v>
      </c>
      <c r="J23" s="404">
        <v>1318577.1699655999</v>
      </c>
      <c r="K23" s="404">
        <v>189627771.8440989</v>
      </c>
      <c r="L23" s="404">
        <v>6697552.9346463401</v>
      </c>
      <c r="M23" s="404">
        <v>207549985.29733142</v>
      </c>
      <c r="N23" s="404">
        <v>12018611.7468106</v>
      </c>
      <c r="O23" s="404">
        <v>137205974.4827503</v>
      </c>
      <c r="P23" s="404">
        <v>15398557.3430211</v>
      </c>
      <c r="Q23" s="404">
        <v>312653.89300032897</v>
      </c>
      <c r="R23" s="404">
        <v>74564592.722236499</v>
      </c>
      <c r="S23" s="404">
        <v>39264915.472162299</v>
      </c>
      <c r="T23" s="404">
        <v>0</v>
      </c>
      <c r="U23" s="404">
        <v>11179688.730623901</v>
      </c>
      <c r="V23" s="404">
        <v>1657572.3812251799</v>
      </c>
      <c r="W23" s="404">
        <v>5971796.7435941696</v>
      </c>
      <c r="X23" s="404">
        <v>35347754.669139303</v>
      </c>
      <c r="Y23" s="404">
        <v>8931508.7397258505</v>
      </c>
      <c r="Z23" s="404">
        <v>636154.30507681798</v>
      </c>
      <c r="AA23" s="404">
        <v>87227.212893670498</v>
      </c>
      <c r="AB23" s="404">
        <v>4414.6576666666597</v>
      </c>
      <c r="AC23" s="404">
        <v>324705.65778555197</v>
      </c>
      <c r="AD23" s="404">
        <v>1026726.69111553</v>
      </c>
      <c r="AE23" s="404">
        <v>2948891.8590683402</v>
      </c>
      <c r="AF23" s="404">
        <v>494093.87001586205</v>
      </c>
      <c r="AG23" s="404">
        <v>179621.57753814</v>
      </c>
      <c r="AH23" s="404">
        <v>148748.19078699203</v>
      </c>
      <c r="AI23" s="404">
        <v>207597.66324574401</v>
      </c>
      <c r="AJ23" s="404">
        <v>173955.40700542601</v>
      </c>
      <c r="AK23" s="404">
        <v>6932.3430759208695</v>
      </c>
      <c r="AL23" s="405">
        <v>1659792957.8820999</v>
      </c>
      <c r="AM23" s="404">
        <v>5060993.6281540906</v>
      </c>
      <c r="AN23" s="404">
        <v>121789859.95382701</v>
      </c>
      <c r="AO23" s="404">
        <v>22359193.911843397</v>
      </c>
      <c r="AP23" s="405">
        <v>1809003005.3759241</v>
      </c>
      <c r="AQ23" s="405">
        <v>23819517.236000001</v>
      </c>
      <c r="AR23" s="29"/>
    </row>
    <row r="24" spans="1:44" x14ac:dyDescent="0.2">
      <c r="A24" s="401"/>
      <c r="B24" s="402">
        <v>5</v>
      </c>
      <c r="C24" s="403">
        <v>589.99999999999795</v>
      </c>
      <c r="D24" s="404">
        <v>443812.32013172796</v>
      </c>
      <c r="E24" s="404">
        <v>760468027.59418297</v>
      </c>
      <c r="F24" s="404">
        <v>165744.375</v>
      </c>
      <c r="G24" s="404">
        <v>19415259.8975964</v>
      </c>
      <c r="H24" s="404">
        <v>1893678.3046021</v>
      </c>
      <c r="I24" s="404">
        <v>10197043.6305339</v>
      </c>
      <c r="J24" s="404">
        <v>1201630.68127393</v>
      </c>
      <c r="K24" s="404">
        <v>189312815.77678013</v>
      </c>
      <c r="L24" s="404">
        <v>6372790.2025750997</v>
      </c>
      <c r="M24" s="404">
        <v>213071768.07107151</v>
      </c>
      <c r="N24" s="404">
        <v>11868705.8560849</v>
      </c>
      <c r="O24" s="404">
        <v>141787922.98531237</v>
      </c>
      <c r="P24" s="404">
        <v>15906539.0357781</v>
      </c>
      <c r="Q24" s="404">
        <v>744003.92852254794</v>
      </c>
      <c r="R24" s="404">
        <v>75257372.171823397</v>
      </c>
      <c r="S24" s="404">
        <v>40390698.875741102</v>
      </c>
      <c r="T24" s="404">
        <v>301084.39127305296</v>
      </c>
      <c r="U24" s="404">
        <v>9680375.1903274208</v>
      </c>
      <c r="V24" s="404">
        <v>1660876.3075976898</v>
      </c>
      <c r="W24" s="404">
        <v>6697075.7458707504</v>
      </c>
      <c r="X24" s="404">
        <v>35799057.709833197</v>
      </c>
      <c r="Y24" s="404">
        <v>8960630.5028868392</v>
      </c>
      <c r="Z24" s="404">
        <v>513380.71132470894</v>
      </c>
      <c r="AA24" s="404">
        <v>67729.112893822705</v>
      </c>
      <c r="AB24" s="404">
        <v>4414.6576666666597</v>
      </c>
      <c r="AC24" s="404">
        <v>312189.66808522999</v>
      </c>
      <c r="AD24" s="404">
        <v>978299.53507913498</v>
      </c>
      <c r="AE24" s="404">
        <v>2809802.8031109101</v>
      </c>
      <c r="AF24" s="404">
        <v>470789.16668348201</v>
      </c>
      <c r="AG24" s="404">
        <v>172113.376491426</v>
      </c>
      <c r="AH24" s="404">
        <v>137767.42488057102</v>
      </c>
      <c r="AI24" s="404">
        <v>389314.32619447703</v>
      </c>
      <c r="AJ24" s="404">
        <v>169171.133562823</v>
      </c>
      <c r="AK24" s="404">
        <v>6880.9230592756503</v>
      </c>
      <c r="AL24" s="405">
        <v>1557629356.3938315</v>
      </c>
      <c r="AM24" s="404">
        <v>5568087.4846516596</v>
      </c>
      <c r="AN24" s="404">
        <v>124329508.876541</v>
      </c>
      <c r="AO24" s="404">
        <v>24181215.0950251</v>
      </c>
      <c r="AP24" s="405">
        <v>1711708167.850049</v>
      </c>
      <c r="AQ24" s="405">
        <v>23775373.113000002</v>
      </c>
      <c r="AR24" s="29"/>
    </row>
    <row r="25" spans="1:44" x14ac:dyDescent="0.2">
      <c r="A25" s="401"/>
      <c r="B25" s="402">
        <v>6</v>
      </c>
      <c r="C25" s="403">
        <v>589.99999999999795</v>
      </c>
      <c r="D25" s="404">
        <v>317417.07008727704</v>
      </c>
      <c r="E25" s="404">
        <v>726612130.99855494</v>
      </c>
      <c r="F25" s="404">
        <v>183269.5</v>
      </c>
      <c r="G25" s="404">
        <v>18239780.9002074</v>
      </c>
      <c r="H25" s="404">
        <v>1707275.1889347802</v>
      </c>
      <c r="I25" s="404">
        <v>9584836.5130796693</v>
      </c>
      <c r="J25" s="404">
        <v>1078382.4487224298</v>
      </c>
      <c r="K25" s="404">
        <v>185894249.09023002</v>
      </c>
      <c r="L25" s="404">
        <v>6256261.0046211807</v>
      </c>
      <c r="M25" s="404">
        <v>214040952.30100906</v>
      </c>
      <c r="N25" s="404">
        <v>12123187.029608</v>
      </c>
      <c r="O25" s="404">
        <v>143769851.87637344</v>
      </c>
      <c r="P25" s="404">
        <v>16609177.156084199</v>
      </c>
      <c r="Q25" s="404">
        <v>1488830.41626154</v>
      </c>
      <c r="R25" s="404">
        <v>74554464.042835891</v>
      </c>
      <c r="S25" s="404">
        <v>42017269.811153799</v>
      </c>
      <c r="T25" s="404">
        <v>647045.46438459598</v>
      </c>
      <c r="U25" s="404">
        <v>8167262.9293321995</v>
      </c>
      <c r="V25" s="404">
        <v>1812803.0818630601</v>
      </c>
      <c r="W25" s="404">
        <v>7359453.2189156199</v>
      </c>
      <c r="X25" s="404">
        <v>34957388.323225997</v>
      </c>
      <c r="Y25" s="404">
        <v>8478293.2988297511</v>
      </c>
      <c r="Z25" s="404">
        <v>433120.71433570597</v>
      </c>
      <c r="AA25" s="404">
        <v>63429.272893754896</v>
      </c>
      <c r="AB25" s="404">
        <v>4414.6576666666597</v>
      </c>
      <c r="AC25" s="404">
        <v>298459.14419071301</v>
      </c>
      <c r="AD25" s="404">
        <v>926960.98073046899</v>
      </c>
      <c r="AE25" s="404">
        <v>2662351.8346251901</v>
      </c>
      <c r="AF25" s="404">
        <v>446083.40494703403</v>
      </c>
      <c r="AG25" s="404">
        <v>164666.50707914101</v>
      </c>
      <c r="AH25" s="404">
        <v>136516.57149326301</v>
      </c>
      <c r="AI25" s="404">
        <v>214939.37381548202</v>
      </c>
      <c r="AJ25" s="404">
        <v>158979.583601911</v>
      </c>
      <c r="AK25" s="404">
        <v>6338.3251910737099</v>
      </c>
      <c r="AL25" s="405">
        <v>1521416432.0348856</v>
      </c>
      <c r="AM25" s="404">
        <v>5240502.06098055</v>
      </c>
      <c r="AN25" s="404">
        <v>137242703.20976499</v>
      </c>
      <c r="AO25" s="404">
        <v>26257885.5905472</v>
      </c>
      <c r="AP25" s="405">
        <v>1690157522.8961782</v>
      </c>
      <c r="AQ25" s="405">
        <v>23957451.417000003</v>
      </c>
      <c r="AR25" s="29"/>
    </row>
    <row r="26" spans="1:44" x14ac:dyDescent="0.2">
      <c r="A26" s="401"/>
      <c r="B26" s="402">
        <v>7</v>
      </c>
      <c r="C26" s="403">
        <v>589.99999999999795</v>
      </c>
      <c r="D26" s="404">
        <v>274419.21978482901</v>
      </c>
      <c r="E26" s="404">
        <v>810211528.78052795</v>
      </c>
      <c r="F26" s="404">
        <v>214898.875</v>
      </c>
      <c r="G26" s="404">
        <v>18581880.699023999</v>
      </c>
      <c r="H26" s="404">
        <v>1815292.47742907</v>
      </c>
      <c r="I26" s="404">
        <v>10277261.0837349</v>
      </c>
      <c r="J26" s="404">
        <v>1405833.31632713</v>
      </c>
      <c r="K26" s="404">
        <v>200533601.91777909</v>
      </c>
      <c r="L26" s="404">
        <v>5923761.80937202</v>
      </c>
      <c r="M26" s="404">
        <v>229594754.94596413</v>
      </c>
      <c r="N26" s="404">
        <v>11502837.253379101</v>
      </c>
      <c r="O26" s="404">
        <v>158512357.27757815</v>
      </c>
      <c r="P26" s="404">
        <v>15799726.630349999</v>
      </c>
      <c r="Q26" s="404">
        <v>2721659.3945365697</v>
      </c>
      <c r="R26" s="404">
        <v>79458049.513137504</v>
      </c>
      <c r="S26" s="404">
        <v>40208212.0992449</v>
      </c>
      <c r="T26" s="404">
        <v>678186.54845952301</v>
      </c>
      <c r="U26" s="404">
        <v>6389495.2398072705</v>
      </c>
      <c r="V26" s="404">
        <v>2141931.6198215303</v>
      </c>
      <c r="W26" s="404">
        <v>7999494.9017698001</v>
      </c>
      <c r="X26" s="404">
        <v>36325321.960728794</v>
      </c>
      <c r="Y26" s="404">
        <v>9228102.3751488104</v>
      </c>
      <c r="Z26" s="404">
        <v>477062.39697190101</v>
      </c>
      <c r="AA26" s="404">
        <v>63472.684004793104</v>
      </c>
      <c r="AB26" s="404">
        <v>4414.6576666666597</v>
      </c>
      <c r="AC26" s="404">
        <v>362907.70679979102</v>
      </c>
      <c r="AD26" s="404">
        <v>1117198.38262472</v>
      </c>
      <c r="AE26" s="404">
        <v>3208738.2591631101</v>
      </c>
      <c r="AF26" s="404">
        <v>537631.75460722193</v>
      </c>
      <c r="AG26" s="404">
        <v>173669.42622625298</v>
      </c>
      <c r="AH26" s="404">
        <v>139316.18516582099</v>
      </c>
      <c r="AI26" s="404">
        <v>224108.08738365298</v>
      </c>
      <c r="AJ26" s="404">
        <v>170596.49585382</v>
      </c>
      <c r="AK26" s="404">
        <v>6990.0659674155404</v>
      </c>
      <c r="AL26" s="405">
        <v>1656285304.0413404</v>
      </c>
      <c r="AM26" s="404">
        <v>5350636.3153667096</v>
      </c>
      <c r="AN26" s="404">
        <v>143628687.99986899</v>
      </c>
      <c r="AO26" s="404">
        <v>27143085.659677301</v>
      </c>
      <c r="AP26" s="405">
        <v>1832407714.0162532</v>
      </c>
      <c r="AQ26" s="405">
        <v>26489769.160999998</v>
      </c>
      <c r="AR26" s="29"/>
    </row>
    <row r="27" spans="1:44" x14ac:dyDescent="0.2">
      <c r="A27" s="401"/>
      <c r="B27" s="402">
        <v>8</v>
      </c>
      <c r="C27" s="403">
        <v>589.99999999999795</v>
      </c>
      <c r="D27" s="404">
        <v>267056.67004226596</v>
      </c>
      <c r="E27" s="404">
        <v>816258861.42774105</v>
      </c>
      <c r="F27" s="404">
        <v>236361</v>
      </c>
      <c r="G27" s="404">
        <v>18478795.1982724</v>
      </c>
      <c r="H27" s="404">
        <v>1711328.4095407701</v>
      </c>
      <c r="I27" s="404">
        <v>10175857.7615043</v>
      </c>
      <c r="J27" s="404">
        <v>2103449.09483353</v>
      </c>
      <c r="K27" s="404">
        <v>201055416.18079945</v>
      </c>
      <c r="L27" s="404">
        <v>6481924.98946412</v>
      </c>
      <c r="M27" s="404">
        <v>230397495.57365611</v>
      </c>
      <c r="N27" s="404">
        <v>12756498.690199699</v>
      </c>
      <c r="O27" s="404">
        <v>160452742.12923893</v>
      </c>
      <c r="P27" s="404">
        <v>17536877.653653998</v>
      </c>
      <c r="Q27" s="404">
        <v>4057346.98817913</v>
      </c>
      <c r="R27" s="404">
        <v>78370903.069637597</v>
      </c>
      <c r="S27" s="404">
        <v>43821750.518538997</v>
      </c>
      <c r="T27" s="404">
        <v>959669.78716265806</v>
      </c>
      <c r="U27" s="404">
        <v>5295443.6646673204</v>
      </c>
      <c r="V27" s="404">
        <v>2131285.4149712096</v>
      </c>
      <c r="W27" s="404">
        <v>7411510.4028264508</v>
      </c>
      <c r="X27" s="404">
        <v>36360969.817442305</v>
      </c>
      <c r="Y27" s="404">
        <v>9306724.1283682398</v>
      </c>
      <c r="Z27" s="404">
        <v>459597.48252791096</v>
      </c>
      <c r="AA27" s="404">
        <v>66369.617323953091</v>
      </c>
      <c r="AB27" s="404">
        <v>4414.6576666666597</v>
      </c>
      <c r="AC27" s="404">
        <v>335230.16790697101</v>
      </c>
      <c r="AD27" s="404">
        <v>1022983.06312587</v>
      </c>
      <c r="AE27" s="404">
        <v>2938139.6752616703</v>
      </c>
      <c r="AF27" s="404">
        <v>492292.31595350499</v>
      </c>
      <c r="AG27" s="404">
        <v>168997.95832783097</v>
      </c>
      <c r="AH27" s="404">
        <v>139417.60836336701</v>
      </c>
      <c r="AI27" s="404">
        <v>207109.23157699101</v>
      </c>
      <c r="AJ27" s="404">
        <v>163016.07127281098</v>
      </c>
      <c r="AK27" s="404">
        <v>6536.6357817179696</v>
      </c>
      <c r="AL27" s="405">
        <v>1671632963.0558298</v>
      </c>
      <c r="AM27" s="404">
        <v>5374130.1058770595</v>
      </c>
      <c r="AN27" s="404">
        <v>142999661.71071801</v>
      </c>
      <c r="AO27" s="404">
        <v>28215578.8342444</v>
      </c>
      <c r="AP27" s="405">
        <v>1848222333.7066693</v>
      </c>
      <c r="AQ27" s="405">
        <v>27146373.211999997</v>
      </c>
      <c r="AR27" s="29"/>
    </row>
    <row r="28" spans="1:44" x14ac:dyDescent="0.2">
      <c r="A28" s="401"/>
      <c r="B28" s="402">
        <v>9</v>
      </c>
      <c r="C28" s="403">
        <v>589.99999999999795</v>
      </c>
      <c r="D28" s="404">
        <v>303388.61603868898</v>
      </c>
      <c r="E28" s="404">
        <v>745804121.61066496</v>
      </c>
      <c r="F28" s="404">
        <v>198473.625</v>
      </c>
      <c r="G28" s="404">
        <v>16773447.0354285</v>
      </c>
      <c r="H28" s="404">
        <v>1550913.61818637</v>
      </c>
      <c r="I28" s="404">
        <v>9182128.3450871315</v>
      </c>
      <c r="J28" s="404">
        <v>1366151.08242826</v>
      </c>
      <c r="K28" s="404">
        <v>181933038.70160294</v>
      </c>
      <c r="L28" s="404">
        <v>5927134.0136877401</v>
      </c>
      <c r="M28" s="404">
        <v>209303913.38826051</v>
      </c>
      <c r="N28" s="404">
        <v>11603637.5797642</v>
      </c>
      <c r="O28" s="404">
        <v>139916579.03782952</v>
      </c>
      <c r="P28" s="404">
        <v>15410360.009657102</v>
      </c>
      <c r="Q28" s="404">
        <v>2912174.73607131</v>
      </c>
      <c r="R28" s="404">
        <v>69913440.313533887</v>
      </c>
      <c r="S28" s="404">
        <v>39851727.051640898</v>
      </c>
      <c r="T28" s="404">
        <v>768919.17535173404</v>
      </c>
      <c r="U28" s="404">
        <v>5864300.3921068702</v>
      </c>
      <c r="V28" s="404">
        <v>1842875.7305316899</v>
      </c>
      <c r="W28" s="404">
        <v>6310173.8976047402</v>
      </c>
      <c r="X28" s="404">
        <v>35622607.650770798</v>
      </c>
      <c r="Y28" s="404">
        <v>8120503.3955003899</v>
      </c>
      <c r="Z28" s="404">
        <v>560944.46463221405</v>
      </c>
      <c r="AA28" s="404">
        <v>67440.283997858001</v>
      </c>
      <c r="AB28" s="404">
        <v>4414.6576666666597</v>
      </c>
      <c r="AC28" s="404">
        <v>341046.28750129504</v>
      </c>
      <c r="AD28" s="404">
        <v>1031722.8031105899</v>
      </c>
      <c r="AE28" s="404">
        <v>2963241.3389413399</v>
      </c>
      <c r="AF28" s="404">
        <v>496498.15962090995</v>
      </c>
      <c r="AG28" s="404">
        <v>169928.46382252901</v>
      </c>
      <c r="AH28" s="404">
        <v>135881.672422198</v>
      </c>
      <c r="AI28" s="404">
        <v>259904.33803839301</v>
      </c>
      <c r="AJ28" s="404">
        <v>166983.95225271699</v>
      </c>
      <c r="AK28" s="404">
        <v>6885.2319438045506</v>
      </c>
      <c r="AL28" s="405">
        <v>1516685490.6606989</v>
      </c>
      <c r="AM28" s="404">
        <v>4805229.9789600903</v>
      </c>
      <c r="AN28" s="404">
        <v>134642963.12881199</v>
      </c>
      <c r="AO28" s="404">
        <v>26092271.281957</v>
      </c>
      <c r="AP28" s="405">
        <v>1682225955.0504279</v>
      </c>
      <c r="AQ28" s="405">
        <v>24716404.288999997</v>
      </c>
      <c r="AR28" s="29"/>
    </row>
    <row r="29" spans="1:44" x14ac:dyDescent="0.2">
      <c r="A29" s="401"/>
      <c r="B29" s="402">
        <v>10</v>
      </c>
      <c r="C29" s="403">
        <v>589.99999999999795</v>
      </c>
      <c r="D29" s="404">
        <v>476161.83106648998</v>
      </c>
      <c r="E29" s="404">
        <v>873182303.91732109</v>
      </c>
      <c r="F29" s="404">
        <v>173928</v>
      </c>
      <c r="G29" s="404">
        <v>18611037.544917703</v>
      </c>
      <c r="H29" s="404">
        <v>1658611.47228629</v>
      </c>
      <c r="I29" s="404">
        <v>10112292.376667799</v>
      </c>
      <c r="J29" s="404">
        <v>1163698.79347604</v>
      </c>
      <c r="K29" s="404">
        <v>189989832.77320379</v>
      </c>
      <c r="L29" s="404">
        <v>5860265.3101684097</v>
      </c>
      <c r="M29" s="404">
        <v>221185638.2396341</v>
      </c>
      <c r="N29" s="404">
        <v>11631263.432496101</v>
      </c>
      <c r="O29" s="404">
        <v>145730241.49067718</v>
      </c>
      <c r="P29" s="404">
        <v>15704805.436129401</v>
      </c>
      <c r="Q29" s="404">
        <v>1307491.6806423501</v>
      </c>
      <c r="R29" s="404">
        <v>74137254.033623099</v>
      </c>
      <c r="S29" s="404">
        <v>40602129.296497904</v>
      </c>
      <c r="T29" s="404">
        <v>778501.74945796095</v>
      </c>
      <c r="U29" s="404">
        <v>8464033.3045034204</v>
      </c>
      <c r="V29" s="404">
        <v>1494974.24730683</v>
      </c>
      <c r="W29" s="404">
        <v>6087774.1661971305</v>
      </c>
      <c r="X29" s="404">
        <v>36125408.723939799</v>
      </c>
      <c r="Y29" s="404">
        <v>8511162.2906617001</v>
      </c>
      <c r="Z29" s="404">
        <v>721266.22335820901</v>
      </c>
      <c r="AA29" s="404">
        <v>71363.639537717099</v>
      </c>
      <c r="AB29" s="404">
        <v>4414.6576666666597</v>
      </c>
      <c r="AC29" s="404">
        <v>384591.61868426099</v>
      </c>
      <c r="AD29" s="404">
        <v>1153470.2947331499</v>
      </c>
      <c r="AE29" s="404">
        <v>3312915.8823367804</v>
      </c>
      <c r="AF29" s="404">
        <v>555086.96404280793</v>
      </c>
      <c r="AG29" s="404">
        <v>177358.75640167602</v>
      </c>
      <c r="AH29" s="404">
        <v>146748.646796774</v>
      </c>
      <c r="AI29" s="404">
        <v>466002.82266008703</v>
      </c>
      <c r="AJ29" s="404">
        <v>171393.93630203401</v>
      </c>
      <c r="AK29" s="404">
        <v>6866.7261164091196</v>
      </c>
      <c r="AL29" s="405">
        <v>1680160880.2795112</v>
      </c>
      <c r="AM29" s="404">
        <v>4620585.41996988</v>
      </c>
      <c r="AN29" s="404">
        <v>134863767.855757</v>
      </c>
      <c r="AO29" s="404">
        <v>26511541.1095258</v>
      </c>
      <c r="AP29" s="405">
        <v>1846156774.6647639</v>
      </c>
      <c r="AQ29" s="405">
        <v>24706922.309999999</v>
      </c>
      <c r="AR29" s="29"/>
    </row>
    <row r="30" spans="1:44" x14ac:dyDescent="0.2">
      <c r="A30" s="401"/>
      <c r="B30" s="402">
        <v>11</v>
      </c>
      <c r="C30" s="403">
        <v>589.99999999999795</v>
      </c>
      <c r="D30" s="404">
        <v>660652.97025576292</v>
      </c>
      <c r="E30" s="404">
        <v>1052963379.7510201</v>
      </c>
      <c r="F30" s="404">
        <v>196629.25</v>
      </c>
      <c r="G30" s="404">
        <v>21006959.040017098</v>
      </c>
      <c r="H30" s="404">
        <v>1822916.87958263</v>
      </c>
      <c r="I30" s="404">
        <v>11365771.424581101</v>
      </c>
      <c r="J30" s="404">
        <v>1247858.61745633</v>
      </c>
      <c r="K30" s="404">
        <v>199022729.16167739</v>
      </c>
      <c r="L30" s="404">
        <v>6165113.0434870403</v>
      </c>
      <c r="M30" s="404">
        <v>222529728.18771353</v>
      </c>
      <c r="N30" s="404">
        <v>11384554.4917104</v>
      </c>
      <c r="O30" s="404">
        <v>146382107.75415617</v>
      </c>
      <c r="P30" s="404">
        <v>14612548.137354799</v>
      </c>
      <c r="Q30" s="404">
        <v>374068.68663443602</v>
      </c>
      <c r="R30" s="404">
        <v>74951049.434316993</v>
      </c>
      <c r="S30" s="404">
        <v>38470480.732750304</v>
      </c>
      <c r="T30" s="404">
        <v>306859.50582739402</v>
      </c>
      <c r="U30" s="404">
        <v>10962677.131988101</v>
      </c>
      <c r="V30" s="404">
        <v>1510098.2364163499</v>
      </c>
      <c r="W30" s="404">
        <v>5065745.0794735793</v>
      </c>
      <c r="X30" s="404">
        <v>35670874.927723996</v>
      </c>
      <c r="Y30" s="404">
        <v>8267461.3488843897</v>
      </c>
      <c r="Z30" s="404">
        <v>738315.53294799407</v>
      </c>
      <c r="AA30" s="404">
        <v>89630.050449432907</v>
      </c>
      <c r="AB30" s="404">
        <v>4414.6576666666597</v>
      </c>
      <c r="AC30" s="404">
        <v>337549.37225839804</v>
      </c>
      <c r="AD30" s="404">
        <v>1003766.70368178</v>
      </c>
      <c r="AE30" s="404">
        <v>2882947.8053940902</v>
      </c>
      <c r="AF30" s="404">
        <v>483044.78641374799</v>
      </c>
      <c r="AG30" s="404">
        <v>166442.42940408198</v>
      </c>
      <c r="AH30" s="404">
        <v>133123.49648750501</v>
      </c>
      <c r="AI30" s="404">
        <v>231608.73558764899</v>
      </c>
      <c r="AJ30" s="404">
        <v>163702.324028445</v>
      </c>
      <c r="AK30" s="404">
        <v>6698.1700633358096</v>
      </c>
      <c r="AL30" s="405">
        <v>1871182097.8574111</v>
      </c>
      <c r="AM30" s="404">
        <v>4533723.8016141299</v>
      </c>
      <c r="AN30" s="404">
        <v>133324444.813457</v>
      </c>
      <c r="AO30" s="404">
        <v>25001662.863749001</v>
      </c>
      <c r="AP30" s="405">
        <v>2034041929.3362312</v>
      </c>
      <c r="AQ30" s="405">
        <v>26143386.014999997</v>
      </c>
      <c r="AR30" s="29"/>
    </row>
    <row r="31" spans="1:44" x14ac:dyDescent="0.2">
      <c r="A31" s="406"/>
      <c r="B31" s="407">
        <v>12</v>
      </c>
      <c r="C31" s="408">
        <v>589.99999999999795</v>
      </c>
      <c r="D31" s="409">
        <v>866567.87496696599</v>
      </c>
      <c r="E31" s="409">
        <v>1265288171.70892</v>
      </c>
      <c r="F31" s="409">
        <v>242994.14285714302</v>
      </c>
      <c r="G31" s="409">
        <v>27034537.902284998</v>
      </c>
      <c r="H31" s="409">
        <v>2311067.11146989</v>
      </c>
      <c r="I31" s="409">
        <v>13353551.751944</v>
      </c>
      <c r="J31" s="409">
        <v>1485100.0561101499</v>
      </c>
      <c r="K31" s="409">
        <v>230058566.98506287</v>
      </c>
      <c r="L31" s="409">
        <v>6464702.86213037</v>
      </c>
      <c r="M31" s="409">
        <v>249651109.98013258</v>
      </c>
      <c r="N31" s="409">
        <v>11265723.529623499</v>
      </c>
      <c r="O31" s="409">
        <v>155200335.09772936</v>
      </c>
      <c r="P31" s="409">
        <v>13724567.1093862</v>
      </c>
      <c r="Q31" s="409">
        <v>267490.87174309196</v>
      </c>
      <c r="R31" s="409">
        <v>79447397.915696502</v>
      </c>
      <c r="S31" s="409">
        <v>36596023.996817403</v>
      </c>
      <c r="T31" s="409">
        <v>0</v>
      </c>
      <c r="U31" s="409">
        <v>14170813.1189414</v>
      </c>
      <c r="V31" s="409">
        <v>1679159.2473222299</v>
      </c>
      <c r="W31" s="409">
        <v>5439820.2960245796</v>
      </c>
      <c r="X31" s="409">
        <v>36703260.450249799</v>
      </c>
      <c r="Y31" s="409">
        <v>8747155.0687910691</v>
      </c>
      <c r="Z31" s="409">
        <v>931765.94306284701</v>
      </c>
      <c r="AA31" s="409">
        <v>108908.459927082</v>
      </c>
      <c r="AB31" s="409">
        <v>4414.6576666666597</v>
      </c>
      <c r="AC31" s="409">
        <v>368355.02891623403</v>
      </c>
      <c r="AD31" s="409">
        <v>1086131.50036263</v>
      </c>
      <c r="AE31" s="409">
        <v>3119510.1549538397</v>
      </c>
      <c r="AF31" s="409">
        <v>522681.37275874405</v>
      </c>
      <c r="AG31" s="409">
        <v>172012.913680092</v>
      </c>
      <c r="AH31" s="409">
        <v>141754.712436731</v>
      </c>
      <c r="AI31" s="409">
        <v>236524.01097247901</v>
      </c>
      <c r="AJ31" s="409">
        <v>165824.36053353501</v>
      </c>
      <c r="AK31" s="409">
        <v>6671.0590822899603</v>
      </c>
      <c r="AL31" s="410">
        <v>2166863261.2525578</v>
      </c>
      <c r="AM31" s="409">
        <v>4938946.4883926501</v>
      </c>
      <c r="AN31" s="409">
        <v>136351960.32791501</v>
      </c>
      <c r="AO31" s="409">
        <v>25615852.880743802</v>
      </c>
      <c r="AP31" s="410">
        <v>2333770020.9496098</v>
      </c>
      <c r="AQ31" s="410">
        <v>28874971.001999997</v>
      </c>
      <c r="AR31" s="29"/>
    </row>
    <row r="32" spans="1:44" x14ac:dyDescent="0.2">
      <c r="A32" s="392">
        <f>A20+1</f>
        <v>2025</v>
      </c>
      <c r="B32" s="392">
        <v>1</v>
      </c>
      <c r="C32" s="393">
        <v>589.99999999999795</v>
      </c>
      <c r="D32" s="394">
        <v>848153.47058506799</v>
      </c>
      <c r="E32" s="394">
        <v>1193134476.79845</v>
      </c>
      <c r="F32" s="394">
        <v>259810</v>
      </c>
      <c r="G32" s="394">
        <v>27901132.006822202</v>
      </c>
      <c r="H32" s="394">
        <v>2498174.45429334</v>
      </c>
      <c r="I32" s="394">
        <v>13576990.570782799</v>
      </c>
      <c r="J32" s="394">
        <v>1581510.95765618</v>
      </c>
      <c r="K32" s="394">
        <v>232069185.2242004</v>
      </c>
      <c r="L32" s="394">
        <v>7472577.70266423</v>
      </c>
      <c r="M32" s="394">
        <v>240020093.22592279</v>
      </c>
      <c r="N32" s="394">
        <v>12098001.741815301</v>
      </c>
      <c r="O32" s="394">
        <v>154014957.87307191</v>
      </c>
      <c r="P32" s="394">
        <v>14348078.2622793</v>
      </c>
      <c r="Q32" s="394">
        <v>293762.31965941796</v>
      </c>
      <c r="R32" s="394">
        <v>80065159.31247969</v>
      </c>
      <c r="S32" s="394">
        <v>38947264.579681702</v>
      </c>
      <c r="T32" s="394">
        <v>0</v>
      </c>
      <c r="U32" s="394">
        <v>14790805.939560099</v>
      </c>
      <c r="V32" s="394">
        <v>1657793.9029065201</v>
      </c>
      <c r="W32" s="394">
        <v>5699197.2792171799</v>
      </c>
      <c r="X32" s="394">
        <v>37301073.181796201</v>
      </c>
      <c r="Y32" s="394">
        <v>8770822.9495717604</v>
      </c>
      <c r="Z32" s="394">
        <v>934504.61214399699</v>
      </c>
      <c r="AA32" s="394">
        <v>110190.418926181</v>
      </c>
      <c r="AB32" s="394">
        <v>4414.6576666666597</v>
      </c>
      <c r="AC32" s="394">
        <v>360734.185857773</v>
      </c>
      <c r="AD32" s="394">
        <v>1054761.6911132499</v>
      </c>
      <c r="AE32" s="394">
        <v>3029412.0052548801</v>
      </c>
      <c r="AF32" s="394">
        <v>507585.21271166502</v>
      </c>
      <c r="AG32" s="394">
        <v>172489.22328015399</v>
      </c>
      <c r="AH32" s="394">
        <v>134512.82856656701</v>
      </c>
      <c r="AI32" s="394">
        <v>349690.64386403002</v>
      </c>
      <c r="AJ32" s="394">
        <v>165911.16628243099</v>
      </c>
      <c r="AK32" s="394">
        <v>6874.3989347454408</v>
      </c>
      <c r="AL32" s="395">
        <v>2094180692.7980187</v>
      </c>
      <c r="AM32" s="394">
        <v>5672974.5299722403</v>
      </c>
      <c r="AN32" s="394">
        <v>137163391.37983</v>
      </c>
      <c r="AO32" s="394">
        <v>26249630.118281998</v>
      </c>
      <c r="AP32" s="395">
        <v>2263266688.8261027</v>
      </c>
      <c r="AQ32" s="395">
        <v>26657308.277561836</v>
      </c>
      <c r="AR32" s="29"/>
    </row>
    <row r="33" spans="1:44" x14ac:dyDescent="0.2">
      <c r="A33" s="396"/>
      <c r="B33" s="397">
        <v>2</v>
      </c>
      <c r="C33" s="398">
        <v>589.99999999999795</v>
      </c>
      <c r="D33" s="399">
        <v>849012.18672609294</v>
      </c>
      <c r="E33" s="399">
        <v>1039625336.6286</v>
      </c>
      <c r="F33" s="399">
        <v>233365.535</v>
      </c>
      <c r="G33" s="399">
        <v>24191293.2037948</v>
      </c>
      <c r="H33" s="399">
        <v>2118489.01382179</v>
      </c>
      <c r="I33" s="399">
        <v>11485087.9021779</v>
      </c>
      <c r="J33" s="399">
        <v>1383129.3952800799</v>
      </c>
      <c r="K33" s="399">
        <v>200339962.92622516</v>
      </c>
      <c r="L33" s="399">
        <v>6875050.3390254695</v>
      </c>
      <c r="M33" s="399">
        <v>212331378.97776636</v>
      </c>
      <c r="N33" s="399">
        <v>11895669.9863254</v>
      </c>
      <c r="O33" s="399">
        <v>138362890.96520808</v>
      </c>
      <c r="P33" s="399">
        <v>14289563.1894028</v>
      </c>
      <c r="Q33" s="399">
        <v>263490.288222111</v>
      </c>
      <c r="R33" s="399">
        <v>72156297.346693307</v>
      </c>
      <c r="S33" s="399">
        <v>37586595.546804599</v>
      </c>
      <c r="T33" s="399">
        <v>0</v>
      </c>
      <c r="U33" s="399">
        <v>13375840.825566901</v>
      </c>
      <c r="V33" s="399">
        <v>1569901.38061768</v>
      </c>
      <c r="W33" s="399">
        <v>5590221.8069829298</v>
      </c>
      <c r="X33" s="399">
        <v>33919862.940128498</v>
      </c>
      <c r="Y33" s="399">
        <v>8212991.9496046407</v>
      </c>
      <c r="Z33" s="399">
        <v>739123.34761408798</v>
      </c>
      <c r="AA33" s="399">
        <v>107716.87058862101</v>
      </c>
      <c r="AB33" s="399">
        <v>4414.6576666666597</v>
      </c>
      <c r="AC33" s="399">
        <v>322470.72605151404</v>
      </c>
      <c r="AD33" s="399">
        <v>935058.93112661596</v>
      </c>
      <c r="AE33" s="399">
        <v>2685610.1955940598</v>
      </c>
      <c r="AF33" s="399">
        <v>449980.39884526597</v>
      </c>
      <c r="AG33" s="399">
        <v>171898.88004392901</v>
      </c>
      <c r="AH33" s="399">
        <v>139465.92022323501</v>
      </c>
      <c r="AI33" s="399">
        <v>198835.335205874</v>
      </c>
      <c r="AJ33" s="399">
        <v>163169.66775161002</v>
      </c>
      <c r="AK33" s="399">
        <v>6586.8405854835501</v>
      </c>
      <c r="AL33" s="400">
        <v>1842580354.1052718</v>
      </c>
      <c r="AM33" s="399">
        <v>5136216.7238414604</v>
      </c>
      <c r="AN33" s="399">
        <v>124164551.83338901</v>
      </c>
      <c r="AO33" s="399">
        <v>23099552.3607301</v>
      </c>
      <c r="AP33" s="400">
        <v>1994980675.0232325</v>
      </c>
      <c r="AQ33" s="400">
        <v>23431945.037921585</v>
      </c>
      <c r="AR33" s="29"/>
    </row>
    <row r="34" spans="1:44" x14ac:dyDescent="0.2">
      <c r="A34" s="396"/>
      <c r="B34" s="397">
        <v>3</v>
      </c>
      <c r="C34" s="398">
        <v>589.99999999999795</v>
      </c>
      <c r="D34" s="399">
        <v>830134.40910549602</v>
      </c>
      <c r="E34" s="399">
        <v>1042450629.13098</v>
      </c>
      <c r="F34" s="399">
        <v>213526.34</v>
      </c>
      <c r="G34" s="399">
        <v>25020289.608244099</v>
      </c>
      <c r="H34" s="399">
        <v>2362356.6267520599</v>
      </c>
      <c r="I34" s="399">
        <v>12299469.159732999</v>
      </c>
      <c r="J34" s="399">
        <v>1499692.67315288</v>
      </c>
      <c r="K34" s="399">
        <v>216753840.90051311</v>
      </c>
      <c r="L34" s="399">
        <v>7552526.1024724394</v>
      </c>
      <c r="M34" s="399">
        <v>229735641.58352154</v>
      </c>
      <c r="N34" s="399">
        <v>12772638.424656499</v>
      </c>
      <c r="O34" s="399">
        <v>149131720.25600636</v>
      </c>
      <c r="P34" s="399">
        <v>15404769.015860701</v>
      </c>
      <c r="Q34" s="399">
        <v>288671.80750209501</v>
      </c>
      <c r="R34" s="399">
        <v>79663639.986897394</v>
      </c>
      <c r="S34" s="399">
        <v>40283327.362957001</v>
      </c>
      <c r="T34" s="399">
        <v>0</v>
      </c>
      <c r="U34" s="399">
        <v>14439722.7071374</v>
      </c>
      <c r="V34" s="399">
        <v>1623004.48112367</v>
      </c>
      <c r="W34" s="399">
        <v>6529334.4671592601</v>
      </c>
      <c r="X34" s="399">
        <v>36829473.554573193</v>
      </c>
      <c r="Y34" s="399">
        <v>8299091.9586030599</v>
      </c>
      <c r="Z34" s="399">
        <v>787461.49045736506</v>
      </c>
      <c r="AA34" s="399">
        <v>103698.75067091201</v>
      </c>
      <c r="AB34" s="399">
        <v>4414.6576666666597</v>
      </c>
      <c r="AC34" s="399">
        <v>387292.364374255</v>
      </c>
      <c r="AD34" s="399">
        <v>1113779.3469933399</v>
      </c>
      <c r="AE34" s="399">
        <v>3198918.3465938899</v>
      </c>
      <c r="AF34" s="399">
        <v>535986.40481603693</v>
      </c>
      <c r="AG34" s="399">
        <v>168994.49238498</v>
      </c>
      <c r="AH34" s="399">
        <v>132405.67360035999</v>
      </c>
      <c r="AI34" s="399">
        <v>251778.48200244698</v>
      </c>
      <c r="AJ34" s="399">
        <v>162898.96520451101</v>
      </c>
      <c r="AK34" s="399">
        <v>6768.2839616787396</v>
      </c>
      <c r="AL34" s="400">
        <v>1910838487.8156781</v>
      </c>
      <c r="AM34" s="399">
        <v>5484023.5988551406</v>
      </c>
      <c r="AN34" s="399">
        <v>134338813.457647</v>
      </c>
      <c r="AO34" s="399">
        <v>25041792.525464103</v>
      </c>
      <c r="AP34" s="400">
        <v>2075703117.3976445</v>
      </c>
      <c r="AQ34" s="400">
        <v>24954588.829289552</v>
      </c>
      <c r="AR34" s="29"/>
    </row>
    <row r="35" spans="1:44" x14ac:dyDescent="0.2">
      <c r="A35" s="396"/>
      <c r="B35" s="397">
        <v>4</v>
      </c>
      <c r="C35" s="398">
        <v>589.99999999999795</v>
      </c>
      <c r="D35" s="399">
        <v>592266.12904024299</v>
      </c>
      <c r="E35" s="399">
        <v>877511591.48910809</v>
      </c>
      <c r="F35" s="399">
        <v>180149.25</v>
      </c>
      <c r="G35" s="399">
        <v>21411649.458347499</v>
      </c>
      <c r="H35" s="399">
        <v>2073061.9912543301</v>
      </c>
      <c r="I35" s="399">
        <v>10585101.780778101</v>
      </c>
      <c r="J35" s="399">
        <v>1299548.35473831</v>
      </c>
      <c r="K35" s="399">
        <v>190868482.62953398</v>
      </c>
      <c r="L35" s="399">
        <v>6595373.1374048702</v>
      </c>
      <c r="M35" s="399">
        <v>208743664.37170663</v>
      </c>
      <c r="N35" s="399">
        <v>11835252.3432499</v>
      </c>
      <c r="O35" s="399">
        <v>141471366.0658173</v>
      </c>
      <c r="P35" s="399">
        <v>15163632.515629001</v>
      </c>
      <c r="Q35" s="399">
        <v>311646.21913257602</v>
      </c>
      <c r="R35" s="399">
        <v>75786980.599461794</v>
      </c>
      <c r="S35" s="399">
        <v>38665878.6088783</v>
      </c>
      <c r="T35" s="399">
        <v>0</v>
      </c>
      <c r="U35" s="399">
        <v>11143656.9381669</v>
      </c>
      <c r="V35" s="399">
        <v>1657416.06647457</v>
      </c>
      <c r="W35" s="399">
        <v>5970388.8446817398</v>
      </c>
      <c r="X35" s="399">
        <v>35346660.465884998</v>
      </c>
      <c r="Y35" s="399">
        <v>8930452.8155415189</v>
      </c>
      <c r="Z35" s="399">
        <v>581834.42567383207</v>
      </c>
      <c r="AA35" s="399">
        <v>87227.212893670498</v>
      </c>
      <c r="AB35" s="399">
        <v>4414.6576666666597</v>
      </c>
      <c r="AC35" s="399">
        <v>358424.61092286604</v>
      </c>
      <c r="AD35" s="399">
        <v>1022348.5708243899</v>
      </c>
      <c r="AE35" s="399">
        <v>2936317.3313032798</v>
      </c>
      <c r="AF35" s="399">
        <v>491986.97787332599</v>
      </c>
      <c r="AG35" s="399">
        <v>179371.453009889</v>
      </c>
      <c r="AH35" s="399">
        <v>145885.18655273502</v>
      </c>
      <c r="AI35" s="399">
        <v>206712.434927717</v>
      </c>
      <c r="AJ35" s="399">
        <v>170325.69587352601</v>
      </c>
      <c r="AK35" s="399">
        <v>6922.68973100925</v>
      </c>
      <c r="AL35" s="400">
        <v>1672336581.322084</v>
      </c>
      <c r="AM35" s="399">
        <v>5062130.9366103997</v>
      </c>
      <c r="AN35" s="399">
        <v>121817228.61851901</v>
      </c>
      <c r="AO35" s="399">
        <v>22364218.478594698</v>
      </c>
      <c r="AP35" s="400">
        <v>1821580159.3558083</v>
      </c>
      <c r="AQ35" s="400">
        <v>23829791.223515149</v>
      </c>
      <c r="AR35" s="29"/>
    </row>
    <row r="36" spans="1:44" x14ac:dyDescent="0.2">
      <c r="A36" s="396"/>
      <c r="B36" s="397">
        <v>5</v>
      </c>
      <c r="C36" s="398">
        <v>589.99999999999795</v>
      </c>
      <c r="D36" s="399">
        <v>442329.94441616395</v>
      </c>
      <c r="E36" s="399">
        <v>767554271.0998131</v>
      </c>
      <c r="F36" s="399">
        <v>165744.375</v>
      </c>
      <c r="G36" s="399">
        <v>19339546.206479698</v>
      </c>
      <c r="H36" s="399">
        <v>1867431.36092584</v>
      </c>
      <c r="I36" s="399">
        <v>10199718.670936801</v>
      </c>
      <c r="J36" s="399">
        <v>1184975.72317761</v>
      </c>
      <c r="K36" s="399">
        <v>190411825.23424414</v>
      </c>
      <c r="L36" s="399">
        <v>6284993.7577957902</v>
      </c>
      <c r="M36" s="399">
        <v>214085645.3909218</v>
      </c>
      <c r="N36" s="399">
        <v>11705193.4627419</v>
      </c>
      <c r="O36" s="399">
        <v>146297234.46339956</v>
      </c>
      <c r="P36" s="399">
        <v>15687398.3561555</v>
      </c>
      <c r="Q36" s="399">
        <v>741102.53632224398</v>
      </c>
      <c r="R36" s="399">
        <v>76554890.841276094</v>
      </c>
      <c r="S36" s="399">
        <v>39834245.634583294</v>
      </c>
      <c r="T36" s="399">
        <v>299910.25243993104</v>
      </c>
      <c r="U36" s="399">
        <v>9642624.6301536188</v>
      </c>
      <c r="V36" s="399">
        <v>1661023.9665256699</v>
      </c>
      <c r="W36" s="399">
        <v>6695629.3479345208</v>
      </c>
      <c r="X36" s="399">
        <v>35804703.256822094</v>
      </c>
      <c r="Y36" s="399">
        <v>8959545.7044346686</v>
      </c>
      <c r="Z36" s="399">
        <v>462777.27117958397</v>
      </c>
      <c r="AA36" s="399">
        <v>67729.112893822705</v>
      </c>
      <c r="AB36" s="399">
        <v>4414.6576666666597</v>
      </c>
      <c r="AC36" s="399">
        <v>344852.33380682702</v>
      </c>
      <c r="AD36" s="399">
        <v>975672.84283020301</v>
      </c>
      <c r="AE36" s="399">
        <v>2802258.6032219003</v>
      </c>
      <c r="AF36" s="399">
        <v>469525.117984012</v>
      </c>
      <c r="AG36" s="399">
        <v>171592.801902712</v>
      </c>
      <c r="AH36" s="399">
        <v>134767.930240474</v>
      </c>
      <c r="AI36" s="399">
        <v>388269.03394364304</v>
      </c>
      <c r="AJ36" s="399">
        <v>165365.177449251</v>
      </c>
      <c r="AK36" s="399">
        <v>6860.1110005933197</v>
      </c>
      <c r="AL36" s="400">
        <v>1571414659.2106194</v>
      </c>
      <c r="AM36" s="399">
        <v>5568934.46821154</v>
      </c>
      <c r="AN36" s="399">
        <v>124348421.124295</v>
      </c>
      <c r="AO36" s="399">
        <v>24184893.394207697</v>
      </c>
      <c r="AP36" s="400">
        <v>1725516908.1973338</v>
      </c>
      <c r="AQ36" s="400">
        <v>23785628.059987836</v>
      </c>
      <c r="AR36" s="29"/>
    </row>
    <row r="37" spans="1:44" x14ac:dyDescent="0.2">
      <c r="A37" s="396"/>
      <c r="B37" s="397">
        <v>6</v>
      </c>
      <c r="C37" s="398">
        <v>589.99999999999795</v>
      </c>
      <c r="D37" s="399">
        <v>317417.071357865</v>
      </c>
      <c r="E37" s="399">
        <v>737657927.116436</v>
      </c>
      <c r="F37" s="399">
        <v>183269.5</v>
      </c>
      <c r="G37" s="399">
        <v>18138742.423426598</v>
      </c>
      <c r="H37" s="399">
        <v>1683078.4039176202</v>
      </c>
      <c r="I37" s="399">
        <v>9571117.8531286903</v>
      </c>
      <c r="J37" s="399">
        <v>1063098.8035039399</v>
      </c>
      <c r="K37" s="399">
        <v>186664506.34793228</v>
      </c>
      <c r="L37" s="399">
        <v>6174456.0659597497</v>
      </c>
      <c r="M37" s="399">
        <v>214649298.80665922</v>
      </c>
      <c r="N37" s="399">
        <v>11964667.9763579</v>
      </c>
      <c r="O37" s="399">
        <v>148046186.90619311</v>
      </c>
      <c r="P37" s="399">
        <v>16392000.6799962</v>
      </c>
      <c r="Q37" s="399">
        <v>1480583.1046152599</v>
      </c>
      <c r="R37" s="399">
        <v>75731615.558733806</v>
      </c>
      <c r="S37" s="399">
        <v>41467864.954629496</v>
      </c>
      <c r="T37" s="399">
        <v>643461.18404224794</v>
      </c>
      <c r="U37" s="399">
        <v>8122020.7298582597</v>
      </c>
      <c r="V37" s="399">
        <v>1814243.8144395901</v>
      </c>
      <c r="W37" s="399">
        <v>7358053.9601916401</v>
      </c>
      <c r="X37" s="399">
        <v>34987382.815867506</v>
      </c>
      <c r="Y37" s="399">
        <v>8477243.8547867611</v>
      </c>
      <c r="Z37" s="399">
        <v>384815.00268465799</v>
      </c>
      <c r="AA37" s="399">
        <v>63429.272893754896</v>
      </c>
      <c r="AB37" s="399">
        <v>4414.6576666666597</v>
      </c>
      <c r="AC37" s="399">
        <v>328957.29020345403</v>
      </c>
      <c r="AD37" s="399">
        <v>923227.86022684106</v>
      </c>
      <c r="AE37" s="399">
        <v>2651629.8296774998</v>
      </c>
      <c r="AF37" s="399">
        <v>444286.90742453397</v>
      </c>
      <c r="AG37" s="399">
        <v>163918.924995218</v>
      </c>
      <c r="AH37" s="399">
        <v>133469.323135226</v>
      </c>
      <c r="AI37" s="399">
        <v>214073.755304986</v>
      </c>
      <c r="AJ37" s="399">
        <v>155161.66611457002</v>
      </c>
      <c r="AK37" s="399">
        <v>6309.5493432162802</v>
      </c>
      <c r="AL37" s="400">
        <v>1538062521.971704</v>
      </c>
      <c r="AM37" s="399">
        <v>5239551.0849824008</v>
      </c>
      <c r="AN37" s="399">
        <v>137217798.245478</v>
      </c>
      <c r="AO37" s="399">
        <v>26253120.661792599</v>
      </c>
      <c r="AP37" s="400">
        <v>1706772991.9639568</v>
      </c>
      <c r="AQ37" s="400">
        <v>23967784.899174068</v>
      </c>
      <c r="AR37" s="29"/>
    </row>
    <row r="38" spans="1:44" x14ac:dyDescent="0.2">
      <c r="A38" s="396"/>
      <c r="B38" s="397">
        <v>7</v>
      </c>
      <c r="C38" s="398">
        <v>589.99999999999795</v>
      </c>
      <c r="D38" s="399">
        <v>274419.219392706</v>
      </c>
      <c r="E38" s="399">
        <v>822013176.04654789</v>
      </c>
      <c r="F38" s="399">
        <v>214898.875</v>
      </c>
      <c r="G38" s="399">
        <v>18456126.325851399</v>
      </c>
      <c r="H38" s="399">
        <v>1788522.4567229501</v>
      </c>
      <c r="I38" s="399">
        <v>10243834.1953147</v>
      </c>
      <c r="J38" s="399">
        <v>1385101.56788694</v>
      </c>
      <c r="K38" s="399">
        <v>201029355.72432807</v>
      </c>
      <c r="L38" s="399">
        <v>5843413.3700805493</v>
      </c>
      <c r="M38" s="399">
        <v>229882586.04242882</v>
      </c>
      <c r="N38" s="399">
        <v>11346815.6153601</v>
      </c>
      <c r="O38" s="399">
        <v>162849950.5739533</v>
      </c>
      <c r="P38" s="399">
        <v>15585423.048127702</v>
      </c>
      <c r="Q38" s="399">
        <v>2703240.3455343302</v>
      </c>
      <c r="R38" s="399">
        <v>80550201.991970897</v>
      </c>
      <c r="S38" s="399">
        <v>39662837.8602328</v>
      </c>
      <c r="T38" s="399">
        <v>673596.86640973703</v>
      </c>
      <c r="U38" s="399">
        <v>6346253.8165205</v>
      </c>
      <c r="V38" s="399">
        <v>2141273.88263486</v>
      </c>
      <c r="W38" s="399">
        <v>7998083.7957150601</v>
      </c>
      <c r="X38" s="399">
        <v>36315961.874323599</v>
      </c>
      <c r="Y38" s="399">
        <v>9227044.0456077512</v>
      </c>
      <c r="Z38" s="399">
        <v>417817.89733763901</v>
      </c>
      <c r="AA38" s="399">
        <v>63472.684004793104</v>
      </c>
      <c r="AB38" s="399">
        <v>4414.6576666666597</v>
      </c>
      <c r="AC38" s="399">
        <v>398487.14156377898</v>
      </c>
      <c r="AD38" s="399">
        <v>1109455.9021401301</v>
      </c>
      <c r="AE38" s="399">
        <v>3186500.8537585898</v>
      </c>
      <c r="AF38" s="399">
        <v>533905.82425082591</v>
      </c>
      <c r="AG38" s="399">
        <v>173207.802601353</v>
      </c>
      <c r="AH38" s="399">
        <v>136331.842819093</v>
      </c>
      <c r="AI38" s="399">
        <v>222554.959022575</v>
      </c>
      <c r="AJ38" s="399">
        <v>166808.92835504402</v>
      </c>
      <c r="AK38" s="399">
        <v>6971.4859579096192</v>
      </c>
      <c r="AL38" s="400">
        <v>1672952637.5194232</v>
      </c>
      <c r="AM38" s="399">
        <v>5346183.1896778503</v>
      </c>
      <c r="AN38" s="399">
        <v>143509151.45085099</v>
      </c>
      <c r="AO38" s="399">
        <v>27120495.529288698</v>
      </c>
      <c r="AP38" s="400">
        <v>1848928467.6892409</v>
      </c>
      <c r="AQ38" s="400">
        <v>26501194.898765493</v>
      </c>
      <c r="AR38" s="29"/>
    </row>
    <row r="39" spans="1:44" x14ac:dyDescent="0.2">
      <c r="A39" s="396"/>
      <c r="B39" s="397">
        <v>8</v>
      </c>
      <c r="C39" s="398">
        <v>589.99999999999795</v>
      </c>
      <c r="D39" s="399">
        <v>267056.67015937698</v>
      </c>
      <c r="E39" s="399">
        <v>830658355.40461993</v>
      </c>
      <c r="F39" s="399">
        <v>236361</v>
      </c>
      <c r="G39" s="399">
        <v>18357623.586616099</v>
      </c>
      <c r="H39" s="399">
        <v>1689543.42946536</v>
      </c>
      <c r="I39" s="399">
        <v>10144136.611567799</v>
      </c>
      <c r="J39" s="399">
        <v>2076672.4712672399</v>
      </c>
      <c r="K39" s="399">
        <v>201621493.41880351</v>
      </c>
      <c r="L39" s="399">
        <v>6367276.0653132703</v>
      </c>
      <c r="M39" s="399">
        <v>230754789.90722033</v>
      </c>
      <c r="N39" s="399">
        <v>12530868.3638475</v>
      </c>
      <c r="O39" s="399">
        <v>165214434.89131993</v>
      </c>
      <c r="P39" s="399">
        <v>17226694.4659089</v>
      </c>
      <c r="Q39" s="399">
        <v>4030741.6132977302</v>
      </c>
      <c r="R39" s="399">
        <v>79591825.9573735</v>
      </c>
      <c r="S39" s="399">
        <v>43046654.145235695</v>
      </c>
      <c r="T39" s="399">
        <v>953376.91289674002</v>
      </c>
      <c r="U39" s="399">
        <v>5260719.6777191302</v>
      </c>
      <c r="V39" s="399">
        <v>2132451.5112004899</v>
      </c>
      <c r="W39" s="399">
        <v>7410048.0363303404</v>
      </c>
      <c r="X39" s="399">
        <v>36382668.357429698</v>
      </c>
      <c r="Y39" s="399">
        <v>9305627.3534961604</v>
      </c>
      <c r="Z39" s="399">
        <v>404574.572026218</v>
      </c>
      <c r="AA39" s="399">
        <v>66369.617323953091</v>
      </c>
      <c r="AB39" s="399">
        <v>4414.6576666666597</v>
      </c>
      <c r="AC39" s="399">
        <v>367219.93209872395</v>
      </c>
      <c r="AD39" s="399">
        <v>1014322.1015277699</v>
      </c>
      <c r="AE39" s="399">
        <v>2913264.27329798</v>
      </c>
      <c r="AF39" s="399">
        <v>488124.38297670096</v>
      </c>
      <c r="AG39" s="399">
        <v>168618.21301884501</v>
      </c>
      <c r="AH39" s="399">
        <v>136601.33687633398</v>
      </c>
      <c r="AI39" s="399">
        <v>205355.76647482198</v>
      </c>
      <c r="AJ39" s="399">
        <v>159457.27997196</v>
      </c>
      <c r="AK39" s="399">
        <v>6521.94769436344</v>
      </c>
      <c r="AL39" s="400">
        <v>1691194853.9320428</v>
      </c>
      <c r="AM39" s="399">
        <v>5373046.0698584504</v>
      </c>
      <c r="AN39" s="399">
        <v>142970816.71052498</v>
      </c>
      <c r="AO39" s="399">
        <v>28209887.363599099</v>
      </c>
      <c r="AP39" s="400">
        <v>1867748604.0760255</v>
      </c>
      <c r="AQ39" s="400">
        <v>27158082.160451736</v>
      </c>
      <c r="AR39" s="29"/>
    </row>
    <row r="40" spans="1:44" x14ac:dyDescent="0.2">
      <c r="A40" s="396"/>
      <c r="B40" s="397">
        <v>9</v>
      </c>
      <c r="C40" s="398">
        <v>589.99999999999795</v>
      </c>
      <c r="D40" s="399">
        <v>303110.67138244299</v>
      </c>
      <c r="E40" s="399">
        <v>756916021.87698495</v>
      </c>
      <c r="F40" s="399">
        <v>198473.625</v>
      </c>
      <c r="G40" s="399">
        <v>16619578.5002794</v>
      </c>
      <c r="H40" s="399">
        <v>1528937.6751025601</v>
      </c>
      <c r="I40" s="399">
        <v>9118463.4699794296</v>
      </c>
      <c r="J40" s="399">
        <v>1346793.1645666398</v>
      </c>
      <c r="K40" s="399">
        <v>182102344.55639723</v>
      </c>
      <c r="L40" s="399">
        <v>5822270.8241533404</v>
      </c>
      <c r="M40" s="399">
        <v>209219868.22361597</v>
      </c>
      <c r="N40" s="399">
        <v>11398345.368721701</v>
      </c>
      <c r="O40" s="399">
        <v>144676141.33859101</v>
      </c>
      <c r="P40" s="399">
        <v>15137719.0505099</v>
      </c>
      <c r="Q40" s="399">
        <v>2885460.3666402199</v>
      </c>
      <c r="R40" s="399">
        <v>71114545.3168661</v>
      </c>
      <c r="S40" s="399">
        <v>39146668.047164403</v>
      </c>
      <c r="T40" s="399">
        <v>761865.61820814305</v>
      </c>
      <c r="U40" s="399">
        <v>5810505.1698665302</v>
      </c>
      <c r="V40" s="399">
        <v>1843280.40016838</v>
      </c>
      <c r="W40" s="399">
        <v>6308812.7442337796</v>
      </c>
      <c r="X40" s="399">
        <v>35632375.563817099</v>
      </c>
      <c r="Y40" s="399">
        <v>8119482.5304721696</v>
      </c>
      <c r="Z40" s="399">
        <v>503509.50680557499</v>
      </c>
      <c r="AA40" s="399">
        <v>67440.283997858001</v>
      </c>
      <c r="AB40" s="399">
        <v>4414.6576666666597</v>
      </c>
      <c r="AC40" s="399">
        <v>372452.66703658004</v>
      </c>
      <c r="AD40" s="399">
        <v>1020708.5915068099</v>
      </c>
      <c r="AE40" s="399">
        <v>2931607.0985797201</v>
      </c>
      <c r="AF40" s="399">
        <v>491197.76713713101</v>
      </c>
      <c r="AG40" s="399">
        <v>170001.53155285801</v>
      </c>
      <c r="AH40" s="399">
        <v>133365.09094338899</v>
      </c>
      <c r="AI40" s="399">
        <v>257129.71546800499</v>
      </c>
      <c r="AJ40" s="399">
        <v>163771.41360727799</v>
      </c>
      <c r="AK40" s="399">
        <v>6888.1925323934602</v>
      </c>
      <c r="AL40" s="400">
        <v>1532134140.6195557</v>
      </c>
      <c r="AM40" s="399">
        <v>4801904.1280527702</v>
      </c>
      <c r="AN40" s="399">
        <v>134549772.49630401</v>
      </c>
      <c r="AO40" s="399">
        <v>26074211.999779601</v>
      </c>
      <c r="AP40" s="400">
        <v>1697560029.2436922</v>
      </c>
      <c r="AQ40" s="400">
        <v>24727065.127612658</v>
      </c>
      <c r="AR40" s="29"/>
    </row>
    <row r="41" spans="1:44" x14ac:dyDescent="0.2">
      <c r="A41" s="396"/>
      <c r="B41" s="397">
        <v>10</v>
      </c>
      <c r="C41" s="398">
        <v>589.99999999999795</v>
      </c>
      <c r="D41" s="399">
        <v>474772.107964947</v>
      </c>
      <c r="E41" s="399">
        <v>881188992.76768494</v>
      </c>
      <c r="F41" s="399">
        <v>173928</v>
      </c>
      <c r="G41" s="399">
        <v>18427848.7248124</v>
      </c>
      <c r="H41" s="399">
        <v>1635781.4968052502</v>
      </c>
      <c r="I41" s="399">
        <v>10031291.786978999</v>
      </c>
      <c r="J41" s="399">
        <v>1147681.0488949399</v>
      </c>
      <c r="K41" s="399">
        <v>190211381.93083814</v>
      </c>
      <c r="L41" s="399">
        <v>5741410.8005457297</v>
      </c>
      <c r="M41" s="399">
        <v>221085247.44642177</v>
      </c>
      <c r="N41" s="399">
        <v>11395364.8786947</v>
      </c>
      <c r="O41" s="399">
        <v>150945989.63569167</v>
      </c>
      <c r="P41" s="399">
        <v>15386289.6608126</v>
      </c>
      <c r="Q41" s="399">
        <v>1294622.0135055101</v>
      </c>
      <c r="R41" s="399">
        <v>75413146.833616003</v>
      </c>
      <c r="S41" s="399">
        <v>39778660.406992503</v>
      </c>
      <c r="T41" s="399">
        <v>770838.94094505999</v>
      </c>
      <c r="U41" s="399">
        <v>8380721.6529825488</v>
      </c>
      <c r="V41" s="399">
        <v>1494876.8527957799</v>
      </c>
      <c r="W41" s="399">
        <v>6086310.7405262804</v>
      </c>
      <c r="X41" s="399">
        <v>36125701.927531399</v>
      </c>
      <c r="Y41" s="399">
        <v>8510064.7214085497</v>
      </c>
      <c r="Z41" s="399">
        <v>653495.96069293597</v>
      </c>
      <c r="AA41" s="399">
        <v>71363.639537717099</v>
      </c>
      <c r="AB41" s="399">
        <v>4414.6576666666597</v>
      </c>
      <c r="AC41" s="399">
        <v>418032.13794914098</v>
      </c>
      <c r="AD41" s="399">
        <v>1136705.8569888701</v>
      </c>
      <c r="AE41" s="399">
        <v>3264766.2487354199</v>
      </c>
      <c r="AF41" s="399">
        <v>547019.37799933099</v>
      </c>
      <c r="AG41" s="399">
        <v>177439.32313084599</v>
      </c>
      <c r="AH41" s="399">
        <v>144167.89269799902</v>
      </c>
      <c r="AI41" s="399">
        <v>459229.97784144402</v>
      </c>
      <c r="AJ41" s="399">
        <v>168095.101033866</v>
      </c>
      <c r="AK41" s="399">
        <v>6869.84538536729</v>
      </c>
      <c r="AL41" s="400">
        <v>1692753114.3961096</v>
      </c>
      <c r="AM41" s="399">
        <v>4615913.6654481199</v>
      </c>
      <c r="AN41" s="399">
        <v>134727410.58497098</v>
      </c>
      <c r="AO41" s="399">
        <v>26484735.975370802</v>
      </c>
      <c r="AP41" s="400">
        <v>1858581174.6218996</v>
      </c>
      <c r="AQ41" s="400">
        <v>24717579.058784436</v>
      </c>
      <c r="AR41" s="29"/>
    </row>
    <row r="42" spans="1:44" x14ac:dyDescent="0.2">
      <c r="A42" s="396"/>
      <c r="B42" s="397">
        <v>11</v>
      </c>
      <c r="C42" s="398">
        <v>589.99999999999795</v>
      </c>
      <c r="D42" s="399">
        <v>656669.09733170806</v>
      </c>
      <c r="E42" s="399">
        <v>1059308217.9364599</v>
      </c>
      <c r="F42" s="399">
        <v>196629.25</v>
      </c>
      <c r="G42" s="399">
        <v>20825605.567074701</v>
      </c>
      <c r="H42" s="399">
        <v>1802816.37081693</v>
      </c>
      <c r="I42" s="399">
        <v>11281760.0057292</v>
      </c>
      <c r="J42" s="399">
        <v>1234099.0251460802</v>
      </c>
      <c r="K42" s="399">
        <v>199449053.79797482</v>
      </c>
      <c r="L42" s="399">
        <v>6063555.1743765203</v>
      </c>
      <c r="M42" s="399">
        <v>222733521.80415848</v>
      </c>
      <c r="N42" s="399">
        <v>11197016.7958409</v>
      </c>
      <c r="O42" s="399">
        <v>152201462.22259325</v>
      </c>
      <c r="P42" s="399">
        <v>14371835.722085699</v>
      </c>
      <c r="Q42" s="399">
        <v>370839.34461920499</v>
      </c>
      <c r="R42" s="399">
        <v>76420074.828350097</v>
      </c>
      <c r="S42" s="399">
        <v>37836756.741103001</v>
      </c>
      <c r="T42" s="399">
        <v>304210.38193558296</v>
      </c>
      <c r="U42" s="399">
        <v>10868036.133886199</v>
      </c>
      <c r="V42" s="399">
        <v>1509967.8745148401</v>
      </c>
      <c r="W42" s="399">
        <v>5064387.5395080708</v>
      </c>
      <c r="X42" s="399">
        <v>35669962.394413397</v>
      </c>
      <c r="Y42" s="399">
        <v>8266443.1939102709</v>
      </c>
      <c r="Z42" s="399">
        <v>675864.35823980696</v>
      </c>
      <c r="AA42" s="399">
        <v>89630.050449432907</v>
      </c>
      <c r="AB42" s="399">
        <v>4414.6576666666597</v>
      </c>
      <c r="AC42" s="399">
        <v>365595.57111913804</v>
      </c>
      <c r="AD42" s="399">
        <v>986446.16485388298</v>
      </c>
      <c r="AE42" s="399">
        <v>2833200.9775515599</v>
      </c>
      <c r="AF42" s="399">
        <v>474709.58666264801</v>
      </c>
      <c r="AG42" s="399">
        <v>167044.37367906398</v>
      </c>
      <c r="AH42" s="399">
        <v>131064.17142952001</v>
      </c>
      <c r="AI42" s="399">
        <v>227612.20125062598</v>
      </c>
      <c r="AJ42" s="399">
        <v>161053.68912203598</v>
      </c>
      <c r="AK42" s="399">
        <v>6722.3942058030398</v>
      </c>
      <c r="AL42" s="400">
        <v>1883756869.3980589</v>
      </c>
      <c r="AM42" s="399">
        <v>4528884.3870075094</v>
      </c>
      <c r="AN42" s="399">
        <v>133182130.83627599</v>
      </c>
      <c r="AO42" s="399">
        <v>24974975.439074099</v>
      </c>
      <c r="AP42" s="400">
        <v>2046442860.0604165</v>
      </c>
      <c r="AQ42" s="400">
        <v>26154662.348557077</v>
      </c>
      <c r="AR42" s="29"/>
    </row>
    <row r="43" spans="1:44" x14ac:dyDescent="0.2">
      <c r="A43" s="415"/>
      <c r="B43" s="416">
        <v>12</v>
      </c>
      <c r="C43" s="417">
        <v>589.99999999999795</v>
      </c>
      <c r="D43" s="418">
        <v>859619.25940795196</v>
      </c>
      <c r="E43" s="418">
        <v>1270186855.0996799</v>
      </c>
      <c r="F43" s="418">
        <v>242994.14285714302</v>
      </c>
      <c r="G43" s="418">
        <v>26873719.8754966</v>
      </c>
      <c r="H43" s="418">
        <v>2289304.87447643</v>
      </c>
      <c r="I43" s="418">
        <v>13289575.0196367</v>
      </c>
      <c r="J43" s="418">
        <v>1471115.5641758</v>
      </c>
      <c r="K43" s="418">
        <v>231012537.56538981</v>
      </c>
      <c r="L43" s="418">
        <v>6337408.2628627298</v>
      </c>
      <c r="M43" s="418">
        <v>250443937.35652453</v>
      </c>
      <c r="N43" s="418">
        <v>11043893.417281602</v>
      </c>
      <c r="O43" s="418">
        <v>161558252.27460113</v>
      </c>
      <c r="P43" s="418">
        <v>13454320.617386499</v>
      </c>
      <c r="Q43" s="418">
        <v>265899.67183676705</v>
      </c>
      <c r="R43" s="418">
        <v>80989514.5057825</v>
      </c>
      <c r="S43" s="418">
        <v>35875422.244685397</v>
      </c>
      <c r="T43" s="418">
        <v>0</v>
      </c>
      <c r="U43" s="418">
        <v>14086516.423654301</v>
      </c>
      <c r="V43" s="418">
        <v>1679046.4112939301</v>
      </c>
      <c r="W43" s="418">
        <v>5438437.9359549405</v>
      </c>
      <c r="X43" s="418">
        <v>36702470.598051704</v>
      </c>
      <c r="Y43" s="418">
        <v>8746118.298738841</v>
      </c>
      <c r="Z43" s="418">
        <v>862750.37856237101</v>
      </c>
      <c r="AA43" s="418">
        <v>108908.459927082</v>
      </c>
      <c r="AB43" s="418">
        <v>4414.6576666666597</v>
      </c>
      <c r="AC43" s="418">
        <v>399042.11335168901</v>
      </c>
      <c r="AD43" s="418">
        <v>1068442.4090053898</v>
      </c>
      <c r="AE43" s="418">
        <v>3068704.7965765302</v>
      </c>
      <c r="AF43" s="418">
        <v>514168.81368982105</v>
      </c>
      <c r="AG43" s="418">
        <v>173066.413562328</v>
      </c>
      <c r="AH43" s="418">
        <v>140038.50931876901</v>
      </c>
      <c r="AI43" s="418">
        <v>232671.90389623999</v>
      </c>
      <c r="AJ43" s="418">
        <v>163543.659256996</v>
      </c>
      <c r="AK43" s="418">
        <v>6711.9162470645206</v>
      </c>
      <c r="AL43" s="419">
        <v>2179590013.4508367</v>
      </c>
      <c r="AM43" s="418">
        <v>4933232.1417644601</v>
      </c>
      <c r="AN43" s="418">
        <v>136194201.50898901</v>
      </c>
      <c r="AO43" s="418">
        <v>25586215.413951799</v>
      </c>
      <c r="AP43" s="419">
        <v>2346303662.515542</v>
      </c>
      <c r="AQ43" s="419">
        <v>28887425.540378567</v>
      </c>
      <c r="AR43" s="29"/>
    </row>
    <row r="44" spans="1:44" x14ac:dyDescent="0.2">
      <c r="A44" s="392">
        <f>A32+1</f>
        <v>2026</v>
      </c>
      <c r="B44" s="392">
        <v>1</v>
      </c>
      <c r="C44" s="393">
        <v>589.99999999999795</v>
      </c>
      <c r="D44" s="394">
        <v>853249.12199541705</v>
      </c>
      <c r="E44" s="394">
        <v>1214040343.43752</v>
      </c>
      <c r="F44" s="394">
        <v>259810</v>
      </c>
      <c r="G44" s="394">
        <v>27833973.042642999</v>
      </c>
      <c r="H44" s="394">
        <v>2479364.3647743501</v>
      </c>
      <c r="I44" s="394">
        <v>13577687.235211601</v>
      </c>
      <c r="J44" s="394">
        <v>1569602.91711176</v>
      </c>
      <c r="K44" s="394">
        <v>233885961.66370198</v>
      </c>
      <c r="L44" s="394">
        <v>7271461.9377455302</v>
      </c>
      <c r="M44" s="394">
        <v>241657615.77479783</v>
      </c>
      <c r="N44" s="394">
        <v>11772398.0517492</v>
      </c>
      <c r="O44" s="394">
        <v>160555453.89372543</v>
      </c>
      <c r="P44" s="394">
        <v>13961916.371476499</v>
      </c>
      <c r="Q44" s="394">
        <v>293055.22386494098</v>
      </c>
      <c r="R44" s="394">
        <v>81581168.856273696</v>
      </c>
      <c r="S44" s="394">
        <v>37899044.110239096</v>
      </c>
      <c r="T44" s="394">
        <v>0</v>
      </c>
      <c r="U44" s="394">
        <v>14755203.9716531</v>
      </c>
      <c r="V44" s="394">
        <v>1657664.11291561</v>
      </c>
      <c r="W44" s="394">
        <v>5697739.6445186595</v>
      </c>
      <c r="X44" s="394">
        <v>37300164.651859902</v>
      </c>
      <c r="Y44" s="394">
        <v>8769729.7235478703</v>
      </c>
      <c r="Z44" s="394">
        <v>872351.715543636</v>
      </c>
      <c r="AA44" s="394">
        <v>110190.418926181</v>
      </c>
      <c r="AB44" s="394">
        <v>4414.6576666666597</v>
      </c>
      <c r="AC44" s="394">
        <v>392895.52437462402</v>
      </c>
      <c r="AD44" s="394">
        <v>1043986.50039374</v>
      </c>
      <c r="AE44" s="394">
        <v>2998464.2637890903</v>
      </c>
      <c r="AF44" s="394">
        <v>502399.844756559</v>
      </c>
      <c r="AG44" s="394">
        <v>173478.11337212802</v>
      </c>
      <c r="AH44" s="394">
        <v>132695.00309495299</v>
      </c>
      <c r="AI44" s="394">
        <v>346118.288693938</v>
      </c>
      <c r="AJ44" s="394">
        <v>163560.165786103</v>
      </c>
      <c r="AK44" s="394">
        <v>6913.8102374667005</v>
      </c>
      <c r="AL44" s="395">
        <v>2124420666.4139609</v>
      </c>
      <c r="AM44" s="394">
        <v>5665993.2603046503</v>
      </c>
      <c r="AN44" s="394">
        <v>136994595.51820901</v>
      </c>
      <c r="AO44" s="394">
        <v>26217326.8273784</v>
      </c>
      <c r="AP44" s="395">
        <v>2293298582.0198531</v>
      </c>
      <c r="AQ44" s="395">
        <v>26657308.277561836</v>
      </c>
      <c r="AR44" s="29"/>
    </row>
    <row r="45" spans="1:44" x14ac:dyDescent="0.2">
      <c r="A45" s="396"/>
      <c r="B45" s="397">
        <v>2</v>
      </c>
      <c r="C45" s="398">
        <v>589.99999999999795</v>
      </c>
      <c r="D45" s="399">
        <v>849382.77955603099</v>
      </c>
      <c r="E45" s="399">
        <v>1053225509.23622</v>
      </c>
      <c r="F45" s="399">
        <v>233365.535</v>
      </c>
      <c r="G45" s="399">
        <v>24075470.931393899</v>
      </c>
      <c r="H45" s="399">
        <v>2097916.8383842697</v>
      </c>
      <c r="I45" s="399">
        <v>11452386.792209199</v>
      </c>
      <c r="J45" s="399">
        <v>1369698.13347657</v>
      </c>
      <c r="K45" s="399">
        <v>201562139.46438837</v>
      </c>
      <c r="L45" s="399">
        <v>6680744.0639489498</v>
      </c>
      <c r="M45" s="399">
        <v>213350289.15346244</v>
      </c>
      <c r="N45" s="399">
        <v>11559468.3280681</v>
      </c>
      <c r="O45" s="399">
        <v>143632903.04041654</v>
      </c>
      <c r="P45" s="399">
        <v>13885704.067085901</v>
      </c>
      <c r="Q45" s="399">
        <v>262228.75814679201</v>
      </c>
      <c r="R45" s="399">
        <v>73215067.316073611</v>
      </c>
      <c r="S45" s="399">
        <v>36524303.488803104</v>
      </c>
      <c r="T45" s="399">
        <v>0</v>
      </c>
      <c r="U45" s="399">
        <v>13311800.417861499</v>
      </c>
      <c r="V45" s="399">
        <v>1569777.9967467601</v>
      </c>
      <c r="W45" s="399">
        <v>5588955.6929596104</v>
      </c>
      <c r="X45" s="399">
        <v>33918999.253032103</v>
      </c>
      <c r="Y45" s="399">
        <v>8212042.3640871504</v>
      </c>
      <c r="Z45" s="399">
        <v>685651.86512669805</v>
      </c>
      <c r="AA45" s="399">
        <v>107716.87058862101</v>
      </c>
      <c r="AB45" s="399">
        <v>4414.6576666666597</v>
      </c>
      <c r="AC45" s="399">
        <v>351320.67905099702</v>
      </c>
      <c r="AD45" s="399">
        <v>926471.43969894701</v>
      </c>
      <c r="AE45" s="399">
        <v>2660945.80946287</v>
      </c>
      <c r="AF45" s="399">
        <v>445847.82207489398</v>
      </c>
      <c r="AG45" s="399">
        <v>172861.079371322</v>
      </c>
      <c r="AH45" s="399">
        <v>137696.50016861799</v>
      </c>
      <c r="AI45" s="399">
        <v>197009.250581945</v>
      </c>
      <c r="AJ45" s="399">
        <v>160830.46603374899</v>
      </c>
      <c r="AK45" s="399">
        <v>6623.7102473416107</v>
      </c>
      <c r="AL45" s="400">
        <v>1862436133.8013926</v>
      </c>
      <c r="AM45" s="399">
        <v>5129396.4606075594</v>
      </c>
      <c r="AN45" s="399">
        <v>123999676.60063401</v>
      </c>
      <c r="AO45" s="399">
        <v>23068879.0001311</v>
      </c>
      <c r="AP45" s="400">
        <v>2014634085.8627653</v>
      </c>
      <c r="AQ45" s="400">
        <v>23431945.037921585</v>
      </c>
      <c r="AR45" s="29"/>
    </row>
    <row r="46" spans="1:44" x14ac:dyDescent="0.2">
      <c r="A46" s="396"/>
      <c r="B46" s="397">
        <v>3</v>
      </c>
      <c r="C46" s="398">
        <v>589.99999999999795</v>
      </c>
      <c r="D46" s="399">
        <v>830319.70552040299</v>
      </c>
      <c r="E46" s="399">
        <v>1057124444.24268</v>
      </c>
      <c r="F46" s="399">
        <v>213526.34</v>
      </c>
      <c r="G46" s="399">
        <v>24874167.107802</v>
      </c>
      <c r="H46" s="399">
        <v>2337079.6171123805</v>
      </c>
      <c r="I46" s="399">
        <v>12253180.561729399</v>
      </c>
      <c r="J46" s="399">
        <v>1483646.0924941599</v>
      </c>
      <c r="K46" s="399">
        <v>217975009.50952119</v>
      </c>
      <c r="L46" s="399">
        <v>7376559.9988246802</v>
      </c>
      <c r="M46" s="399">
        <v>230700931.76862478</v>
      </c>
      <c r="N46" s="399">
        <v>12475049.0636409</v>
      </c>
      <c r="O46" s="399">
        <v>154531461.96041876</v>
      </c>
      <c r="P46" s="399">
        <v>15045853.714604501</v>
      </c>
      <c r="Q46" s="399">
        <v>286985.91789091198</v>
      </c>
      <c r="R46" s="399">
        <v>80611235.397937894</v>
      </c>
      <c r="S46" s="399">
        <v>39344767.1962194</v>
      </c>
      <c r="T46" s="399">
        <v>0</v>
      </c>
      <c r="U46" s="399">
        <v>14355392.4127765</v>
      </c>
      <c r="V46" s="399">
        <v>1622861.3355014899</v>
      </c>
      <c r="W46" s="399">
        <v>6527848.0111315306</v>
      </c>
      <c r="X46" s="399">
        <v>36828471.535218</v>
      </c>
      <c r="Y46" s="399">
        <v>8297977.1165822605</v>
      </c>
      <c r="Z46" s="399">
        <v>726209.23508725292</v>
      </c>
      <c r="AA46" s="399">
        <v>103698.75067091201</v>
      </c>
      <c r="AB46" s="399">
        <v>4414.6576666666597</v>
      </c>
      <c r="AC46" s="399">
        <v>422549.377599417</v>
      </c>
      <c r="AD46" s="399">
        <v>1105964.1211081902</v>
      </c>
      <c r="AE46" s="399">
        <v>3176472.0069896597</v>
      </c>
      <c r="AF46" s="399">
        <v>532225.46703575307</v>
      </c>
      <c r="AG46" s="399">
        <v>169703.31553200199</v>
      </c>
      <c r="AH46" s="399">
        <v>130414.52980040401</v>
      </c>
      <c r="AI46" s="399">
        <v>250011.78942084999</v>
      </c>
      <c r="AJ46" s="399">
        <v>160334.24356500601</v>
      </c>
      <c r="AK46" s="399">
        <v>6796.6725574841494</v>
      </c>
      <c r="AL46" s="400">
        <v>1931886152.7732651</v>
      </c>
      <c r="AM46" s="399">
        <v>5476025.4478914402</v>
      </c>
      <c r="AN46" s="399">
        <v>134142887.58479999</v>
      </c>
      <c r="AO46" s="399">
        <v>25005270.429340702</v>
      </c>
      <c r="AP46" s="400">
        <v>2096510336.2352972</v>
      </c>
      <c r="AQ46" s="400">
        <v>24954588.829289552</v>
      </c>
      <c r="AR46" s="29"/>
    </row>
    <row r="47" spans="1:44" x14ac:dyDescent="0.2">
      <c r="A47" s="396"/>
      <c r="B47" s="397">
        <v>4</v>
      </c>
      <c r="C47" s="398">
        <v>589.99999999999795</v>
      </c>
      <c r="D47" s="399">
        <v>590135.22026853403</v>
      </c>
      <c r="E47" s="399">
        <v>888886669.94300294</v>
      </c>
      <c r="F47" s="399">
        <v>180149.25</v>
      </c>
      <c r="G47" s="399">
        <v>21227397.6154068</v>
      </c>
      <c r="H47" s="399">
        <v>2043487.3877159201</v>
      </c>
      <c r="I47" s="399">
        <v>10514816.421212599</v>
      </c>
      <c r="J47" s="399">
        <v>1281008.8091132799</v>
      </c>
      <c r="K47" s="399">
        <v>191652353.16837284</v>
      </c>
      <c r="L47" s="399">
        <v>6427224.0190884201</v>
      </c>
      <c r="M47" s="399">
        <v>209196661.55378795</v>
      </c>
      <c r="N47" s="399">
        <v>11533512.4408805</v>
      </c>
      <c r="O47" s="399">
        <v>145900985.06643313</v>
      </c>
      <c r="P47" s="399">
        <v>14777035.520302599</v>
      </c>
      <c r="Q47" s="399">
        <v>308964.43647345097</v>
      </c>
      <c r="R47" s="399">
        <v>76290569.093501195</v>
      </c>
      <c r="S47" s="399">
        <v>37680091.563693404</v>
      </c>
      <c r="T47" s="399">
        <v>0</v>
      </c>
      <c r="U47" s="399">
        <v>11047763.3764892</v>
      </c>
      <c r="V47" s="399">
        <v>1657267.0994923101</v>
      </c>
      <c r="W47" s="399">
        <v>5968981.2163917702</v>
      </c>
      <c r="X47" s="399">
        <v>35345617.697009094</v>
      </c>
      <c r="Y47" s="399">
        <v>8929397.0943240393</v>
      </c>
      <c r="Z47" s="399">
        <v>527924.07170744007</v>
      </c>
      <c r="AA47" s="399">
        <v>87227.212893670498</v>
      </c>
      <c r="AB47" s="399">
        <v>4414.6576666666597</v>
      </c>
      <c r="AC47" s="399">
        <v>391749.10252597695</v>
      </c>
      <c r="AD47" s="399">
        <v>1017726.7524074001</v>
      </c>
      <c r="AE47" s="399">
        <v>2923042.87099959</v>
      </c>
      <c r="AF47" s="399">
        <v>489762.81036319898</v>
      </c>
      <c r="AG47" s="399">
        <v>179937.00258703</v>
      </c>
      <c r="AH47" s="399">
        <v>143680.91055399599</v>
      </c>
      <c r="AI47" s="399">
        <v>205777.932385205</v>
      </c>
      <c r="AJ47" s="399">
        <v>167464.56726833599</v>
      </c>
      <c r="AK47" s="399">
        <v>6944.5166392734</v>
      </c>
      <c r="AL47" s="400">
        <v>1687586330.4009578</v>
      </c>
      <c r="AM47" s="399">
        <v>5053713.9063199004</v>
      </c>
      <c r="AN47" s="399">
        <v>121614677.693617</v>
      </c>
      <c r="AO47" s="399">
        <v>22327032.497687601</v>
      </c>
      <c r="AP47" s="400">
        <v>1836581754.4985824</v>
      </c>
      <c r="AQ47" s="400">
        <v>23829791.223515149</v>
      </c>
      <c r="AR47" s="29"/>
    </row>
    <row r="48" spans="1:44" x14ac:dyDescent="0.2">
      <c r="A48" s="396"/>
      <c r="B48" s="397">
        <v>5</v>
      </c>
      <c r="C48" s="398">
        <v>589.99999999999795</v>
      </c>
      <c r="D48" s="399">
        <v>440199.03564444598</v>
      </c>
      <c r="E48" s="399">
        <v>778160010.17170501</v>
      </c>
      <c r="F48" s="399">
        <v>165744.375</v>
      </c>
      <c r="G48" s="399">
        <v>19166420.529314</v>
      </c>
      <c r="H48" s="399">
        <v>1837641.2549014301</v>
      </c>
      <c r="I48" s="399">
        <v>10133294.249761499</v>
      </c>
      <c r="J48" s="399">
        <v>1166072.4568148199</v>
      </c>
      <c r="K48" s="399">
        <v>191099851.00844046</v>
      </c>
      <c r="L48" s="399">
        <v>6093532.4070678595</v>
      </c>
      <c r="M48" s="399">
        <v>214384167.97618529</v>
      </c>
      <c r="N48" s="399">
        <v>11348615.2007304</v>
      </c>
      <c r="O48" s="399">
        <v>150269402.67398638</v>
      </c>
      <c r="P48" s="399">
        <v>15209509.1816513</v>
      </c>
      <c r="Q48" s="399">
        <v>734468.26077719592</v>
      </c>
      <c r="R48" s="399">
        <v>76772883.147121206</v>
      </c>
      <c r="S48" s="399">
        <v>38620764.958494194</v>
      </c>
      <c r="T48" s="399">
        <v>297225.48595222598</v>
      </c>
      <c r="U48" s="399">
        <v>9556304.8219778705</v>
      </c>
      <c r="V48" s="399">
        <v>1660860.58411482</v>
      </c>
      <c r="W48" s="399">
        <v>6694186.7191888001</v>
      </c>
      <c r="X48" s="399">
        <v>35803559.579946101</v>
      </c>
      <c r="Y48" s="399">
        <v>8958463.7328753788</v>
      </c>
      <c r="Z48" s="399">
        <v>412440.02312881296</v>
      </c>
      <c r="AA48" s="399">
        <v>67729.112893822705</v>
      </c>
      <c r="AB48" s="399">
        <v>4414.6576666666597</v>
      </c>
      <c r="AC48" s="399">
        <v>377276.856708445</v>
      </c>
      <c r="AD48" s="399">
        <v>972897.19857574906</v>
      </c>
      <c r="AE48" s="399">
        <v>2794286.59390681</v>
      </c>
      <c r="AF48" s="399">
        <v>468189.38879401702</v>
      </c>
      <c r="AG48" s="399">
        <v>171756.478136647</v>
      </c>
      <c r="AH48" s="399">
        <v>132311.21399323602</v>
      </c>
      <c r="AI48" s="399">
        <v>387164.46623821999</v>
      </c>
      <c r="AJ48" s="399">
        <v>162225.49043776401</v>
      </c>
      <c r="AK48" s="399">
        <v>6866.6546150136001</v>
      </c>
      <c r="AL48" s="400">
        <v>1584531325.9467454</v>
      </c>
      <c r="AM48" s="399">
        <v>5559173.1601370005</v>
      </c>
      <c r="AN48" s="399">
        <v>124130461.43126899</v>
      </c>
      <c r="AO48" s="399">
        <v>24142501.7667755</v>
      </c>
      <c r="AP48" s="400">
        <v>1738363462.3049269</v>
      </c>
      <c r="AQ48" s="400">
        <v>23785628.059987836</v>
      </c>
      <c r="AR48" s="29"/>
    </row>
    <row r="49" spans="1:44" x14ac:dyDescent="0.2">
      <c r="A49" s="396"/>
      <c r="B49" s="397">
        <v>6</v>
      </c>
      <c r="C49" s="398">
        <v>589.99999999999795</v>
      </c>
      <c r="D49" s="399">
        <v>317139.12673546799</v>
      </c>
      <c r="E49" s="399">
        <v>751631159.57672608</v>
      </c>
      <c r="F49" s="399">
        <v>183269.5</v>
      </c>
      <c r="G49" s="399">
        <v>17996459.068880003</v>
      </c>
      <c r="H49" s="399">
        <v>1656566.4338974899</v>
      </c>
      <c r="I49" s="399">
        <v>9529643.5284302998</v>
      </c>
      <c r="J49" s="399">
        <v>1046352.7959850201</v>
      </c>
      <c r="K49" s="399">
        <v>187528899.76367775</v>
      </c>
      <c r="L49" s="399">
        <v>5994164.6132515697</v>
      </c>
      <c r="M49" s="399">
        <v>215096084.46829641</v>
      </c>
      <c r="N49" s="399">
        <v>11615304.8344738</v>
      </c>
      <c r="O49" s="399">
        <v>151488229.49344936</v>
      </c>
      <c r="P49" s="399">
        <v>15913361.3336605</v>
      </c>
      <c r="Q49" s="399">
        <v>1468969.1610522501</v>
      </c>
      <c r="R49" s="399">
        <v>75730134.497674301</v>
      </c>
      <c r="S49" s="399">
        <v>40257021.192278698</v>
      </c>
      <c r="T49" s="399">
        <v>638413.76599920902</v>
      </c>
      <c r="U49" s="399">
        <v>8058310.2295289598</v>
      </c>
      <c r="V49" s="399">
        <v>1814834.9197180001</v>
      </c>
      <c r="W49" s="399">
        <v>7356651.0228625899</v>
      </c>
      <c r="X49" s="399">
        <v>35001042.4228452</v>
      </c>
      <c r="Y49" s="399">
        <v>8476191.6517899707</v>
      </c>
      <c r="Z49" s="399">
        <v>336903.05874819303</v>
      </c>
      <c r="AA49" s="399">
        <v>63429.272893754896</v>
      </c>
      <c r="AB49" s="399">
        <v>4414.6576666666597</v>
      </c>
      <c r="AC49" s="399">
        <v>359171.05524435401</v>
      </c>
      <c r="AD49" s="399">
        <v>919423.015999628</v>
      </c>
      <c r="AE49" s="399">
        <v>2640701.82491855</v>
      </c>
      <c r="AF49" s="399">
        <v>442455.89414193603</v>
      </c>
      <c r="AG49" s="399">
        <v>163575.78211304999</v>
      </c>
      <c r="AH49" s="399">
        <v>130767.537783558</v>
      </c>
      <c r="AI49" s="399">
        <v>213191.50583314997</v>
      </c>
      <c r="AJ49" s="399">
        <v>151747.182902734</v>
      </c>
      <c r="AK49" s="399">
        <v>6296.3411249042301</v>
      </c>
      <c r="AL49" s="400">
        <v>1554230870.5305836</v>
      </c>
      <c r="AM49" s="399">
        <v>5234708.4113377295</v>
      </c>
      <c r="AN49" s="399">
        <v>137090974.20953199</v>
      </c>
      <c r="AO49" s="399">
        <v>26228856.122052997</v>
      </c>
      <c r="AP49" s="400">
        <v>1722785409.2735062</v>
      </c>
      <c r="AQ49" s="400">
        <v>23967784.899174068</v>
      </c>
      <c r="AR49" s="29"/>
    </row>
    <row r="50" spans="1:44" x14ac:dyDescent="0.2">
      <c r="A50" s="396"/>
      <c r="B50" s="397">
        <v>7</v>
      </c>
      <c r="C50" s="398">
        <v>589.99999999999795</v>
      </c>
      <c r="D50" s="399">
        <v>274419.219392706</v>
      </c>
      <c r="E50" s="399">
        <v>839048557.09608102</v>
      </c>
      <c r="F50" s="399">
        <v>214898.875</v>
      </c>
      <c r="G50" s="399">
        <v>18354393.220690601</v>
      </c>
      <c r="H50" s="399">
        <v>1763552.3108360402</v>
      </c>
      <c r="I50" s="399">
        <v>10229921.012628499</v>
      </c>
      <c r="J50" s="399">
        <v>1365763.7127270401</v>
      </c>
      <c r="K50" s="399">
        <v>202289775.5463554</v>
      </c>
      <c r="L50" s="399">
        <v>5672603.0260639302</v>
      </c>
      <c r="M50" s="399">
        <v>230775521.5396755</v>
      </c>
      <c r="N50" s="399">
        <v>11015133.881413899</v>
      </c>
      <c r="O50" s="399">
        <v>166296142.5133256</v>
      </c>
      <c r="P50" s="399">
        <v>15129841.4721046</v>
      </c>
      <c r="Q50" s="399">
        <v>2688339.6545934603</v>
      </c>
      <c r="R50" s="399">
        <v>80438328.581497386</v>
      </c>
      <c r="S50" s="399">
        <v>38503443.076651394</v>
      </c>
      <c r="T50" s="399">
        <v>669883.893295196</v>
      </c>
      <c r="U50" s="399">
        <v>6311272.2556287702</v>
      </c>
      <c r="V50" s="399">
        <v>2142678.7081020302</v>
      </c>
      <c r="W50" s="399">
        <v>7996673.0639520101</v>
      </c>
      <c r="X50" s="399">
        <v>36341648.739588805</v>
      </c>
      <c r="Y50" s="399">
        <v>9225985.99678546</v>
      </c>
      <c r="Z50" s="399">
        <v>359347.73262919299</v>
      </c>
      <c r="AA50" s="399">
        <v>63472.684004793104</v>
      </c>
      <c r="AB50" s="399">
        <v>4414.6576666666597</v>
      </c>
      <c r="AC50" s="399">
        <v>433482.126019291</v>
      </c>
      <c r="AD50" s="399">
        <v>1101579.3567149001</v>
      </c>
      <c r="AE50" s="399">
        <v>3163878.3965038504</v>
      </c>
      <c r="AF50" s="399">
        <v>530115.37753780396</v>
      </c>
      <c r="AG50" s="399">
        <v>173125.05811910701</v>
      </c>
      <c r="AH50" s="399">
        <v>133653.93174393501</v>
      </c>
      <c r="AI50" s="399">
        <v>220974.93746338401</v>
      </c>
      <c r="AJ50" s="399">
        <v>163396.72159043999</v>
      </c>
      <c r="AK50" s="399">
        <v>6968.1555536933502</v>
      </c>
      <c r="AL50" s="400">
        <v>1693103776.5319364</v>
      </c>
      <c r="AM50" s="399">
        <v>5342229.7698565898</v>
      </c>
      <c r="AN50" s="399">
        <v>143403028.651885</v>
      </c>
      <c r="AO50" s="399">
        <v>27100440.342104901</v>
      </c>
      <c r="AP50" s="400">
        <v>1868949475.295783</v>
      </c>
      <c r="AQ50" s="400">
        <v>26501194.898765493</v>
      </c>
      <c r="AR50" s="29"/>
    </row>
    <row r="51" spans="1:44" x14ac:dyDescent="0.2">
      <c r="A51" s="396"/>
      <c r="B51" s="397">
        <v>8</v>
      </c>
      <c r="C51" s="398">
        <v>589.99999999999795</v>
      </c>
      <c r="D51" s="399">
        <v>267056.67015937698</v>
      </c>
      <c r="E51" s="399">
        <v>849033644.425331</v>
      </c>
      <c r="F51" s="399">
        <v>236361</v>
      </c>
      <c r="G51" s="399">
        <v>18263637.211213898</v>
      </c>
      <c r="H51" s="399">
        <v>1664111.82775977</v>
      </c>
      <c r="I51" s="399">
        <v>10137118.543373501</v>
      </c>
      <c r="J51" s="399">
        <v>2045413.6671186199</v>
      </c>
      <c r="K51" s="399">
        <v>202983641.56836569</v>
      </c>
      <c r="L51" s="399">
        <v>6215793.9822375998</v>
      </c>
      <c r="M51" s="399">
        <v>231752071.56767827</v>
      </c>
      <c r="N51" s="399">
        <v>12232749.9811935</v>
      </c>
      <c r="O51" s="399">
        <v>168279591.35897446</v>
      </c>
      <c r="P51" s="399">
        <v>16816858.998522799</v>
      </c>
      <c r="Q51" s="399">
        <v>4010105.2388438503</v>
      </c>
      <c r="R51" s="399">
        <v>79220471.459224701</v>
      </c>
      <c r="S51" s="399">
        <v>42022543.242477603</v>
      </c>
      <c r="T51" s="399">
        <v>948495.86497610202</v>
      </c>
      <c r="U51" s="399">
        <v>5233786.1276230095</v>
      </c>
      <c r="V51" s="399">
        <v>2133837.78023544</v>
      </c>
      <c r="W51" s="399">
        <v>7408585.0174952</v>
      </c>
      <c r="X51" s="399">
        <v>36408296.789359704</v>
      </c>
      <c r="Y51" s="399">
        <v>9304530.0893697999</v>
      </c>
      <c r="Z51" s="399">
        <v>350410.67918859399</v>
      </c>
      <c r="AA51" s="399">
        <v>66369.617323953091</v>
      </c>
      <c r="AB51" s="399">
        <v>4414.6576666666597</v>
      </c>
      <c r="AC51" s="399">
        <v>398571.05406953004</v>
      </c>
      <c r="AD51" s="399">
        <v>1005550.45199046</v>
      </c>
      <c r="AE51" s="399">
        <v>2888070.9612559499</v>
      </c>
      <c r="AF51" s="399">
        <v>483903.18340741697</v>
      </c>
      <c r="AG51" s="399">
        <v>168438.912543591</v>
      </c>
      <c r="AH51" s="399">
        <v>133955.748734992</v>
      </c>
      <c r="AI51" s="399">
        <v>203579.89191656501</v>
      </c>
      <c r="AJ51" s="399">
        <v>156098.627992155</v>
      </c>
      <c r="AK51" s="399">
        <v>6515.0125697393396</v>
      </c>
      <c r="AL51" s="400">
        <v>1712485171.2101934</v>
      </c>
      <c r="AM51" s="399">
        <v>5370289.5788920494</v>
      </c>
      <c r="AN51" s="399">
        <v>142897469.53285301</v>
      </c>
      <c r="AO51" s="399">
        <v>28195415.0701048</v>
      </c>
      <c r="AP51" s="400">
        <v>1888948345.3920434</v>
      </c>
      <c r="AQ51" s="400">
        <v>27158082.160451736</v>
      </c>
      <c r="AR51" s="29"/>
    </row>
    <row r="52" spans="1:44" x14ac:dyDescent="0.2">
      <c r="A52" s="396"/>
      <c r="B52" s="397">
        <v>9</v>
      </c>
      <c r="C52" s="398">
        <v>589.99999999999795</v>
      </c>
      <c r="D52" s="399">
        <v>303203.31958990899</v>
      </c>
      <c r="E52" s="399">
        <v>772444236.68675399</v>
      </c>
      <c r="F52" s="399">
        <v>198473.625</v>
      </c>
      <c r="G52" s="399">
        <v>16521085.685495498</v>
      </c>
      <c r="H52" s="399">
        <v>1502511.8132150802</v>
      </c>
      <c r="I52" s="399">
        <v>9100877.4486321304</v>
      </c>
      <c r="J52" s="399">
        <v>1323515.45303045</v>
      </c>
      <c r="K52" s="399">
        <v>183331371.79763627</v>
      </c>
      <c r="L52" s="399">
        <v>5676387.47249314</v>
      </c>
      <c r="M52" s="399">
        <v>210103790.62511027</v>
      </c>
      <c r="N52" s="399">
        <v>11112747.381958298</v>
      </c>
      <c r="O52" s="399">
        <v>147485494.11133379</v>
      </c>
      <c r="P52" s="399">
        <v>14758426.973882701</v>
      </c>
      <c r="Q52" s="399">
        <v>2868360.2269794503</v>
      </c>
      <c r="R52" s="399">
        <v>70539923.616823405</v>
      </c>
      <c r="S52" s="399">
        <v>38165805.542905994</v>
      </c>
      <c r="T52" s="399">
        <v>757350.56451871502</v>
      </c>
      <c r="U52" s="399">
        <v>5776070.3008060902</v>
      </c>
      <c r="V52" s="399">
        <v>1843799.8137729801</v>
      </c>
      <c r="W52" s="399">
        <v>6307451.6346506299</v>
      </c>
      <c r="X52" s="399">
        <v>35644680.491035998</v>
      </c>
      <c r="Y52" s="399">
        <v>8118461.6982848104</v>
      </c>
      <c r="Z52" s="399">
        <v>447172.17909536901</v>
      </c>
      <c r="AA52" s="399">
        <v>67440.283997858001</v>
      </c>
      <c r="AB52" s="399">
        <v>4414.6576666666597</v>
      </c>
      <c r="AC52" s="399">
        <v>403075.450874259</v>
      </c>
      <c r="AD52" s="399">
        <v>1009626.18973893</v>
      </c>
      <c r="AE52" s="399">
        <v>2899777.0072467299</v>
      </c>
      <c r="AF52" s="399">
        <v>485864.55935560004</v>
      </c>
      <c r="AG52" s="399">
        <v>170140.38617767498</v>
      </c>
      <c r="AH52" s="399">
        <v>130896.90887037599</v>
      </c>
      <c r="AI52" s="399">
        <v>254337.91491201002</v>
      </c>
      <c r="AJ52" s="399">
        <v>160618.15670766699</v>
      </c>
      <c r="AK52" s="399">
        <v>6893.8187016462707</v>
      </c>
      <c r="AL52" s="400">
        <v>1549924873.7972546</v>
      </c>
      <c r="AM52" s="399">
        <v>4796338.3551306995</v>
      </c>
      <c r="AN52" s="399">
        <v>134393819.053574</v>
      </c>
      <c r="AO52" s="399">
        <v>26043990.000497099</v>
      </c>
      <c r="AP52" s="400">
        <v>1715159021.2064564</v>
      </c>
      <c r="AQ52" s="400">
        <v>24727065.127612658</v>
      </c>
      <c r="AR52" s="29"/>
    </row>
    <row r="53" spans="1:44" x14ac:dyDescent="0.2">
      <c r="A53" s="396"/>
      <c r="B53" s="397">
        <v>10</v>
      </c>
      <c r="C53" s="398">
        <v>589.99999999999795</v>
      </c>
      <c r="D53" s="399">
        <v>473938.27409775299</v>
      </c>
      <c r="E53" s="399">
        <v>893474914.26502991</v>
      </c>
      <c r="F53" s="399">
        <v>173928</v>
      </c>
      <c r="G53" s="399">
        <v>18313635.3410444</v>
      </c>
      <c r="H53" s="399">
        <v>1605531.7737752199</v>
      </c>
      <c r="I53" s="399">
        <v>10010214.8950231</v>
      </c>
      <c r="J53" s="399">
        <v>1126457.5334537302</v>
      </c>
      <c r="K53" s="399">
        <v>191649749.28819314</v>
      </c>
      <c r="L53" s="399">
        <v>5599136.8240082804</v>
      </c>
      <c r="M53" s="399">
        <v>222112359.68206534</v>
      </c>
      <c r="N53" s="399">
        <v>11112984.130876899</v>
      </c>
      <c r="O53" s="399">
        <v>153739078.50618771</v>
      </c>
      <c r="P53" s="399">
        <v>15005012.533944601</v>
      </c>
      <c r="Q53" s="399">
        <v>1286598.1164640801</v>
      </c>
      <c r="R53" s="399">
        <v>74532851.0100196</v>
      </c>
      <c r="S53" s="399">
        <v>38792932.613938898</v>
      </c>
      <c r="T53" s="399">
        <v>766061.38252789399</v>
      </c>
      <c r="U53" s="399">
        <v>8328779.0419540508</v>
      </c>
      <c r="V53" s="399">
        <v>1494687.78861742</v>
      </c>
      <c r="W53" s="399">
        <v>6084850.9742999505</v>
      </c>
      <c r="X53" s="399">
        <v>36124378.478282906</v>
      </c>
      <c r="Y53" s="399">
        <v>8508969.8967388105</v>
      </c>
      <c r="Z53" s="399">
        <v>587378.42717266001</v>
      </c>
      <c r="AA53" s="399">
        <v>71363.639537717099</v>
      </c>
      <c r="AB53" s="399">
        <v>4414.6576666666597</v>
      </c>
      <c r="AC53" s="399">
        <v>450282.32192826696</v>
      </c>
      <c r="AD53" s="399">
        <v>1119844.22381547</v>
      </c>
      <c r="AE53" s="399">
        <v>3216337.4572898503</v>
      </c>
      <c r="AF53" s="399">
        <v>538905.01839270594</v>
      </c>
      <c r="AG53" s="399">
        <v>177232.64112936801</v>
      </c>
      <c r="AH53" s="399">
        <v>141355.63318163803</v>
      </c>
      <c r="AI53" s="399">
        <v>452417.866000037</v>
      </c>
      <c r="AJ53" s="399">
        <v>164526.543975337</v>
      </c>
      <c r="AK53" s="399">
        <v>6861.8433632166198</v>
      </c>
      <c r="AL53" s="400">
        <v>1707248560.6239965</v>
      </c>
      <c r="AM53" s="399">
        <v>4608365.2063105898</v>
      </c>
      <c r="AN53" s="399">
        <v>134507089.22993401</v>
      </c>
      <c r="AO53" s="399">
        <v>26441425.1680707</v>
      </c>
      <c r="AP53" s="400">
        <v>1872805440.2283118</v>
      </c>
      <c r="AQ53" s="400">
        <v>24717579.058784436</v>
      </c>
      <c r="AR53" s="29"/>
    </row>
    <row r="54" spans="1:44" x14ac:dyDescent="0.2">
      <c r="A54" s="396"/>
      <c r="B54" s="397">
        <v>11</v>
      </c>
      <c r="C54" s="398">
        <v>589.99999999999795</v>
      </c>
      <c r="D54" s="399">
        <v>653982.29931519495</v>
      </c>
      <c r="E54" s="399">
        <v>1069067320.8275601</v>
      </c>
      <c r="F54" s="399">
        <v>196629.25</v>
      </c>
      <c r="G54" s="399">
        <v>20732489.9626971</v>
      </c>
      <c r="H54" s="399">
        <v>1773474.61053023</v>
      </c>
      <c r="I54" s="399">
        <v>11272191.9242256</v>
      </c>
      <c r="J54" s="399">
        <v>1214013.43109887</v>
      </c>
      <c r="K54" s="399">
        <v>201214999.29770541</v>
      </c>
      <c r="L54" s="399">
        <v>5918987.5623924695</v>
      </c>
      <c r="M54" s="399">
        <v>224167357.05097854</v>
      </c>
      <c r="N54" s="399">
        <v>10930056.912906101</v>
      </c>
      <c r="O54" s="399">
        <v>155292028.5414702</v>
      </c>
      <c r="P54" s="399">
        <v>14029181.633779701</v>
      </c>
      <c r="Q54" s="399">
        <v>369181.24495002703</v>
      </c>
      <c r="R54" s="399">
        <v>75493038.709204003</v>
      </c>
      <c r="S54" s="399">
        <v>36934650.730688803</v>
      </c>
      <c r="T54" s="399">
        <v>302850.19418591005</v>
      </c>
      <c r="U54" s="399">
        <v>10819442.888914499</v>
      </c>
      <c r="V54" s="399">
        <v>1509794.4681444301</v>
      </c>
      <c r="W54" s="399">
        <v>5063031.7180273794</v>
      </c>
      <c r="X54" s="399">
        <v>35668748.549820498</v>
      </c>
      <c r="Y54" s="399">
        <v>8265426.3277997505</v>
      </c>
      <c r="Z54" s="399">
        <v>615103.76254377398</v>
      </c>
      <c r="AA54" s="399">
        <v>89630.050449432907</v>
      </c>
      <c r="AB54" s="399">
        <v>4414.6576666666597</v>
      </c>
      <c r="AC54" s="399">
        <v>392411.65099369403</v>
      </c>
      <c r="AD54" s="399">
        <v>969025.17884607904</v>
      </c>
      <c r="AE54" s="399">
        <v>2783165.6524159699</v>
      </c>
      <c r="AF54" s="399">
        <v>466326.048501449</v>
      </c>
      <c r="AG54" s="399">
        <v>167243.42044133603</v>
      </c>
      <c r="AH54" s="399">
        <v>128676.54699959701</v>
      </c>
      <c r="AI54" s="399">
        <v>223592.489770699</v>
      </c>
      <c r="AJ54" s="399">
        <v>158001.066481702</v>
      </c>
      <c r="AK54" s="399">
        <v>6730.4044773968099</v>
      </c>
      <c r="AL54" s="400">
        <v>1896893789.0659828</v>
      </c>
      <c r="AM54" s="399">
        <v>4521776.90537808</v>
      </c>
      <c r="AN54" s="399">
        <v>132973119.197338</v>
      </c>
      <c r="AO54" s="399">
        <v>24935780.537204299</v>
      </c>
      <c r="AP54" s="400">
        <v>2059324465.7059033</v>
      </c>
      <c r="AQ54" s="400">
        <v>26154662.348557077</v>
      </c>
      <c r="AR54" s="29"/>
    </row>
    <row r="55" spans="1:44" x14ac:dyDescent="0.2">
      <c r="A55" s="415"/>
      <c r="B55" s="416">
        <v>12</v>
      </c>
      <c r="C55" s="417">
        <v>589.99999999999795</v>
      </c>
      <c r="D55" s="418">
        <v>857025.10959890508</v>
      </c>
      <c r="E55" s="418">
        <v>1281512429.8053601</v>
      </c>
      <c r="F55" s="418">
        <v>242994.14285714302</v>
      </c>
      <c r="G55" s="418">
        <v>26860626.5905017</v>
      </c>
      <c r="H55" s="418">
        <v>2259435.88229605</v>
      </c>
      <c r="I55" s="418">
        <v>13333970.299235899</v>
      </c>
      <c r="J55" s="418">
        <v>1451921.6421374199</v>
      </c>
      <c r="K55" s="418">
        <v>233750402.85253027</v>
      </c>
      <c r="L55" s="418">
        <v>6180573.9544808399</v>
      </c>
      <c r="M55" s="418">
        <v>252893088.20091611</v>
      </c>
      <c r="N55" s="418">
        <v>10770585.889330098</v>
      </c>
      <c r="O55" s="418">
        <v>165223262.3266193</v>
      </c>
      <c r="P55" s="418">
        <v>13121361.309534799</v>
      </c>
      <c r="Q55" s="418">
        <v>265770.12147308397</v>
      </c>
      <c r="R55" s="418">
        <v>80040207.249400496</v>
      </c>
      <c r="S55" s="418">
        <v>34987599.210050799</v>
      </c>
      <c r="T55" s="418">
        <v>0</v>
      </c>
      <c r="U55" s="418">
        <v>14079653.2586376</v>
      </c>
      <c r="V55" s="418">
        <v>1678890.2927596599</v>
      </c>
      <c r="W55" s="418">
        <v>5437054.9123440394</v>
      </c>
      <c r="X55" s="418">
        <v>36701377.768311806</v>
      </c>
      <c r="Y55" s="418">
        <v>8745081.0310306605</v>
      </c>
      <c r="Z55" s="418">
        <v>795448.42184378696</v>
      </c>
      <c r="AA55" s="418">
        <v>108908.459927082</v>
      </c>
      <c r="AB55" s="418">
        <v>4414.6576666666597</v>
      </c>
      <c r="AC55" s="418">
        <v>428473.58562563302</v>
      </c>
      <c r="AD55" s="418">
        <v>1050653.12453719</v>
      </c>
      <c r="AE55" s="418">
        <v>3017611.67062501</v>
      </c>
      <c r="AF55" s="418">
        <v>505608.03847693501</v>
      </c>
      <c r="AG55" s="418">
        <v>173763.41770004798</v>
      </c>
      <c r="AH55" s="418">
        <v>138007.70379678099</v>
      </c>
      <c r="AI55" s="418">
        <v>228797.97802875002</v>
      </c>
      <c r="AJ55" s="418">
        <v>160892.737080222</v>
      </c>
      <c r="AK55" s="418">
        <v>6738.9476814135896</v>
      </c>
      <c r="AL55" s="419">
        <v>2197013220.5923963</v>
      </c>
      <c r="AM55" s="418">
        <v>4925705.4151632702</v>
      </c>
      <c r="AN55" s="418">
        <v>135986407.41173801</v>
      </c>
      <c r="AO55" s="418">
        <v>25547178.035891</v>
      </c>
      <c r="AP55" s="419">
        <v>2363472511.4551883</v>
      </c>
      <c r="AQ55" s="419">
        <v>28887425.540378567</v>
      </c>
      <c r="AR55" s="29"/>
    </row>
    <row r="56" spans="1:44" x14ac:dyDescent="0.2">
      <c r="A56" s="392">
        <f>A44+1</f>
        <v>2027</v>
      </c>
      <c r="B56" s="392">
        <v>1</v>
      </c>
      <c r="C56" s="393">
        <v>589.99999999999795</v>
      </c>
      <c r="D56" s="394">
        <v>852229.99171329103</v>
      </c>
      <c r="E56" s="394">
        <v>1226037482.3624601</v>
      </c>
      <c r="F56" s="394">
        <v>259810</v>
      </c>
      <c r="G56" s="394">
        <v>27778102.611328501</v>
      </c>
      <c r="H56" s="394">
        <v>2441815.0196343199</v>
      </c>
      <c r="I56" s="394">
        <v>13598959.401079401</v>
      </c>
      <c r="J56" s="394">
        <v>1545831.6786020901</v>
      </c>
      <c r="K56" s="394">
        <v>236318307.2301921</v>
      </c>
      <c r="L56" s="394">
        <v>7123257.1451023594</v>
      </c>
      <c r="M56" s="394">
        <v>243689100.68807971</v>
      </c>
      <c r="N56" s="394">
        <v>11532456.506691299</v>
      </c>
      <c r="O56" s="394">
        <v>164305575.32532543</v>
      </c>
      <c r="P56" s="394">
        <v>13677348.709780499</v>
      </c>
      <c r="Q56" s="394">
        <v>292466.981513365</v>
      </c>
      <c r="R56" s="394">
        <v>80471753.200866193</v>
      </c>
      <c r="S56" s="394">
        <v>37126596.970747605</v>
      </c>
      <c r="T56" s="394">
        <v>0</v>
      </c>
      <c r="U56" s="394">
        <v>14725586.223271701</v>
      </c>
      <c r="V56" s="394">
        <v>1657491.6282699602</v>
      </c>
      <c r="W56" s="394">
        <v>5696283.5312149497</v>
      </c>
      <c r="X56" s="394">
        <v>37298957.259340301</v>
      </c>
      <c r="Y56" s="394">
        <v>8768637.6385700814</v>
      </c>
      <c r="Z56" s="394">
        <v>811388.969869836</v>
      </c>
      <c r="AA56" s="394">
        <v>110190.418926181</v>
      </c>
      <c r="AB56" s="394">
        <v>4414.6576666666597</v>
      </c>
      <c r="AC56" s="394">
        <v>424368.95269916498</v>
      </c>
      <c r="AD56" s="394">
        <v>1033338.0456708701</v>
      </c>
      <c r="AE56" s="394">
        <v>2967880.52449835</v>
      </c>
      <c r="AF56" s="394">
        <v>497275.466234761</v>
      </c>
      <c r="AG56" s="394">
        <v>174062.57696598998</v>
      </c>
      <c r="AH56" s="394">
        <v>130544.34728034801</v>
      </c>
      <c r="AI56" s="394">
        <v>342587.95096972003</v>
      </c>
      <c r="AJ56" s="394">
        <v>160797.91133973899</v>
      </c>
      <c r="AK56" s="394">
        <v>6937.1034950432104</v>
      </c>
      <c r="AL56" s="395">
        <v>2141862427.0294001</v>
      </c>
      <c r="AM56" s="394">
        <v>5657857.8548807604</v>
      </c>
      <c r="AN56" s="394">
        <v>136797894.51200899</v>
      </c>
      <c r="AO56" s="394">
        <v>26179683.1922605</v>
      </c>
      <c r="AP56" s="395">
        <v>2310497862.5885501</v>
      </c>
      <c r="AQ56" s="395">
        <v>26657308.277561836</v>
      </c>
      <c r="AR56" s="29"/>
    </row>
    <row r="57" spans="1:44" x14ac:dyDescent="0.2">
      <c r="A57" s="396"/>
      <c r="B57" s="397">
        <v>2</v>
      </c>
      <c r="C57" s="398">
        <v>589.99999999999795</v>
      </c>
      <c r="D57" s="399">
        <v>841507.68192142597</v>
      </c>
      <c r="E57" s="399">
        <v>1055322759.7910799</v>
      </c>
      <c r="F57" s="399">
        <v>233365.535</v>
      </c>
      <c r="G57" s="399">
        <v>23886775.420717198</v>
      </c>
      <c r="H57" s="399">
        <v>2059267.74759928</v>
      </c>
      <c r="I57" s="399">
        <v>11387566.905022901</v>
      </c>
      <c r="J57" s="399">
        <v>1344464.7273947902</v>
      </c>
      <c r="K57" s="399">
        <v>202679988.7977199</v>
      </c>
      <c r="L57" s="399">
        <v>6523356.5639333203</v>
      </c>
      <c r="M57" s="399">
        <v>214023287.70764467</v>
      </c>
      <c r="N57" s="399">
        <v>11287145.9932728</v>
      </c>
      <c r="O57" s="399">
        <v>146529072.97057509</v>
      </c>
      <c r="P57" s="399">
        <v>13558579.389332</v>
      </c>
      <c r="Q57" s="399">
        <v>260173.49660804</v>
      </c>
      <c r="R57" s="399">
        <v>72001085.380331695</v>
      </c>
      <c r="S57" s="399">
        <v>35663850.108028501</v>
      </c>
      <c r="T57" s="399">
        <v>0</v>
      </c>
      <c r="U57" s="399">
        <v>13207466.966398301</v>
      </c>
      <c r="V57" s="399">
        <v>1569615.67806709</v>
      </c>
      <c r="W57" s="399">
        <v>5587689.6030133301</v>
      </c>
      <c r="X57" s="399">
        <v>33917863.022274405</v>
      </c>
      <c r="Y57" s="399">
        <v>8211092.7966274396</v>
      </c>
      <c r="Z57" s="399">
        <v>633063.55445076199</v>
      </c>
      <c r="AA57" s="399">
        <v>107716.87058862101</v>
      </c>
      <c r="AB57" s="399">
        <v>4414.6576666666597</v>
      </c>
      <c r="AC57" s="399">
        <v>379589.752986943</v>
      </c>
      <c r="AD57" s="399">
        <v>917905.33511445404</v>
      </c>
      <c r="AE57" s="399">
        <v>2636342.84911157</v>
      </c>
      <c r="AF57" s="399">
        <v>441725.53734056599</v>
      </c>
      <c r="AG57" s="399">
        <v>173449.87103258198</v>
      </c>
      <c r="AH57" s="399">
        <v>135606.75309156801</v>
      </c>
      <c r="AI57" s="399">
        <v>195187.71375707901</v>
      </c>
      <c r="AJ57" s="399">
        <v>158114.66138895499</v>
      </c>
      <c r="AK57" s="399">
        <v>6646.2716323243894</v>
      </c>
      <c r="AL57" s="400">
        <v>1865886330.1107244</v>
      </c>
      <c r="AM57" s="399">
        <v>5122432.1047983207</v>
      </c>
      <c r="AN57" s="399">
        <v>123831318.02770899</v>
      </c>
      <c r="AO57" s="399">
        <v>23037557.599511899</v>
      </c>
      <c r="AP57" s="400">
        <v>2017877637.8427436</v>
      </c>
      <c r="AQ57" s="400">
        <v>23431945.037921585</v>
      </c>
      <c r="AR57" s="29"/>
    </row>
    <row r="58" spans="1:44" x14ac:dyDescent="0.2">
      <c r="A58" s="396"/>
      <c r="B58" s="397">
        <v>3</v>
      </c>
      <c r="C58" s="398">
        <v>589.99999999999795</v>
      </c>
      <c r="D58" s="399">
        <v>826428.48080683302</v>
      </c>
      <c r="E58" s="399">
        <v>1066497230.8080101</v>
      </c>
      <c r="F58" s="399">
        <v>213526.34</v>
      </c>
      <c r="G58" s="399">
        <v>24720505.327772498</v>
      </c>
      <c r="H58" s="399">
        <v>2295465.6565821501</v>
      </c>
      <c r="I58" s="399">
        <v>12214603.145083299</v>
      </c>
      <c r="J58" s="399">
        <v>1457228.3404065499</v>
      </c>
      <c r="K58" s="399">
        <v>219703301.03347382</v>
      </c>
      <c r="L58" s="399">
        <v>7192696.1453407602</v>
      </c>
      <c r="M58" s="399">
        <v>231934422.36308149</v>
      </c>
      <c r="N58" s="399">
        <v>12164103.2306771</v>
      </c>
      <c r="O58" s="399">
        <v>157912844.0380058</v>
      </c>
      <c r="P58" s="399">
        <v>14670829.4968982</v>
      </c>
      <c r="Q58" s="399">
        <v>285213.04377635696</v>
      </c>
      <c r="R58" s="399">
        <v>79326995.177448004</v>
      </c>
      <c r="S58" s="399">
        <v>38364082.363143101</v>
      </c>
      <c r="T58" s="399">
        <v>0</v>
      </c>
      <c r="U58" s="399">
        <v>14266711.0454122</v>
      </c>
      <c r="V58" s="399">
        <v>1622676.92898096</v>
      </c>
      <c r="W58" s="399">
        <v>6526359.2773230206</v>
      </c>
      <c r="X58" s="399">
        <v>36827180.689574301</v>
      </c>
      <c r="Y58" s="399">
        <v>8296860.5662258705</v>
      </c>
      <c r="Z58" s="399">
        <v>665835.37879113504</v>
      </c>
      <c r="AA58" s="399">
        <v>103698.75067091201</v>
      </c>
      <c r="AB58" s="399">
        <v>4414.6576666666597</v>
      </c>
      <c r="AC58" s="399">
        <v>457330.31464492</v>
      </c>
      <c r="AD58" s="399">
        <v>1098294.4615320601</v>
      </c>
      <c r="AE58" s="399">
        <v>3154443.75265325</v>
      </c>
      <c r="AF58" s="399">
        <v>528534.58044006396</v>
      </c>
      <c r="AG58" s="399">
        <v>170101.27764025799</v>
      </c>
      <c r="AH58" s="399">
        <v>128167.88583440799</v>
      </c>
      <c r="AI58" s="399">
        <v>248278.003235312</v>
      </c>
      <c r="AJ58" s="399">
        <v>157454.64013626598</v>
      </c>
      <c r="AK58" s="399">
        <v>6812.6110683589695</v>
      </c>
      <c r="AL58" s="400">
        <v>1944043219.812336</v>
      </c>
      <c r="AM58" s="399">
        <v>5468903.9811858805</v>
      </c>
      <c r="AN58" s="399">
        <v>133968437.31666002</v>
      </c>
      <c r="AO58" s="399">
        <v>24972751.551822599</v>
      </c>
      <c r="AP58" s="400">
        <v>2108453312.6620045</v>
      </c>
      <c r="AQ58" s="400">
        <v>24954588.829289552</v>
      </c>
      <c r="AR58" s="29"/>
    </row>
    <row r="59" spans="1:44" x14ac:dyDescent="0.2">
      <c r="A59" s="396"/>
      <c r="B59" s="397">
        <v>4</v>
      </c>
      <c r="C59" s="398">
        <v>589.99999999999795</v>
      </c>
      <c r="D59" s="399">
        <v>584761.62423550896</v>
      </c>
      <c r="E59" s="399">
        <v>897536175.17646706</v>
      </c>
      <c r="F59" s="399">
        <v>180149.25</v>
      </c>
      <c r="G59" s="399">
        <v>21054236.6115628</v>
      </c>
      <c r="H59" s="399">
        <v>2004634.95636978</v>
      </c>
      <c r="I59" s="399">
        <v>10461028.440818699</v>
      </c>
      <c r="J59" s="399">
        <v>1256653.2358373899</v>
      </c>
      <c r="K59" s="399">
        <v>193095421.5420295</v>
      </c>
      <c r="L59" s="399">
        <v>6263965.8871786091</v>
      </c>
      <c r="M59" s="399">
        <v>210089231.47979671</v>
      </c>
      <c r="N59" s="399">
        <v>11240549.306273</v>
      </c>
      <c r="O59" s="399">
        <v>148997565.44504419</v>
      </c>
      <c r="P59" s="399">
        <v>14401683.5476555</v>
      </c>
      <c r="Q59" s="399">
        <v>306444.08080191998</v>
      </c>
      <c r="R59" s="399">
        <v>74995178.8929919</v>
      </c>
      <c r="S59" s="399">
        <v>36722978.2997697</v>
      </c>
      <c r="T59" s="399">
        <v>0</v>
      </c>
      <c r="U59" s="399">
        <v>10957642.0233604</v>
      </c>
      <c r="V59" s="399">
        <v>1657085.31820172</v>
      </c>
      <c r="W59" s="399">
        <v>5967573.6950819297</v>
      </c>
      <c r="X59" s="399">
        <v>35344345.227974996</v>
      </c>
      <c r="Y59" s="399">
        <v>8928341.4533416703</v>
      </c>
      <c r="Z59" s="399">
        <v>474545.61367104796</v>
      </c>
      <c r="AA59" s="399">
        <v>87227.212893670498</v>
      </c>
      <c r="AB59" s="399">
        <v>4414.6576666666597</v>
      </c>
      <c r="AC59" s="399">
        <v>424813.88981022901</v>
      </c>
      <c r="AD59" s="399">
        <v>1013242.52556025</v>
      </c>
      <c r="AE59" s="399">
        <v>2910163.5914812898</v>
      </c>
      <c r="AF59" s="399">
        <v>487604.85633696197</v>
      </c>
      <c r="AG59" s="399">
        <v>180098.50810755402</v>
      </c>
      <c r="AH59" s="399">
        <v>141143.237477421</v>
      </c>
      <c r="AI59" s="399">
        <v>204871.249990574</v>
      </c>
      <c r="AJ59" s="399">
        <v>164213.67052368299</v>
      </c>
      <c r="AK59" s="399">
        <v>6950.7498084297404</v>
      </c>
      <c r="AL59" s="400">
        <v>1698145525.2581208</v>
      </c>
      <c r="AM59" s="399">
        <v>5047175.1017742697</v>
      </c>
      <c r="AN59" s="399">
        <v>121457325.175833</v>
      </c>
      <c r="AO59" s="399">
        <v>22298144.415716097</v>
      </c>
      <c r="AP59" s="400">
        <v>1846948169.9514441</v>
      </c>
      <c r="AQ59" s="400">
        <v>23829791.223515149</v>
      </c>
      <c r="AR59" s="29"/>
    </row>
    <row r="60" spans="1:44" x14ac:dyDescent="0.2">
      <c r="A60" s="396"/>
      <c r="B60" s="397">
        <v>5</v>
      </c>
      <c r="C60" s="398">
        <v>589.99999999999795</v>
      </c>
      <c r="D60" s="399">
        <v>437512.23762793303</v>
      </c>
      <c r="E60" s="399">
        <v>789448953.31952894</v>
      </c>
      <c r="F60" s="399">
        <v>165744.375</v>
      </c>
      <c r="G60" s="399">
        <v>19025156.507861</v>
      </c>
      <c r="H60" s="399">
        <v>1803359.98482364</v>
      </c>
      <c r="I60" s="399">
        <v>10097177.083051899</v>
      </c>
      <c r="J60" s="399">
        <v>1144319.32914873</v>
      </c>
      <c r="K60" s="399">
        <v>192648776.1998111</v>
      </c>
      <c r="L60" s="399">
        <v>5963495.5836114306</v>
      </c>
      <c r="M60" s="399">
        <v>215357597.1252459</v>
      </c>
      <c r="N60" s="399">
        <v>11106434.184408799</v>
      </c>
      <c r="O60" s="399">
        <v>153387456.49512532</v>
      </c>
      <c r="P60" s="399">
        <v>14884936.154351201</v>
      </c>
      <c r="Q60" s="399">
        <v>729054.94220848696</v>
      </c>
      <c r="R60" s="399">
        <v>75497003.572890893</v>
      </c>
      <c r="S60" s="399">
        <v>37796592.498389594</v>
      </c>
      <c r="T60" s="399">
        <v>295034.81778026704</v>
      </c>
      <c r="U60" s="399">
        <v>9485871.11489526</v>
      </c>
      <c r="V60" s="399">
        <v>1660732.45154013</v>
      </c>
      <c r="W60" s="399">
        <v>6692743.87302454</v>
      </c>
      <c r="X60" s="399">
        <v>35803585.038821898</v>
      </c>
      <c r="Y60" s="399">
        <v>8957381.5982521791</v>
      </c>
      <c r="Z60" s="399">
        <v>362423.34033970797</v>
      </c>
      <c r="AA60" s="399">
        <v>67729.112893822705</v>
      </c>
      <c r="AB60" s="399">
        <v>4414.6576666666597</v>
      </c>
      <c r="AC60" s="399">
        <v>409555.62302931998</v>
      </c>
      <c r="AD60" s="399">
        <v>970227.811177211</v>
      </c>
      <c r="AE60" s="399">
        <v>2786619.76802572</v>
      </c>
      <c r="AF60" s="399">
        <v>466904.79381686496</v>
      </c>
      <c r="AG60" s="399">
        <v>171667.71657841999</v>
      </c>
      <c r="AH60" s="399">
        <v>129658.90672370599</v>
      </c>
      <c r="AI60" s="399">
        <v>386102.18345145602</v>
      </c>
      <c r="AJ60" s="399">
        <v>158845.935501322</v>
      </c>
      <c r="AK60" s="399">
        <v>6863.1060154495999</v>
      </c>
      <c r="AL60" s="400">
        <v>1598310521.4426191</v>
      </c>
      <c r="AM60" s="399">
        <v>5553870.1915288698</v>
      </c>
      <c r="AN60" s="399">
        <v>124012051.746713</v>
      </c>
      <c r="AO60" s="399">
        <v>24119471.915877998</v>
      </c>
      <c r="AP60" s="400">
        <v>1751995915.2967389</v>
      </c>
      <c r="AQ60" s="400">
        <v>23785628.059987836</v>
      </c>
      <c r="AR60" s="29"/>
    </row>
    <row r="61" spans="1:44" x14ac:dyDescent="0.2">
      <c r="A61" s="396"/>
      <c r="B61" s="397">
        <v>6</v>
      </c>
      <c r="C61" s="398">
        <v>589.99999999999795</v>
      </c>
      <c r="D61" s="399">
        <v>317046.47852800199</v>
      </c>
      <c r="E61" s="399">
        <v>767020341.60064495</v>
      </c>
      <c r="F61" s="399">
        <v>183269.5</v>
      </c>
      <c r="G61" s="399">
        <v>17878593.394637801</v>
      </c>
      <c r="H61" s="399">
        <v>1627534.8340841399</v>
      </c>
      <c r="I61" s="399">
        <v>9511057.0586190093</v>
      </c>
      <c r="J61" s="399">
        <v>1028015.2907603399</v>
      </c>
      <c r="K61" s="399">
        <v>189186327.04191715</v>
      </c>
      <c r="L61" s="399">
        <v>5873261.1144727394</v>
      </c>
      <c r="M61" s="399">
        <v>216140453.0040949</v>
      </c>
      <c r="N61" s="399">
        <v>11381021.8134894</v>
      </c>
      <c r="O61" s="399">
        <v>154507034.97651038</v>
      </c>
      <c r="P61" s="399">
        <v>15592385.6536937</v>
      </c>
      <c r="Q61" s="399">
        <v>1459348.3217557101</v>
      </c>
      <c r="R61" s="399">
        <v>74541651.387018889</v>
      </c>
      <c r="S61" s="399">
        <v>39445029.0254637</v>
      </c>
      <c r="T61" s="399">
        <v>634232.55075642106</v>
      </c>
      <c r="U61" s="399">
        <v>8005533.2824183498</v>
      </c>
      <c r="V61" s="399">
        <v>1815545.5544224</v>
      </c>
      <c r="W61" s="399">
        <v>7355250.1617346294</v>
      </c>
      <c r="X61" s="399">
        <v>35017269.984901004</v>
      </c>
      <c r="Y61" s="399">
        <v>8475141.0059440099</v>
      </c>
      <c r="Z61" s="399">
        <v>289404.81533602503</v>
      </c>
      <c r="AA61" s="399">
        <v>63429.272893754896</v>
      </c>
      <c r="AB61" s="399">
        <v>4414.6576666666597</v>
      </c>
      <c r="AC61" s="399">
        <v>389163.19042915397</v>
      </c>
      <c r="AD61" s="399">
        <v>915711.48764955404</v>
      </c>
      <c r="AE61" s="399">
        <v>2630041.8354287101</v>
      </c>
      <c r="AF61" s="399">
        <v>440669.78745743103</v>
      </c>
      <c r="AG61" s="399">
        <v>163091.790117197</v>
      </c>
      <c r="AH61" s="399">
        <v>127965.40229033001</v>
      </c>
      <c r="AI61" s="399">
        <v>212330.89401016399</v>
      </c>
      <c r="AJ61" s="399">
        <v>148217.65894293701</v>
      </c>
      <c r="AK61" s="399">
        <v>6277.7113579041998</v>
      </c>
      <c r="AL61" s="400">
        <v>1572386651.5394471</v>
      </c>
      <c r="AM61" s="399">
        <v>5234280.8655393105</v>
      </c>
      <c r="AN61" s="399">
        <v>137079777.27831399</v>
      </c>
      <c r="AO61" s="399">
        <v>26226713.8752742</v>
      </c>
      <c r="AP61" s="400">
        <v>1740927423.5585747</v>
      </c>
      <c r="AQ61" s="400">
        <v>23967784.899174068</v>
      </c>
      <c r="AR61" s="29"/>
    </row>
    <row r="62" spans="1:44" x14ac:dyDescent="0.2">
      <c r="A62" s="396"/>
      <c r="B62" s="397">
        <v>7</v>
      </c>
      <c r="C62" s="398">
        <v>589.99999999999795</v>
      </c>
      <c r="D62" s="399">
        <v>274419.219392706</v>
      </c>
      <c r="E62" s="399">
        <v>858576945.05364907</v>
      </c>
      <c r="F62" s="399">
        <v>214898.875</v>
      </c>
      <c r="G62" s="399">
        <v>18281842.162374601</v>
      </c>
      <c r="H62" s="399">
        <v>1738875.4339266201</v>
      </c>
      <c r="I62" s="399">
        <v>10240868.600960301</v>
      </c>
      <c r="J62" s="399">
        <v>1346652.97650491</v>
      </c>
      <c r="K62" s="399">
        <v>204418117.51105008</v>
      </c>
      <c r="L62" s="399">
        <v>5553862.3162467005</v>
      </c>
      <c r="M62" s="399">
        <v>232345459.6343573</v>
      </c>
      <c r="N62" s="399">
        <v>10784561.636220399</v>
      </c>
      <c r="O62" s="399">
        <v>169881048.17844298</v>
      </c>
      <c r="P62" s="399">
        <v>14813138.8740971</v>
      </c>
      <c r="Q62" s="399">
        <v>2677713.21302666</v>
      </c>
      <c r="R62" s="399">
        <v>79425715.455849901</v>
      </c>
      <c r="S62" s="399">
        <v>37697476.901983</v>
      </c>
      <c r="T62" s="399">
        <v>667235.98307429906</v>
      </c>
      <c r="U62" s="399">
        <v>6286325.1230289098</v>
      </c>
      <c r="V62" s="399">
        <v>2145902.72704635</v>
      </c>
      <c r="W62" s="399">
        <v>7995266.5440982701</v>
      </c>
      <c r="X62" s="399">
        <v>36398301.0092384</v>
      </c>
      <c r="Y62" s="399">
        <v>9224931.1068951599</v>
      </c>
      <c r="Z62" s="399">
        <v>301697.42838983599</v>
      </c>
      <c r="AA62" s="399">
        <v>63472.684004793104</v>
      </c>
      <c r="AB62" s="399">
        <v>4414.6576666666597</v>
      </c>
      <c r="AC62" s="399">
        <v>467975.695839327</v>
      </c>
      <c r="AD62" s="399">
        <v>1093795.10242568</v>
      </c>
      <c r="AE62" s="399">
        <v>3141521.0113291601</v>
      </c>
      <c r="AF62" s="399">
        <v>526369.34428452398</v>
      </c>
      <c r="AG62" s="399">
        <v>173097.379161091</v>
      </c>
      <c r="AH62" s="399">
        <v>131020.19819210599</v>
      </c>
      <c r="AI62" s="399">
        <v>219413.429348445</v>
      </c>
      <c r="AJ62" s="399">
        <v>160038.611641525</v>
      </c>
      <c r="AK62" s="399">
        <v>6967.0414961033503</v>
      </c>
      <c r="AL62" s="400">
        <v>1717279931.1202428</v>
      </c>
      <c r="AM62" s="399">
        <v>5344887.2446765797</v>
      </c>
      <c r="AN62" s="399">
        <v>143474364.02197701</v>
      </c>
      <c r="AO62" s="399">
        <v>27113921.3679916</v>
      </c>
      <c r="AP62" s="400">
        <v>1893213103.7548881</v>
      </c>
      <c r="AQ62" s="400">
        <v>26501194.898765493</v>
      </c>
      <c r="AR62" s="29"/>
    </row>
    <row r="63" spans="1:44" x14ac:dyDescent="0.2">
      <c r="A63" s="396"/>
      <c r="B63" s="397">
        <v>8</v>
      </c>
      <c r="C63" s="398">
        <v>589.99999999999795</v>
      </c>
      <c r="D63" s="399">
        <v>267056.67015937698</v>
      </c>
      <c r="E63" s="399">
        <v>870334133.80554092</v>
      </c>
      <c r="F63" s="399">
        <v>236361</v>
      </c>
      <c r="G63" s="399">
        <v>18179034.9982986</v>
      </c>
      <c r="H63" s="399">
        <v>1640508.0293478</v>
      </c>
      <c r="I63" s="399">
        <v>10140004.5249715</v>
      </c>
      <c r="J63" s="399">
        <v>2016401.47511181</v>
      </c>
      <c r="K63" s="399">
        <v>205009456.47581658</v>
      </c>
      <c r="L63" s="399">
        <v>6090160.4578208495</v>
      </c>
      <c r="M63" s="399">
        <v>233190237.25267145</v>
      </c>
      <c r="N63" s="399">
        <v>11985501.8423655</v>
      </c>
      <c r="O63" s="399">
        <v>172006363.94690809</v>
      </c>
      <c r="P63" s="399">
        <v>16476956.924605699</v>
      </c>
      <c r="Q63" s="399">
        <v>3991529.3235808699</v>
      </c>
      <c r="R63" s="399">
        <v>78209377.627646402</v>
      </c>
      <c r="S63" s="399">
        <v>41173184.298536696</v>
      </c>
      <c r="T63" s="399">
        <v>944102.17010634695</v>
      </c>
      <c r="U63" s="399">
        <v>5209541.7844398096</v>
      </c>
      <c r="V63" s="399">
        <v>2138220.6456005103</v>
      </c>
      <c r="W63" s="399">
        <v>7407118.3326828405</v>
      </c>
      <c r="X63" s="399">
        <v>36485158.0381025</v>
      </c>
      <c r="Y63" s="399">
        <v>9303430.0757605303</v>
      </c>
      <c r="Z63" s="399">
        <v>297176.262849961</v>
      </c>
      <c r="AA63" s="399">
        <v>66369.617323953091</v>
      </c>
      <c r="AB63" s="399">
        <v>4414.6576666666597</v>
      </c>
      <c r="AC63" s="399">
        <v>429384.98245444801</v>
      </c>
      <c r="AD63" s="399">
        <v>996930.12647803</v>
      </c>
      <c r="AE63" s="399">
        <v>2863312.2713863798</v>
      </c>
      <c r="AF63" s="399">
        <v>479754.80582057597</v>
      </c>
      <c r="AG63" s="399">
        <v>168233.55608440202</v>
      </c>
      <c r="AH63" s="399">
        <v>131295.14875094302</v>
      </c>
      <c r="AI63" s="399">
        <v>201834.65384061</v>
      </c>
      <c r="AJ63" s="399">
        <v>152723.11175788098</v>
      </c>
      <c r="AK63" s="399">
        <v>6507.0696313013395</v>
      </c>
      <c r="AL63" s="400">
        <v>1738232365.9641201</v>
      </c>
      <c r="AM63" s="399">
        <v>5373837.7060061106</v>
      </c>
      <c r="AN63" s="399">
        <v>142991881.27336201</v>
      </c>
      <c r="AO63" s="399">
        <v>28214043.658979401</v>
      </c>
      <c r="AP63" s="400">
        <v>1914812128.6024675</v>
      </c>
      <c r="AQ63" s="400">
        <v>27158082.160451736</v>
      </c>
      <c r="AR63" s="29"/>
    </row>
    <row r="64" spans="1:44" x14ac:dyDescent="0.2">
      <c r="A64" s="396"/>
      <c r="B64" s="397">
        <v>9</v>
      </c>
      <c r="C64" s="398">
        <v>589.99999999999795</v>
      </c>
      <c r="D64" s="399">
        <v>303295.96779737499</v>
      </c>
      <c r="E64" s="399">
        <v>787558296.10632503</v>
      </c>
      <c r="F64" s="399">
        <v>198473.625</v>
      </c>
      <c r="G64" s="399">
        <v>16389601.608171098</v>
      </c>
      <c r="H64" s="399">
        <v>1471706.9757727298</v>
      </c>
      <c r="I64" s="399">
        <v>9058849.3802132998</v>
      </c>
      <c r="J64" s="399">
        <v>1296380.4394988099</v>
      </c>
      <c r="K64" s="399">
        <v>184739954.56608966</v>
      </c>
      <c r="L64" s="399">
        <v>5555880.2890401399</v>
      </c>
      <c r="M64" s="399">
        <v>210902072.3894532</v>
      </c>
      <c r="N64" s="399">
        <v>10876828.693547001</v>
      </c>
      <c r="O64" s="399">
        <v>150858738.67688489</v>
      </c>
      <c r="P64" s="399">
        <v>14445112.1278759</v>
      </c>
      <c r="Q64" s="399">
        <v>2845532.2055613701</v>
      </c>
      <c r="R64" s="399">
        <v>69252361.574829206</v>
      </c>
      <c r="S64" s="399">
        <v>37355562.452123798</v>
      </c>
      <c r="T64" s="399">
        <v>751323.14343498403</v>
      </c>
      <c r="U64" s="399">
        <v>5730101.0897917505</v>
      </c>
      <c r="V64" s="399">
        <v>1842915.0100946599</v>
      </c>
      <c r="W64" s="399">
        <v>6306091.0333283497</v>
      </c>
      <c r="X64" s="399">
        <v>35629817.833301</v>
      </c>
      <c r="Y64" s="399">
        <v>8117441.2472930998</v>
      </c>
      <c r="Z64" s="399">
        <v>391999.94440457301</v>
      </c>
      <c r="AA64" s="399">
        <v>67440.283997858001</v>
      </c>
      <c r="AB64" s="399">
        <v>4414.6576666666597</v>
      </c>
      <c r="AC64" s="399">
        <v>432990.19349078101</v>
      </c>
      <c r="AD64" s="399">
        <v>998666.06053035299</v>
      </c>
      <c r="AE64" s="399">
        <v>2868298.0985194198</v>
      </c>
      <c r="AF64" s="399">
        <v>480590.19305792602</v>
      </c>
      <c r="AG64" s="399">
        <v>170482.37239536102</v>
      </c>
      <c r="AH64" s="399">
        <v>128577.72208982101</v>
      </c>
      <c r="AI64" s="399">
        <v>251576.916397503</v>
      </c>
      <c r="AJ64" s="399">
        <v>157647.37316356899</v>
      </c>
      <c r="AK64" s="399">
        <v>6907.6754409905197</v>
      </c>
      <c r="AL64" s="400">
        <v>1567446517.9265819</v>
      </c>
      <c r="AM64" s="399">
        <v>4790702.3716885494</v>
      </c>
      <c r="AN64" s="399">
        <v>134235898.30594698</v>
      </c>
      <c r="AO64" s="399">
        <v>26013386.759953599</v>
      </c>
      <c r="AP64" s="400">
        <v>1732486505.364171</v>
      </c>
      <c r="AQ64" s="400">
        <v>24727065.127612658</v>
      </c>
      <c r="AR64" s="29"/>
    </row>
    <row r="65" spans="1:44" x14ac:dyDescent="0.2">
      <c r="A65" s="396"/>
      <c r="B65" s="397">
        <v>10</v>
      </c>
      <c r="C65" s="398">
        <v>589.99999999999795</v>
      </c>
      <c r="D65" s="399">
        <v>473011.79202309402</v>
      </c>
      <c r="E65" s="399">
        <v>907121990.54273498</v>
      </c>
      <c r="F65" s="399">
        <v>173928</v>
      </c>
      <c r="G65" s="399">
        <v>18200809.9257195</v>
      </c>
      <c r="H65" s="399">
        <v>1578898.0539895999</v>
      </c>
      <c r="I65" s="399">
        <v>9985143.8436101507</v>
      </c>
      <c r="J65" s="399">
        <v>1107771.0429174101</v>
      </c>
      <c r="K65" s="399">
        <v>193711509.25595492</v>
      </c>
      <c r="L65" s="399">
        <v>5473808.0976193501</v>
      </c>
      <c r="M65" s="399">
        <v>223525795.66164148</v>
      </c>
      <c r="N65" s="399">
        <v>10864235.762819299</v>
      </c>
      <c r="O65" s="399">
        <v>158312894.3759827</v>
      </c>
      <c r="P65" s="399">
        <v>14669146.637211101</v>
      </c>
      <c r="Q65" s="399">
        <v>1278671.72914976</v>
      </c>
      <c r="R65" s="399">
        <v>73432095.433387294</v>
      </c>
      <c r="S65" s="399">
        <v>37924607.9077897</v>
      </c>
      <c r="T65" s="399">
        <v>761341.88298350899</v>
      </c>
      <c r="U65" s="399">
        <v>8277467.6590932198</v>
      </c>
      <c r="V65" s="399">
        <v>1494569.6702938101</v>
      </c>
      <c r="W65" s="399">
        <v>6083394.8949097106</v>
      </c>
      <c r="X65" s="399">
        <v>36124526.615186498</v>
      </c>
      <c r="Y65" s="399">
        <v>8507877.8371961303</v>
      </c>
      <c r="Z65" s="399">
        <v>522984.68699255201</v>
      </c>
      <c r="AA65" s="399">
        <v>71363.639537717099</v>
      </c>
      <c r="AB65" s="399">
        <v>4414.6576666666597</v>
      </c>
      <c r="AC65" s="399">
        <v>481397.024551332</v>
      </c>
      <c r="AD65" s="399">
        <v>1103034.0236420599</v>
      </c>
      <c r="AE65" s="399">
        <v>3168056.38807286</v>
      </c>
      <c r="AF65" s="399">
        <v>530815.40999809199</v>
      </c>
      <c r="AG65" s="399">
        <v>177628.22779361802</v>
      </c>
      <c r="AH65" s="399">
        <v>139020.90726951102</v>
      </c>
      <c r="AI65" s="399">
        <v>445626.53312734998</v>
      </c>
      <c r="AJ65" s="399">
        <v>161513.48308016901</v>
      </c>
      <c r="AK65" s="399">
        <v>6877.1591295978396</v>
      </c>
      <c r="AL65" s="400">
        <v>1725896818.7630749</v>
      </c>
      <c r="AM65" s="399">
        <v>4605099.4704969795</v>
      </c>
      <c r="AN65" s="399">
        <v>134411770.26131499</v>
      </c>
      <c r="AO65" s="399">
        <v>26422687.3499359</v>
      </c>
      <c r="AP65" s="400">
        <v>1891336375.8448229</v>
      </c>
      <c r="AQ65" s="400">
        <v>24717579.058784436</v>
      </c>
      <c r="AR65" s="29"/>
    </row>
    <row r="66" spans="1:44" x14ac:dyDescent="0.2">
      <c r="A66" s="396"/>
      <c r="B66" s="397">
        <v>11</v>
      </c>
      <c r="C66" s="398">
        <v>589.99999999999795</v>
      </c>
      <c r="D66" s="399">
        <v>648423.40686723904</v>
      </c>
      <c r="E66" s="399">
        <v>1076785586.9198499</v>
      </c>
      <c r="F66" s="399">
        <v>196629.25</v>
      </c>
      <c r="G66" s="399">
        <v>20592487.1309851</v>
      </c>
      <c r="H66" s="399">
        <v>1746549.8880058001</v>
      </c>
      <c r="I66" s="399">
        <v>11224528.2194649</v>
      </c>
      <c r="J66" s="399">
        <v>1195582.3948837598</v>
      </c>
      <c r="K66" s="399">
        <v>203159072.1974107</v>
      </c>
      <c r="L66" s="399">
        <v>5785862.08233192</v>
      </c>
      <c r="M66" s="399">
        <v>225487186.10055381</v>
      </c>
      <c r="N66" s="399">
        <v>10684226.1760982</v>
      </c>
      <c r="O66" s="399">
        <v>160539510.91153258</v>
      </c>
      <c r="P66" s="399">
        <v>13713647.6813653</v>
      </c>
      <c r="Q66" s="399">
        <v>366688.22940770799</v>
      </c>
      <c r="R66" s="399">
        <v>74471729.201131195</v>
      </c>
      <c r="S66" s="399">
        <v>36103943.948902003</v>
      </c>
      <c r="T66" s="399">
        <v>300805.10047807003</v>
      </c>
      <c r="U66" s="399">
        <v>10746381.1078781</v>
      </c>
      <c r="V66" s="399">
        <v>1509637.5148641099</v>
      </c>
      <c r="W66" s="399">
        <v>5061673.7030187398</v>
      </c>
      <c r="X66" s="399">
        <v>35667649.876858294</v>
      </c>
      <c r="Y66" s="399">
        <v>8264407.8165432606</v>
      </c>
      <c r="Z66" s="399">
        <v>556165.94361081196</v>
      </c>
      <c r="AA66" s="399">
        <v>89630.050449432907</v>
      </c>
      <c r="AB66" s="399">
        <v>4414.6576666666597</v>
      </c>
      <c r="AC66" s="399">
        <v>418081.83154858701</v>
      </c>
      <c r="AD66" s="399">
        <v>951719.01647462801</v>
      </c>
      <c r="AE66" s="399">
        <v>2733460.1156158703</v>
      </c>
      <c r="AF66" s="399">
        <v>457997.76716307004</v>
      </c>
      <c r="AG66" s="399">
        <v>167883.09057871898</v>
      </c>
      <c r="AH66" s="399">
        <v>126615.17975819101</v>
      </c>
      <c r="AI66" s="399">
        <v>219599.27265159701</v>
      </c>
      <c r="AJ66" s="399">
        <v>155348.44594613501</v>
      </c>
      <c r="AK66" s="399">
        <v>6756.1468279499395</v>
      </c>
      <c r="AL66" s="400">
        <v>1910140470.3767226</v>
      </c>
      <c r="AM66" s="399">
        <v>4517716.9292210797</v>
      </c>
      <c r="AN66" s="399">
        <v>132853726.37793098</v>
      </c>
      <c r="AO66" s="399">
        <v>24913391.402013503</v>
      </c>
      <c r="AP66" s="400">
        <v>2072425305.0858881</v>
      </c>
      <c r="AQ66" s="400">
        <v>26154662.348557077</v>
      </c>
      <c r="AR66" s="29"/>
    </row>
    <row r="67" spans="1:44" x14ac:dyDescent="0.2">
      <c r="A67" s="415"/>
      <c r="B67" s="416">
        <v>12</v>
      </c>
      <c r="C67" s="417">
        <v>589.99999999999795</v>
      </c>
      <c r="D67" s="418">
        <v>852577.99564054003</v>
      </c>
      <c r="E67" s="418">
        <v>1293846616.1417</v>
      </c>
      <c r="F67" s="418">
        <v>242994.14285714302</v>
      </c>
      <c r="G67" s="418">
        <v>26809316.925138798</v>
      </c>
      <c r="H67" s="418">
        <v>2234985.3660407499</v>
      </c>
      <c r="I67" s="418">
        <v>13344574.8126959</v>
      </c>
      <c r="J67" s="418">
        <v>1436209.65225947</v>
      </c>
      <c r="K67" s="418">
        <v>236833508.62528446</v>
      </c>
      <c r="L67" s="418">
        <v>6007873.2856672406</v>
      </c>
      <c r="M67" s="418">
        <v>255389868.8243199</v>
      </c>
      <c r="N67" s="418">
        <v>10469628.8260701</v>
      </c>
      <c r="O67" s="418">
        <v>171801200.88718769</v>
      </c>
      <c r="P67" s="418">
        <v>12754717.711288</v>
      </c>
      <c r="Q67" s="418">
        <v>265262.44247496699</v>
      </c>
      <c r="R67" s="418">
        <v>79263111.980726302</v>
      </c>
      <c r="S67" s="418">
        <v>34009958.3261685</v>
      </c>
      <c r="T67" s="418">
        <v>0</v>
      </c>
      <c r="U67" s="418">
        <v>14052758.044756599</v>
      </c>
      <c r="V67" s="418">
        <v>1678761.8524321399</v>
      </c>
      <c r="W67" s="418">
        <v>5435672.4201611495</v>
      </c>
      <c r="X67" s="418">
        <v>36700478.686019205</v>
      </c>
      <c r="Y67" s="418">
        <v>8744044.1618935</v>
      </c>
      <c r="Z67" s="418">
        <v>730066.70761286106</v>
      </c>
      <c r="AA67" s="418">
        <v>108908.459927082</v>
      </c>
      <c r="AB67" s="418">
        <v>4414.6576666666597</v>
      </c>
      <c r="AC67" s="418">
        <v>456763.18843630602</v>
      </c>
      <c r="AD67" s="418">
        <v>1033044.2366167199</v>
      </c>
      <c r="AE67" s="418">
        <v>2967036.6668920303</v>
      </c>
      <c r="AF67" s="418">
        <v>497134.07587852603</v>
      </c>
      <c r="AG67" s="418">
        <v>175151.332152958</v>
      </c>
      <c r="AH67" s="418">
        <v>136494.50441758599</v>
      </c>
      <c r="AI67" s="418">
        <v>224963.33664478801</v>
      </c>
      <c r="AJ67" s="418">
        <v>158841.839117539</v>
      </c>
      <c r="AK67" s="418">
        <v>6792.7742175639205</v>
      </c>
      <c r="AL67" s="419">
        <v>2218674322.8903632</v>
      </c>
      <c r="AM67" s="418">
        <v>4921377.52026542</v>
      </c>
      <c r="AN67" s="418">
        <v>135866925.057596</v>
      </c>
      <c r="AO67" s="418">
        <v>25524731.402940601</v>
      </c>
      <c r="AP67" s="419">
        <v>2384987356.8711658</v>
      </c>
      <c r="AQ67" s="419">
        <v>28887425.540378567</v>
      </c>
      <c r="AR67" s="29"/>
    </row>
    <row r="68" spans="1:44" x14ac:dyDescent="0.2">
      <c r="A68" s="392">
        <f>A56+1</f>
        <v>2028</v>
      </c>
      <c r="B68" s="397">
        <v>1</v>
      </c>
      <c r="C68" s="398">
        <v>589.99999999999795</v>
      </c>
      <c r="D68" s="399">
        <v>848338.76699972199</v>
      </c>
      <c r="E68" s="399">
        <v>1237735474.3236001</v>
      </c>
      <c r="F68" s="399">
        <v>259810</v>
      </c>
      <c r="G68" s="399">
        <v>27664640.624051601</v>
      </c>
      <c r="H68" s="399">
        <v>2410388.7589450702</v>
      </c>
      <c r="I68" s="399">
        <v>13575620.8932143</v>
      </c>
      <c r="J68" s="399">
        <v>1525936.7607140301</v>
      </c>
      <c r="K68" s="399">
        <v>238935556.26167402</v>
      </c>
      <c r="L68" s="399">
        <v>6926897.1100676497</v>
      </c>
      <c r="M68" s="399">
        <v>245626754.07102787</v>
      </c>
      <c r="N68" s="399">
        <v>11214552.2786729</v>
      </c>
      <c r="O68" s="399">
        <v>171036004.3485429</v>
      </c>
      <c r="P68" s="399">
        <v>13300318.2843548</v>
      </c>
      <c r="Q68" s="399">
        <v>291272.37562542199</v>
      </c>
      <c r="R68" s="399">
        <v>79543247.378206506</v>
      </c>
      <c r="S68" s="399">
        <v>36103163.486122102</v>
      </c>
      <c r="T68" s="399">
        <v>0</v>
      </c>
      <c r="U68" s="399">
        <v>14665438.332680101</v>
      </c>
      <c r="V68" s="399">
        <v>1657346.54837741</v>
      </c>
      <c r="W68" s="399">
        <v>5694825.5847503999</v>
      </c>
      <c r="X68" s="399">
        <v>37297941.700092502</v>
      </c>
      <c r="Y68" s="399">
        <v>8767544.1787216701</v>
      </c>
      <c r="Z68" s="399">
        <v>751517.36956114101</v>
      </c>
      <c r="AA68" s="399">
        <v>110190.418926181</v>
      </c>
      <c r="AB68" s="399">
        <v>4414.6576666666597</v>
      </c>
      <c r="AC68" s="399">
        <v>455122.03441931499</v>
      </c>
      <c r="AD68" s="399">
        <v>1022714.1024994999</v>
      </c>
      <c r="AE68" s="399">
        <v>2937367.18555396</v>
      </c>
      <c r="AF68" s="399">
        <v>492162.88345903897</v>
      </c>
      <c r="AG68" s="399">
        <v>175322.76991466302</v>
      </c>
      <c r="AH68" s="399">
        <v>128872.948711269</v>
      </c>
      <c r="AI68" s="399">
        <v>339065.73968799401</v>
      </c>
      <c r="AJ68" s="399">
        <v>158624.77813680802</v>
      </c>
      <c r="AK68" s="399">
        <v>6987.3273229392098</v>
      </c>
      <c r="AL68" s="400">
        <v>2161664024.2823005</v>
      </c>
      <c r="AM68" s="399">
        <v>5653106.0843380503</v>
      </c>
      <c r="AN68" s="399">
        <v>136683004.35002202</v>
      </c>
      <c r="AO68" s="399">
        <v>26157696.099158999</v>
      </c>
      <c r="AP68" s="400">
        <v>2330157830.8158193</v>
      </c>
      <c r="AQ68" s="400">
        <v>26657308.277561836</v>
      </c>
      <c r="AR68" s="29"/>
    </row>
    <row r="69" spans="1:44" x14ac:dyDescent="0.2">
      <c r="A69" s="396"/>
      <c r="B69" s="397">
        <v>2</v>
      </c>
      <c r="C69" s="398">
        <v>589.99999999999795</v>
      </c>
      <c r="D69" s="399">
        <v>866045.65049555805</v>
      </c>
      <c r="E69" s="399">
        <v>1102326005.8205299</v>
      </c>
      <c r="F69" s="399">
        <v>233365.535</v>
      </c>
      <c r="G69" s="399">
        <v>24592171.802913599</v>
      </c>
      <c r="H69" s="399">
        <v>2103700.4775126004</v>
      </c>
      <c r="I69" s="399">
        <v>11853362.040392799</v>
      </c>
      <c r="J69" s="399">
        <v>1373474.1838775401</v>
      </c>
      <c r="K69" s="399">
        <v>212124985.43315288</v>
      </c>
      <c r="L69" s="399">
        <v>6612412.0984454006</v>
      </c>
      <c r="M69" s="399">
        <v>223180979.02993792</v>
      </c>
      <c r="N69" s="399">
        <v>11441235.810331801</v>
      </c>
      <c r="O69" s="399">
        <v>157979169.77197853</v>
      </c>
      <c r="P69" s="399">
        <v>13743678.352251999</v>
      </c>
      <c r="Q69" s="399">
        <v>267856.63675643899</v>
      </c>
      <c r="R69" s="399">
        <v>73739015.191208288</v>
      </c>
      <c r="S69" s="399">
        <v>36150725.722292699</v>
      </c>
      <c r="T69" s="399">
        <v>0</v>
      </c>
      <c r="U69" s="399">
        <v>13597494.4712408</v>
      </c>
      <c r="V69" s="399">
        <v>1625538.23719315</v>
      </c>
      <c r="W69" s="399">
        <v>5785960.6048103394</v>
      </c>
      <c r="X69" s="399">
        <v>35128269.267435603</v>
      </c>
      <c r="Y69" s="399">
        <v>8503379.1049168911</v>
      </c>
      <c r="Z69" s="399">
        <v>581415.29800593609</v>
      </c>
      <c r="AA69" s="399">
        <v>107716.87058862101</v>
      </c>
      <c r="AB69" s="399">
        <v>4414.6576666666597</v>
      </c>
      <c r="AC69" s="399">
        <v>407324.370048307</v>
      </c>
      <c r="AD69" s="399">
        <v>909459.348341704</v>
      </c>
      <c r="AE69" s="399">
        <v>2612084.8826522604</v>
      </c>
      <c r="AF69" s="399">
        <v>437661.05715634301</v>
      </c>
      <c r="AG69" s="399">
        <v>181041.31063921301</v>
      </c>
      <c r="AH69" s="399">
        <v>138871.14709596901</v>
      </c>
      <c r="AI69" s="399">
        <v>193391.71934945302</v>
      </c>
      <c r="AJ69" s="399">
        <v>161628.46159122401</v>
      </c>
      <c r="AK69" s="399">
        <v>6937.16126750077</v>
      </c>
      <c r="AL69" s="400">
        <v>1948971361.5270777</v>
      </c>
      <c r="AM69" s="399">
        <v>5301053.16534964</v>
      </c>
      <c r="AN69" s="399">
        <v>128149360.88372999</v>
      </c>
      <c r="AO69" s="399">
        <v>23840885.566920597</v>
      </c>
      <c r="AP69" s="400">
        <v>2106262661.1430779</v>
      </c>
      <c r="AQ69" s="400">
        <v>23431945.037921585</v>
      </c>
      <c r="AR69" s="29"/>
    </row>
    <row r="70" spans="1:44" x14ac:dyDescent="0.2">
      <c r="A70" s="396"/>
      <c r="B70" s="397">
        <v>3</v>
      </c>
      <c r="C70" s="398">
        <v>589.99999999999795</v>
      </c>
      <c r="D70" s="399">
        <v>821425.47760367196</v>
      </c>
      <c r="E70" s="399">
        <v>1077187348.1073301</v>
      </c>
      <c r="F70" s="399">
        <v>213526.34</v>
      </c>
      <c r="G70" s="399">
        <v>24545262.121057898</v>
      </c>
      <c r="H70" s="399">
        <v>2260618.1329889102</v>
      </c>
      <c r="I70" s="399">
        <v>12154444.4161037</v>
      </c>
      <c r="J70" s="399">
        <v>1435106.1192234699</v>
      </c>
      <c r="K70" s="399">
        <v>221971941.00294271</v>
      </c>
      <c r="L70" s="399">
        <v>7030140.1228489904</v>
      </c>
      <c r="M70" s="399">
        <v>233414532.21801972</v>
      </c>
      <c r="N70" s="399">
        <v>11889192.654948199</v>
      </c>
      <c r="O70" s="399">
        <v>164171109.6113956</v>
      </c>
      <c r="P70" s="399">
        <v>14339266.527813898</v>
      </c>
      <c r="Q70" s="399">
        <v>283191.173764985</v>
      </c>
      <c r="R70" s="399">
        <v>78251572.631439805</v>
      </c>
      <c r="S70" s="399">
        <v>37497048.290038399</v>
      </c>
      <c r="T70" s="399">
        <v>0</v>
      </c>
      <c r="U70" s="399">
        <v>14165574.593720799</v>
      </c>
      <c r="V70" s="399">
        <v>1622517.6844206902</v>
      </c>
      <c r="W70" s="399">
        <v>6524869.5706383996</v>
      </c>
      <c r="X70" s="399">
        <v>36826065.977652401</v>
      </c>
      <c r="Y70" s="399">
        <v>8295743.2862124098</v>
      </c>
      <c r="Z70" s="399">
        <v>606314.25361138897</v>
      </c>
      <c r="AA70" s="399">
        <v>103698.75067091201</v>
      </c>
      <c r="AB70" s="399">
        <v>4414.6576666666597</v>
      </c>
      <c r="AC70" s="399">
        <v>491649.27521558001</v>
      </c>
      <c r="AD70" s="399">
        <v>1090768.38291582</v>
      </c>
      <c r="AE70" s="399">
        <v>3132827.8814051701</v>
      </c>
      <c r="AF70" s="399">
        <v>524912.78961518698</v>
      </c>
      <c r="AG70" s="399">
        <v>171059.325677607</v>
      </c>
      <c r="AH70" s="399">
        <v>126322.907584026</v>
      </c>
      <c r="AI70" s="399">
        <v>246576.674642228</v>
      </c>
      <c r="AJ70" s="399">
        <v>155067.528652465</v>
      </c>
      <c r="AK70" s="399">
        <v>6850.9812014573899</v>
      </c>
      <c r="AL70" s="400">
        <v>1961561549.469023</v>
      </c>
      <c r="AM70" s="399">
        <v>5464472.9703247808</v>
      </c>
      <c r="AN70" s="399">
        <v>133859893.520163</v>
      </c>
      <c r="AO70" s="399">
        <v>24952518.149711598</v>
      </c>
      <c r="AP70" s="400">
        <v>2125838434.1092224</v>
      </c>
      <c r="AQ70" s="400">
        <v>24954588.829289552</v>
      </c>
      <c r="AR70" s="29"/>
    </row>
    <row r="71" spans="1:44" x14ac:dyDescent="0.2">
      <c r="A71" s="396"/>
      <c r="B71" s="397">
        <v>4</v>
      </c>
      <c r="C71" s="398">
        <v>589.99999999999795</v>
      </c>
      <c r="D71" s="399">
        <v>582352.77084139397</v>
      </c>
      <c r="E71" s="399">
        <v>911623435.08373308</v>
      </c>
      <c r="F71" s="399">
        <v>180149.25</v>
      </c>
      <c r="G71" s="399">
        <v>20924854.906342</v>
      </c>
      <c r="H71" s="399">
        <v>1974453.81628361</v>
      </c>
      <c r="I71" s="399">
        <v>10425001.0118264</v>
      </c>
      <c r="J71" s="399">
        <v>1237733.4683106202</v>
      </c>
      <c r="K71" s="399">
        <v>195636967.30633739</v>
      </c>
      <c r="L71" s="399">
        <v>6127404.94416006</v>
      </c>
      <c r="M71" s="399">
        <v>211838254.4223153</v>
      </c>
      <c r="N71" s="399">
        <v>10995493.691194801</v>
      </c>
      <c r="O71" s="399">
        <v>154955105.24875399</v>
      </c>
      <c r="P71" s="399">
        <v>14087711.9325884</v>
      </c>
      <c r="Q71" s="399">
        <v>304560.932129258</v>
      </c>
      <c r="R71" s="399">
        <v>73988900.733472705</v>
      </c>
      <c r="S71" s="399">
        <v>35922379.344189301</v>
      </c>
      <c r="T71" s="399">
        <v>0</v>
      </c>
      <c r="U71" s="399">
        <v>10890305.5325468</v>
      </c>
      <c r="V71" s="399">
        <v>1656934.4621775299</v>
      </c>
      <c r="W71" s="399">
        <v>5966181.3496430004</v>
      </c>
      <c r="X71" s="399">
        <v>35343289.235805698</v>
      </c>
      <c r="Y71" s="399">
        <v>8927297.1942624692</v>
      </c>
      <c r="Z71" s="399">
        <v>421662.10676877503</v>
      </c>
      <c r="AA71" s="399">
        <v>87227.212893670498</v>
      </c>
      <c r="AB71" s="399">
        <v>4414.6576666666597</v>
      </c>
      <c r="AC71" s="399">
        <v>457617.44864329498</v>
      </c>
      <c r="AD71" s="399">
        <v>1008861.28422023</v>
      </c>
      <c r="AE71" s="399">
        <v>2897580.09966014</v>
      </c>
      <c r="AF71" s="399">
        <v>485496.46224542998</v>
      </c>
      <c r="AG71" s="399">
        <v>181067.15428430602</v>
      </c>
      <c r="AH71" s="399">
        <v>139221.387057663</v>
      </c>
      <c r="AI71" s="399">
        <v>203985.39061614202</v>
      </c>
      <c r="AJ71" s="399">
        <v>161677.38075053602</v>
      </c>
      <c r="AK71" s="399">
        <v>6988.1338894987302</v>
      </c>
      <c r="AL71" s="400">
        <v>1719645155.3556099</v>
      </c>
      <c r="AM71" s="399">
        <v>5042898.7400535801</v>
      </c>
      <c r="AN71" s="399">
        <v>121354417.025114</v>
      </c>
      <c r="AO71" s="399">
        <v>22279251.682791401</v>
      </c>
      <c r="AP71" s="400">
        <v>1868321722.8035691</v>
      </c>
      <c r="AQ71" s="400">
        <v>23829791.223515149</v>
      </c>
      <c r="AR71" s="29"/>
    </row>
    <row r="72" spans="1:44" x14ac:dyDescent="0.2">
      <c r="A72" s="396"/>
      <c r="B72" s="397">
        <v>5</v>
      </c>
      <c r="C72" s="398">
        <v>589.99999999999795</v>
      </c>
      <c r="D72" s="399">
        <v>436400.459138342</v>
      </c>
      <c r="E72" s="399">
        <v>804394263.22580302</v>
      </c>
      <c r="F72" s="399">
        <v>165744.375</v>
      </c>
      <c r="G72" s="399">
        <v>18871151.211345401</v>
      </c>
      <c r="H72" s="399">
        <v>1771338.7865935999</v>
      </c>
      <c r="I72" s="399">
        <v>10047530.7276779</v>
      </c>
      <c r="J72" s="399">
        <v>1124000.3266281502</v>
      </c>
      <c r="K72" s="399">
        <v>194787330.89877149</v>
      </c>
      <c r="L72" s="399">
        <v>5832333.1913896101</v>
      </c>
      <c r="M72" s="399">
        <v>216631183.1052011</v>
      </c>
      <c r="N72" s="399">
        <v>10862156.905041801</v>
      </c>
      <c r="O72" s="399">
        <v>158960178.46881133</v>
      </c>
      <c r="P72" s="399">
        <v>14557553.697753198</v>
      </c>
      <c r="Q72" s="399">
        <v>723153.37064956001</v>
      </c>
      <c r="R72" s="399">
        <v>74305239.304198995</v>
      </c>
      <c r="S72" s="399">
        <v>36965286.191473596</v>
      </c>
      <c r="T72" s="399">
        <v>292646.56280975603</v>
      </c>
      <c r="U72" s="399">
        <v>9409084.6562317498</v>
      </c>
      <c r="V72" s="399">
        <v>1660490.92250942</v>
      </c>
      <c r="W72" s="399">
        <v>6691284.7282445896</v>
      </c>
      <c r="X72" s="399">
        <v>35800971.948708296</v>
      </c>
      <c r="Y72" s="399">
        <v>8956287.23966722</v>
      </c>
      <c r="Z72" s="399">
        <v>312683.46038443502</v>
      </c>
      <c r="AA72" s="399">
        <v>67729.112893822705</v>
      </c>
      <c r="AB72" s="399">
        <v>4414.6576666666597</v>
      </c>
      <c r="AC72" s="399">
        <v>441662.07510364702</v>
      </c>
      <c r="AD72" s="399">
        <v>967582.519908658</v>
      </c>
      <c r="AE72" s="399">
        <v>2779022.1493466701</v>
      </c>
      <c r="AF72" s="399">
        <v>465631.79467161198</v>
      </c>
      <c r="AG72" s="399">
        <v>171992.75364263399</v>
      </c>
      <c r="AH72" s="399">
        <v>127315.581006184</v>
      </c>
      <c r="AI72" s="399">
        <v>385049.48972026497</v>
      </c>
      <c r="AJ72" s="399">
        <v>155844.73668763498</v>
      </c>
      <c r="AK72" s="399">
        <v>6876.1006767354402</v>
      </c>
      <c r="AL72" s="400">
        <v>1619132004.7353568</v>
      </c>
      <c r="AM72" s="399">
        <v>5549236.3612808604</v>
      </c>
      <c r="AN72" s="399">
        <v>123908583.21455701</v>
      </c>
      <c r="AO72" s="399">
        <v>24099348.014044601</v>
      </c>
      <c r="AP72" s="400">
        <v>1772689172.3252392</v>
      </c>
      <c r="AQ72" s="400">
        <v>23785628.059987836</v>
      </c>
      <c r="AR72" s="29"/>
    </row>
    <row r="73" spans="1:44" x14ac:dyDescent="0.2">
      <c r="A73" s="396"/>
      <c r="B73" s="397">
        <v>6</v>
      </c>
      <c r="C73" s="398">
        <v>589.99999999999795</v>
      </c>
      <c r="D73" s="399">
        <v>316490.58928320697</v>
      </c>
      <c r="E73" s="399">
        <v>783395722.53286302</v>
      </c>
      <c r="F73" s="399">
        <v>183269.5</v>
      </c>
      <c r="G73" s="399">
        <v>17761278.290790498</v>
      </c>
      <c r="H73" s="399">
        <v>1601759.5019894401</v>
      </c>
      <c r="I73" s="399">
        <v>9486343.1853101496</v>
      </c>
      <c r="J73" s="399">
        <v>1011734.5728532</v>
      </c>
      <c r="K73" s="399">
        <v>191555506.3215093</v>
      </c>
      <c r="L73" s="399">
        <v>5753549.4452745998</v>
      </c>
      <c r="M73" s="399">
        <v>217613130.64835772</v>
      </c>
      <c r="N73" s="399">
        <v>11149048.2826147</v>
      </c>
      <c r="O73" s="399">
        <v>159954909.32773069</v>
      </c>
      <c r="P73" s="399">
        <v>15274574.0534593</v>
      </c>
      <c r="Q73" s="399">
        <v>1449772.4230182001</v>
      </c>
      <c r="R73" s="399">
        <v>73486471.959670097</v>
      </c>
      <c r="S73" s="399">
        <v>38641041.228195198</v>
      </c>
      <c r="T73" s="399">
        <v>630070.86667351099</v>
      </c>
      <c r="U73" s="399">
        <v>7953002.8653072808</v>
      </c>
      <c r="V73" s="399">
        <v>1816769.14934614</v>
      </c>
      <c r="W73" s="399">
        <v>7353850.5917766998</v>
      </c>
      <c r="X73" s="399">
        <v>35043147.640328698</v>
      </c>
      <c r="Y73" s="399">
        <v>8474091.328475561</v>
      </c>
      <c r="Z73" s="399">
        <v>242294.67139904198</v>
      </c>
      <c r="AA73" s="399">
        <v>63429.272893754896</v>
      </c>
      <c r="AB73" s="399">
        <v>4414.6576666666597</v>
      </c>
      <c r="AC73" s="399">
        <v>418924.779335987</v>
      </c>
      <c r="AD73" s="399">
        <v>912052.93570214405</v>
      </c>
      <c r="AE73" s="399">
        <v>2619534.00101955</v>
      </c>
      <c r="AF73" s="399">
        <v>438909.17471989099</v>
      </c>
      <c r="AG73" s="399">
        <v>163119.67544233202</v>
      </c>
      <c r="AH73" s="399">
        <v>125571.65144963299</v>
      </c>
      <c r="AI73" s="399">
        <v>211482.56610748501</v>
      </c>
      <c r="AJ73" s="399">
        <v>145161.943681504</v>
      </c>
      <c r="AK73" s="399">
        <v>6278.7847167911805</v>
      </c>
      <c r="AL73" s="400">
        <v>1595257298.4189615</v>
      </c>
      <c r="AM73" s="399">
        <v>5235207.1793291997</v>
      </c>
      <c r="AN73" s="399">
        <v>137104036.36781901</v>
      </c>
      <c r="AO73" s="399">
        <v>26231355.232387099</v>
      </c>
      <c r="AP73" s="400">
        <v>1763827897.1984968</v>
      </c>
      <c r="AQ73" s="400">
        <v>23967784.899174068</v>
      </c>
      <c r="AR73" s="29"/>
    </row>
    <row r="74" spans="1:44" x14ac:dyDescent="0.2">
      <c r="A74" s="396"/>
      <c r="B74" s="397">
        <v>7</v>
      </c>
      <c r="C74" s="398">
        <v>589.99999999999795</v>
      </c>
      <c r="D74" s="399">
        <v>274419.219392706</v>
      </c>
      <c r="E74" s="399">
        <v>880674139.88636398</v>
      </c>
      <c r="F74" s="399">
        <v>214898.875</v>
      </c>
      <c r="G74" s="399">
        <v>18229250.897789799</v>
      </c>
      <c r="H74" s="399">
        <v>1719037.43945621</v>
      </c>
      <c r="I74" s="399">
        <v>10259473.5193698</v>
      </c>
      <c r="J74" s="399">
        <v>1331289.65962767</v>
      </c>
      <c r="K74" s="399">
        <v>207485160.4223412</v>
      </c>
      <c r="L74" s="399">
        <v>5438655.9031050503</v>
      </c>
      <c r="M74" s="399">
        <v>234595441.99892208</v>
      </c>
      <c r="N74" s="399">
        <v>10560852.3339967</v>
      </c>
      <c r="O74" s="399">
        <v>176100737.44173902</v>
      </c>
      <c r="P74" s="399">
        <v>14505862.874103101</v>
      </c>
      <c r="Q74" s="399">
        <v>2670010.2516501402</v>
      </c>
      <c r="R74" s="399">
        <v>78611665.377268493</v>
      </c>
      <c r="S74" s="399">
        <v>36915500.171003707</v>
      </c>
      <c r="T74" s="399">
        <v>665316.54936435493</v>
      </c>
      <c r="U74" s="399">
        <v>6268241.2896342902</v>
      </c>
      <c r="V74" s="399">
        <v>2149147.6207390199</v>
      </c>
      <c r="W74" s="399">
        <v>7993866.44832893</v>
      </c>
      <c r="X74" s="399">
        <v>36455099.402126394</v>
      </c>
      <c r="Y74" s="399">
        <v>9223881.0350681599</v>
      </c>
      <c r="Z74" s="399">
        <v>244852.583572748</v>
      </c>
      <c r="AA74" s="399">
        <v>63472.684004793104</v>
      </c>
      <c r="AB74" s="399">
        <v>4414.6576666666597</v>
      </c>
      <c r="AC74" s="399">
        <v>501977.80875293998</v>
      </c>
      <c r="AD74" s="399">
        <v>1086104.1149766999</v>
      </c>
      <c r="AE74" s="399">
        <v>3119431.5005832599</v>
      </c>
      <c r="AF74" s="399">
        <v>522668.19403120497</v>
      </c>
      <c r="AG74" s="399">
        <v>173694.68924902601</v>
      </c>
      <c r="AH74" s="399">
        <v>128850.93212402299</v>
      </c>
      <c r="AI74" s="399">
        <v>217870.63040235799</v>
      </c>
      <c r="AJ74" s="399">
        <v>157247.375532848</v>
      </c>
      <c r="AK74" s="399">
        <v>6991.0827853987403</v>
      </c>
      <c r="AL74" s="400">
        <v>1748570114.8700731</v>
      </c>
      <c r="AM74" s="399">
        <v>5348586.1531666201</v>
      </c>
      <c r="AN74" s="399">
        <v>143573654.89920101</v>
      </c>
      <c r="AO74" s="399">
        <v>27132685.452125702</v>
      </c>
      <c r="AP74" s="400">
        <v>1924625041.3745663</v>
      </c>
      <c r="AQ74" s="400">
        <v>26501194.898765493</v>
      </c>
      <c r="AR74" s="29"/>
    </row>
    <row r="75" spans="1:44" x14ac:dyDescent="0.2">
      <c r="A75" s="396"/>
      <c r="B75" s="397">
        <v>8</v>
      </c>
      <c r="C75" s="398">
        <v>589.99999999999795</v>
      </c>
      <c r="D75" s="399">
        <v>267056.67015937698</v>
      </c>
      <c r="E75" s="399">
        <v>892175312.74525702</v>
      </c>
      <c r="F75" s="399">
        <v>236361</v>
      </c>
      <c r="G75" s="399">
        <v>18044033.9929046</v>
      </c>
      <c r="H75" s="399">
        <v>1612636.1186766601</v>
      </c>
      <c r="I75" s="399">
        <v>10103390.5408142</v>
      </c>
      <c r="J75" s="399">
        <v>1982143.2082907599</v>
      </c>
      <c r="K75" s="399">
        <v>207233926.98355073</v>
      </c>
      <c r="L75" s="399">
        <v>5967259.6371738799</v>
      </c>
      <c r="M75" s="399">
        <v>234455672.83244321</v>
      </c>
      <c r="N75" s="399">
        <v>11743631.6941988</v>
      </c>
      <c r="O75" s="399">
        <v>177631963.7411952</v>
      </c>
      <c r="P75" s="399">
        <v>16144448.1932145</v>
      </c>
      <c r="Q75" s="399">
        <v>3961887.4602039899</v>
      </c>
      <c r="R75" s="399">
        <v>77015454.663976505</v>
      </c>
      <c r="S75" s="399">
        <v>40342300.092121199</v>
      </c>
      <c r="T75" s="399">
        <v>937091.08606525499</v>
      </c>
      <c r="U75" s="399">
        <v>5170854.7265950199</v>
      </c>
      <c r="V75" s="399">
        <v>2139444.2629800001</v>
      </c>
      <c r="W75" s="399">
        <v>7405646.3640244398</v>
      </c>
      <c r="X75" s="399">
        <v>36508055.453575604</v>
      </c>
      <c r="Y75" s="399">
        <v>9302326.0992667284</v>
      </c>
      <c r="Z75" s="399">
        <v>244810.86491152202</v>
      </c>
      <c r="AA75" s="399">
        <v>66369.617323953091</v>
      </c>
      <c r="AB75" s="399">
        <v>4414.6576666666597</v>
      </c>
      <c r="AC75" s="399">
        <v>459607.56792367902</v>
      </c>
      <c r="AD75" s="399">
        <v>988311.16694179899</v>
      </c>
      <c r="AE75" s="399">
        <v>2838557.5047771498</v>
      </c>
      <c r="AF75" s="399">
        <v>475607.08558536996</v>
      </c>
      <c r="AG75" s="399">
        <v>168314.53317898102</v>
      </c>
      <c r="AH75" s="399">
        <v>128859.859448538</v>
      </c>
      <c r="AI75" s="399">
        <v>200089.69231496498</v>
      </c>
      <c r="AJ75" s="399">
        <v>149609.88520053399</v>
      </c>
      <c r="AK75" s="399">
        <v>6510.2017269737498</v>
      </c>
      <c r="AL75" s="400">
        <v>1766112550.2036874</v>
      </c>
      <c r="AM75" s="399">
        <v>5372320.9387618396</v>
      </c>
      <c r="AN75" s="399">
        <v>142951521.77358299</v>
      </c>
      <c r="AO75" s="399">
        <v>28206080.2370096</v>
      </c>
      <c r="AP75" s="400">
        <v>1942642473.1530418</v>
      </c>
      <c r="AQ75" s="400">
        <v>27158082.160451736</v>
      </c>
      <c r="AR75" s="29"/>
    </row>
    <row r="76" spans="1:44" x14ac:dyDescent="0.2">
      <c r="A76" s="396"/>
      <c r="B76" s="397">
        <v>9</v>
      </c>
      <c r="C76" s="398">
        <v>589.99999999999795</v>
      </c>
      <c r="D76" s="399">
        <v>303388.61600484105</v>
      </c>
      <c r="E76" s="399">
        <v>805721682.56032097</v>
      </c>
      <c r="F76" s="399">
        <v>198473.625</v>
      </c>
      <c r="G76" s="399">
        <v>16292893.330196898</v>
      </c>
      <c r="H76" s="399">
        <v>1449256.9798100898</v>
      </c>
      <c r="I76" s="399">
        <v>9037389.5913077798</v>
      </c>
      <c r="J76" s="399">
        <v>1276604.94334918</v>
      </c>
      <c r="K76" s="399">
        <v>187232545.7275005</v>
      </c>
      <c r="L76" s="399">
        <v>5443072.5571187902</v>
      </c>
      <c r="M76" s="399">
        <v>212574715.81864297</v>
      </c>
      <c r="N76" s="399">
        <v>10655983.3348311</v>
      </c>
      <c r="O76" s="399">
        <v>157192818.50899228</v>
      </c>
      <c r="P76" s="399">
        <v>14151815.611082701</v>
      </c>
      <c r="Q76" s="399">
        <v>2828741.8938687001</v>
      </c>
      <c r="R76" s="399">
        <v>68314010.164973393</v>
      </c>
      <c r="S76" s="399">
        <v>36597087.457048103</v>
      </c>
      <c r="T76" s="399">
        <v>746889.89550493797</v>
      </c>
      <c r="U76" s="399">
        <v>5696290.1270691901</v>
      </c>
      <c r="V76" s="399">
        <v>1843590.2698153199</v>
      </c>
      <c r="W76" s="399">
        <v>6304733.3468716498</v>
      </c>
      <c r="X76" s="399">
        <v>35644947.489729695</v>
      </c>
      <c r="Y76" s="399">
        <v>8116422.9824505802</v>
      </c>
      <c r="Z76" s="399">
        <v>337935.23575399799</v>
      </c>
      <c r="AA76" s="399">
        <v>67440.283997858001</v>
      </c>
      <c r="AB76" s="399">
        <v>4414.6576666666597</v>
      </c>
      <c r="AC76" s="399">
        <v>462156.47079754499</v>
      </c>
      <c r="AD76" s="399">
        <v>987714.89190938498</v>
      </c>
      <c r="AE76" s="399">
        <v>2836844.9257587399</v>
      </c>
      <c r="AF76" s="399">
        <v>475320.13888289401</v>
      </c>
      <c r="AG76" s="399">
        <v>171298.31709998898</v>
      </c>
      <c r="AH76" s="399">
        <v>126598.455415146</v>
      </c>
      <c r="AI76" s="399">
        <v>248818.175171082</v>
      </c>
      <c r="AJ76" s="399">
        <v>155092.494874681</v>
      </c>
      <c r="AK76" s="399">
        <v>6940.7362267959297</v>
      </c>
      <c r="AL76" s="400">
        <v>1593504519.6150444</v>
      </c>
      <c r="AM76" s="399">
        <v>4789916.8463532999</v>
      </c>
      <c r="AN76" s="399">
        <v>134213887.81753901</v>
      </c>
      <c r="AO76" s="399">
        <v>26009121.378226597</v>
      </c>
      <c r="AP76" s="400">
        <v>1758517445.6571631</v>
      </c>
      <c r="AQ76" s="400">
        <v>24727065.127612658</v>
      </c>
      <c r="AR76" s="29"/>
    </row>
    <row r="77" spans="1:44" x14ac:dyDescent="0.2">
      <c r="A77" s="396"/>
      <c r="B77" s="397">
        <v>10</v>
      </c>
      <c r="C77" s="398">
        <v>589.99999999999795</v>
      </c>
      <c r="D77" s="399">
        <v>472363.25457083201</v>
      </c>
      <c r="E77" s="399">
        <v>923243367.11965799</v>
      </c>
      <c r="F77" s="399">
        <v>173928</v>
      </c>
      <c r="G77" s="399">
        <v>18074232.717747699</v>
      </c>
      <c r="H77" s="399">
        <v>1551394.5803444402</v>
      </c>
      <c r="I77" s="399">
        <v>9949340.9055075292</v>
      </c>
      <c r="J77" s="399">
        <v>1088474.3241667799</v>
      </c>
      <c r="K77" s="399">
        <v>196454292.47304118</v>
      </c>
      <c r="L77" s="399">
        <v>5333973.9123335499</v>
      </c>
      <c r="M77" s="399">
        <v>225295172.46633101</v>
      </c>
      <c r="N77" s="399">
        <v>10586697.4330946</v>
      </c>
      <c r="O77" s="399">
        <v>165337643.9741649</v>
      </c>
      <c r="P77" s="399">
        <v>14294407.8571386</v>
      </c>
      <c r="Q77" s="399">
        <v>1269779.2294176701</v>
      </c>
      <c r="R77" s="399">
        <v>72295393.454266205</v>
      </c>
      <c r="S77" s="399">
        <v>36955783.909122996</v>
      </c>
      <c r="T77" s="399">
        <v>756047.14443872194</v>
      </c>
      <c r="U77" s="399">
        <v>8219902.1579072308</v>
      </c>
      <c r="V77" s="399">
        <v>1494396.10532829</v>
      </c>
      <c r="W77" s="399">
        <v>6081929.0729678497</v>
      </c>
      <c r="X77" s="399">
        <v>36123311.660427898</v>
      </c>
      <c r="Y77" s="399">
        <v>8506778.4707397409</v>
      </c>
      <c r="Z77" s="399">
        <v>460306.91796638304</v>
      </c>
      <c r="AA77" s="399">
        <v>71363.639537717099</v>
      </c>
      <c r="AB77" s="399">
        <v>4414.6576666666597</v>
      </c>
      <c r="AC77" s="399">
        <v>511381.77114359097</v>
      </c>
      <c r="AD77" s="399">
        <v>1086275.73927001</v>
      </c>
      <c r="AE77" s="399">
        <v>3119924.4277524399</v>
      </c>
      <c r="AF77" s="399">
        <v>522750.78515502193</v>
      </c>
      <c r="AG77" s="399">
        <v>178137.34403310801</v>
      </c>
      <c r="AH77" s="399">
        <v>136761.53711562301</v>
      </c>
      <c r="AI77" s="399">
        <v>438856.17427547905</v>
      </c>
      <c r="AJ77" s="399">
        <v>158586.43554885601</v>
      </c>
      <c r="AK77" s="399">
        <v>6896.8703739080602</v>
      </c>
      <c r="AL77" s="400">
        <v>1750254856.5225544</v>
      </c>
      <c r="AM77" s="399">
        <v>4602170.2236470599</v>
      </c>
      <c r="AN77" s="399">
        <v>134326272.595705</v>
      </c>
      <c r="AO77" s="399">
        <v>26405880.205121297</v>
      </c>
      <c r="AP77" s="400">
        <v>1915589179.5470278</v>
      </c>
      <c r="AQ77" s="400">
        <v>24717579.058784436</v>
      </c>
      <c r="AR77" s="29"/>
    </row>
    <row r="78" spans="1:44" x14ac:dyDescent="0.2">
      <c r="A78" s="396"/>
      <c r="B78" s="397">
        <v>11</v>
      </c>
      <c r="C78" s="398">
        <v>589.99999999999795</v>
      </c>
      <c r="D78" s="399">
        <v>647774.86941497703</v>
      </c>
      <c r="E78" s="399">
        <v>1093271831.45823</v>
      </c>
      <c r="F78" s="399">
        <v>196629.25</v>
      </c>
      <c r="G78" s="399">
        <v>20502161.3573118</v>
      </c>
      <c r="H78" s="399">
        <v>1721790.3057146801</v>
      </c>
      <c r="I78" s="399">
        <v>11209092.0033774</v>
      </c>
      <c r="J78" s="399">
        <v>1178633.4826910801</v>
      </c>
      <c r="K78" s="399">
        <v>206404718.15444368</v>
      </c>
      <c r="L78" s="399">
        <v>5643233.9206352001</v>
      </c>
      <c r="M78" s="399">
        <v>227856820.86538431</v>
      </c>
      <c r="N78" s="399">
        <v>10420847.699915402</v>
      </c>
      <c r="O78" s="399">
        <v>168595680.25284401</v>
      </c>
      <c r="P78" s="399">
        <v>13375590.47725</v>
      </c>
      <c r="Q78" s="399">
        <v>365079.80795732798</v>
      </c>
      <c r="R78" s="399">
        <v>73532547.86743699</v>
      </c>
      <c r="S78" s="399">
        <v>35213940.163440503</v>
      </c>
      <c r="T78" s="399">
        <v>299485.66522711003</v>
      </c>
      <c r="U78" s="399">
        <v>10699243.7620304</v>
      </c>
      <c r="V78" s="399">
        <v>1509486.61757413</v>
      </c>
      <c r="W78" s="399">
        <v>5060314.5617810693</v>
      </c>
      <c r="X78" s="399">
        <v>35666593.595828399</v>
      </c>
      <c r="Y78" s="399">
        <v>8263388.4606150202</v>
      </c>
      <c r="Z78" s="399">
        <v>498942.69898457301</v>
      </c>
      <c r="AA78" s="399">
        <v>89630.050449432907</v>
      </c>
      <c r="AB78" s="399">
        <v>4414.6576666666597</v>
      </c>
      <c r="AC78" s="399">
        <v>442537.50359676004</v>
      </c>
      <c r="AD78" s="399">
        <v>934357.84592966607</v>
      </c>
      <c r="AE78" s="399">
        <v>2683596.5882264101</v>
      </c>
      <c r="AF78" s="399">
        <v>449643.01412431797</v>
      </c>
      <c r="AG78" s="399">
        <v>168880.72628040001</v>
      </c>
      <c r="AH78" s="399">
        <v>124798.88168274</v>
      </c>
      <c r="AI78" s="399">
        <v>215593.362968111</v>
      </c>
      <c r="AJ78" s="399">
        <v>152995.30039634299</v>
      </c>
      <c r="AK78" s="399">
        <v>6796.2948455860305</v>
      </c>
      <c r="AL78" s="400">
        <v>1937407661.5242548</v>
      </c>
      <c r="AM78" s="399">
        <v>4514923.4457023004</v>
      </c>
      <c r="AN78" s="399">
        <v>132771577.65085098</v>
      </c>
      <c r="AO78" s="399">
        <v>24897986.464216601</v>
      </c>
      <c r="AP78" s="400">
        <v>2099592149.0850248</v>
      </c>
      <c r="AQ78" s="400">
        <v>26154662.348557077</v>
      </c>
      <c r="AR78" s="29"/>
    </row>
    <row r="79" spans="1:44" x14ac:dyDescent="0.2">
      <c r="A79" s="415"/>
      <c r="B79" s="416">
        <v>12</v>
      </c>
      <c r="C79" s="417">
        <v>589.99999999999795</v>
      </c>
      <c r="D79" s="418">
        <v>849983.84583149408</v>
      </c>
      <c r="E79" s="418">
        <v>1310289161.4808998</v>
      </c>
      <c r="F79" s="418">
        <v>242994.14285714302</v>
      </c>
      <c r="G79" s="418">
        <v>26784213.916419901</v>
      </c>
      <c r="H79" s="418">
        <v>2211692.0690776701</v>
      </c>
      <c r="I79" s="418">
        <v>13370718.521533499</v>
      </c>
      <c r="J79" s="418">
        <v>1421241.2956699301</v>
      </c>
      <c r="K79" s="418">
        <v>241050715.6190595</v>
      </c>
      <c r="L79" s="418">
        <v>5877519.2144376701</v>
      </c>
      <c r="M79" s="418">
        <v>258697852.23367018</v>
      </c>
      <c r="N79" s="418">
        <v>10242467.120613301</v>
      </c>
      <c r="O79" s="418">
        <v>181356429.76957723</v>
      </c>
      <c r="P79" s="418">
        <v>12477975.958925001</v>
      </c>
      <c r="Q79" s="418">
        <v>265014.06294986297</v>
      </c>
      <c r="R79" s="418">
        <v>78522795.879715189</v>
      </c>
      <c r="S79" s="418">
        <v>33272037.215092402</v>
      </c>
      <c r="T79" s="418">
        <v>0</v>
      </c>
      <c r="U79" s="418">
        <v>14039599.6898195</v>
      </c>
      <c r="V79" s="418">
        <v>1678636.63518756</v>
      </c>
      <c r="W79" s="418">
        <v>5434284.5164969601</v>
      </c>
      <c r="X79" s="418">
        <v>36699602.165307097</v>
      </c>
      <c r="Y79" s="418">
        <v>8743003.2341453489</v>
      </c>
      <c r="Z79" s="418">
        <v>666394.41062898096</v>
      </c>
      <c r="AA79" s="418">
        <v>108908.459927082</v>
      </c>
      <c r="AB79" s="418">
        <v>4414.6576666666597</v>
      </c>
      <c r="AC79" s="418">
        <v>483796.33151323796</v>
      </c>
      <c r="AD79" s="418">
        <v>1015336.25774346</v>
      </c>
      <c r="AE79" s="418">
        <v>2916177.0611257101</v>
      </c>
      <c r="AF79" s="418">
        <v>488612.42753008497</v>
      </c>
      <c r="AG79" s="418">
        <v>176676.79622798099</v>
      </c>
      <c r="AH79" s="418">
        <v>135044.991505588</v>
      </c>
      <c r="AI79" s="418">
        <v>221107.116483675</v>
      </c>
      <c r="AJ79" s="418">
        <v>156860.19313625598</v>
      </c>
      <c r="AK79" s="418">
        <v>6851.9352465510501</v>
      </c>
      <c r="AL79" s="419">
        <v>2249908709.2260218</v>
      </c>
      <c r="AM79" s="418">
        <v>4918337.7762119099</v>
      </c>
      <c r="AN79" s="418">
        <v>135783005.32662401</v>
      </c>
      <c r="AO79" s="418">
        <v>25508965.766148802</v>
      </c>
      <c r="AP79" s="419">
        <v>2416119018.095006</v>
      </c>
      <c r="AQ79" s="419">
        <v>28887425.540378567</v>
      </c>
      <c r="AR79" s="29"/>
    </row>
    <row r="80" spans="1:44" x14ac:dyDescent="0.2">
      <c r="AR80" s="29"/>
    </row>
    <row r="81" spans="1:44" x14ac:dyDescent="0.2">
      <c r="A81" s="282" t="s">
        <v>352</v>
      </c>
      <c r="B81" s="283"/>
      <c r="C81" s="284">
        <f t="shared" ref="C81:AQ81" si="0">SUM(C16:C31)</f>
        <v>9439.9999999999691</v>
      </c>
      <c r="D81" s="284">
        <f t="shared" si="0"/>
        <v>9098481.4854498804</v>
      </c>
      <c r="E81" s="284">
        <f t="shared" si="0"/>
        <v>15141605728.06423</v>
      </c>
      <c r="F81" s="284">
        <f t="shared" si="0"/>
        <v>3311174.9107142859</v>
      </c>
      <c r="G81" s="284">
        <f t="shared" si="0"/>
        <v>340596437.27463484</v>
      </c>
      <c r="H81" s="284">
        <f t="shared" si="0"/>
        <v>31170290.411306098</v>
      </c>
      <c r="I81" s="284">
        <f t="shared" si="0"/>
        <v>176107952.92238581</v>
      </c>
      <c r="J81" s="284">
        <f t="shared" si="0"/>
        <v>22283331.032425687</v>
      </c>
      <c r="K81" s="284">
        <f t="shared" si="0"/>
        <v>3209236699.5989013</v>
      </c>
      <c r="L81" s="284">
        <f t="shared" si="0"/>
        <v>103943099.86844166</v>
      </c>
      <c r="M81" s="284">
        <f t="shared" si="0"/>
        <v>3573133325.7787271</v>
      </c>
      <c r="N81" s="284">
        <f t="shared" si="0"/>
        <v>191463425.78520918</v>
      </c>
      <c r="O81" s="284">
        <f t="shared" si="0"/>
        <v>2329511177.1617532</v>
      </c>
      <c r="P81" s="284">
        <f t="shared" si="0"/>
        <v>247538617.79957601</v>
      </c>
      <c r="Q81" s="284">
        <f t="shared" si="0"/>
        <v>19891142.918241564</v>
      </c>
      <c r="R81" s="284">
        <f t="shared" si="0"/>
        <v>1202644434.3539906</v>
      </c>
      <c r="S81" s="284">
        <f t="shared" si="0"/>
        <v>642331087.58109987</v>
      </c>
      <c r="T81" s="284">
        <f t="shared" si="0"/>
        <v>6289674.4847889813</v>
      </c>
      <c r="U81" s="284">
        <f t="shared" si="0"/>
        <v>162503320.05443004</v>
      </c>
      <c r="V81" s="284">
        <f t="shared" si="0"/>
        <v>27366083.511288993</v>
      </c>
      <c r="W81" s="284">
        <f t="shared" si="0"/>
        <v>99274726.315988392</v>
      </c>
      <c r="X81" s="284">
        <f t="shared" si="0"/>
        <v>576295852.7003808</v>
      </c>
      <c r="Y81" s="284">
        <f t="shared" si="0"/>
        <v>137781524.32064489</v>
      </c>
      <c r="Z81" s="284">
        <f t="shared" si="0"/>
        <v>11321500.74872952</v>
      </c>
      <c r="AA81" s="284">
        <f t="shared" si="0"/>
        <v>1344518.8080198881</v>
      </c>
      <c r="AB81" s="284">
        <f t="shared" si="0"/>
        <v>70634.522666666555</v>
      </c>
      <c r="AC81" s="284">
        <f t="shared" si="0"/>
        <v>5336937.5048544705</v>
      </c>
      <c r="AD81" s="284">
        <f t="shared" si="0"/>
        <v>16802199.806661844</v>
      </c>
      <c r="AE81" s="284">
        <f t="shared" si="0"/>
        <v>48258091.128878124</v>
      </c>
      <c r="AF81" s="284">
        <f t="shared" si="0"/>
        <v>8085758.3611013656</v>
      </c>
      <c r="AG81" s="284">
        <f t="shared" si="0"/>
        <v>2752007.8248156277</v>
      </c>
      <c r="AH81" s="284">
        <f t="shared" si="0"/>
        <v>2247804.510932493</v>
      </c>
      <c r="AI81" s="284">
        <f t="shared" si="0"/>
        <v>4451893.4780156678</v>
      </c>
      <c r="AJ81" s="284">
        <f t="shared" si="0"/>
        <v>2694298.6869853977</v>
      </c>
      <c r="AK81" s="284">
        <f t="shared" si="0"/>
        <v>108462.5941102291</v>
      </c>
      <c r="AL81" s="284">
        <f t="shared" si="0"/>
        <v>28356861136.310379</v>
      </c>
      <c r="AM81" s="284">
        <f t="shared" si="0"/>
        <v>80926492.738813519</v>
      </c>
      <c r="AN81" s="284">
        <f t="shared" si="0"/>
        <v>2150062382.0372581</v>
      </c>
      <c r="AO81" s="284">
        <f t="shared" si="0"/>
        <v>410122447.54777342</v>
      </c>
      <c r="AP81" s="284">
        <f t="shared" si="0"/>
        <v>30997972458.634224</v>
      </c>
      <c r="AQ81" s="284">
        <f t="shared" si="0"/>
        <v>409083339.07799995</v>
      </c>
      <c r="AR81" s="29"/>
    </row>
    <row r="82" spans="1:44" x14ac:dyDescent="0.2">
      <c r="A82" s="9"/>
      <c r="AR82" s="29"/>
    </row>
  </sheetData>
  <pageMargins left="0.7" right="0.7" top="0.75" bottom="0.75" header="0.3" footer="0.3"/>
  <pageSetup scale="65" orientation="landscape" r:id="rId1"/>
  <headerFooter>
    <oddFooter>&amp;L&amp;F
&amp;A&amp;RPage &amp;P of &amp;N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25210FB4402BE498921F6077E5AA8F3" ma:contentTypeVersion="24" ma:contentTypeDescription="" ma:contentTypeScope="" ma:versionID="dd6daeb11eb17d242ec4c16708dc3bb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3d1e58e9723df997e85f06fba2dda68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2023-07-17T07:00:00+00:00</OpenedDate>
    <SignificantOrder xmlns="dc463f71-b30c-4ab2-9473-d307f9d35888">false</SignificantOrder>
    <Date1 xmlns="dc463f71-b30c-4ab2-9473-d307f9d35888">2023-07-17T07:00:00+00:00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230591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3BF65C8-B9FC-430D-AB9B-FDFE0BBCDA7C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661B25DF-0BD4-4C96-A73E-C9BCD8B27D3F}"/>
</file>

<file path=customXml/itemProps3.xml><?xml version="1.0" encoding="utf-8"?>
<ds:datastoreItem xmlns:ds="http://schemas.openxmlformats.org/officeDocument/2006/customXml" ds:itemID="{98FAEA02-3407-426A-BB04-33103D1092F8}"/>
</file>

<file path=customXml/itemProps4.xml><?xml version="1.0" encoding="utf-8"?>
<ds:datastoreItem xmlns:ds="http://schemas.openxmlformats.org/officeDocument/2006/customXml" ds:itemID="{00618BDF-755A-482B-8EE1-1E1F2A540EE1}"/>
</file>

<file path=customXml/itemProps5.xml><?xml version="1.0" encoding="utf-8"?>
<ds:datastoreItem xmlns:ds="http://schemas.openxmlformats.org/officeDocument/2006/customXml" ds:itemID="{6E090770-3BF7-4539-9AF4-E372E49DDEB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11</vt:i4>
      </vt:variant>
    </vt:vector>
  </HeadingPairs>
  <TitlesOfParts>
    <vt:vector size="21" baseType="lpstr">
      <vt:lpstr>Rate Summary</vt:lpstr>
      <vt:lpstr>Revenue Rate Impacts</vt:lpstr>
      <vt:lpstr>Typical Residential Notice</vt:lpstr>
      <vt:lpstr>Rate Design</vt:lpstr>
      <vt:lpstr>Lighting Rate Design</vt:lpstr>
      <vt:lpstr>Rate Spread</vt:lpstr>
      <vt:lpstr>Workpapers--&gt;</vt:lpstr>
      <vt:lpstr>Revenue Requirment</vt:lpstr>
      <vt:lpstr>F2023 Energy</vt:lpstr>
      <vt:lpstr>F2023 Demand</vt:lpstr>
      <vt:lpstr>'F2023 Demand'!Print_Area</vt:lpstr>
      <vt:lpstr>'F2023 Energy'!Print_Area</vt:lpstr>
      <vt:lpstr>'Lighting Rate Design'!Print_Area</vt:lpstr>
      <vt:lpstr>'Rate Design'!Print_Area</vt:lpstr>
      <vt:lpstr>'Rate Spread'!Print_Area</vt:lpstr>
      <vt:lpstr>'Rate Summary'!Print_Area</vt:lpstr>
      <vt:lpstr>'Typical Residential Notice'!Print_Area</vt:lpstr>
      <vt:lpstr>'F2023 Demand'!Print_Titles</vt:lpstr>
      <vt:lpstr>'F2023 Energy'!Print_Titles</vt:lpstr>
      <vt:lpstr>'Lighting Rate Design'!Print_Titles</vt:lpstr>
      <vt:lpstr>'Rate Design'!Print_Titles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prasan</dc:creator>
  <cp:lastModifiedBy>Zakharova, Lena</cp:lastModifiedBy>
  <cp:lastPrinted>2021-03-15T17:22:18Z</cp:lastPrinted>
  <dcterms:created xsi:type="dcterms:W3CDTF">2014-04-04T17:25:38Z</dcterms:created>
  <dcterms:modified xsi:type="dcterms:W3CDTF">2023-07-07T18:31:18Z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0x0101006E56B4D1795A2E4DB2F0B01679ED314A00C25210FB4402BE498921F6077E5AA8F3</vt:lpwstr>
  </property>
  <property fmtid="{D5CDD505-2E9C-101B-9397-08002B2CF9AE}" pid="3" name="_docset_NoMedatataSyncRequired">
    <vt:lpwstr>False</vt:lpwstr>
  </property>
</Properties>
</file>