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1440" windowWidth="17352" windowHeight="10080"/>
  </bookViews>
  <sheets>
    <sheet name="Elect. Customer Counts Pg 10a " sheetId="1" r:id="rId1"/>
    <sheet name="Gas Customer Counts Pg 10b" sheetId="3" r:id="rId2"/>
  </sheet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alcMode="autoNoTable"/>
</workbook>
</file>

<file path=xl/calcChain.xml><?xml version="1.0" encoding="utf-8"?>
<calcChain xmlns="http://schemas.openxmlformats.org/spreadsheetml/2006/main">
  <c r="H53" i="1" l="1"/>
  <c r="H42" i="1"/>
  <c r="H20" i="1"/>
  <c r="H20" i="3" l="1"/>
  <c r="H50" i="3"/>
  <c r="H40" i="3"/>
  <c r="I19" i="3" l="1"/>
  <c r="B4" i="3" l="1"/>
  <c r="D20" i="1"/>
  <c r="E20" i="1" l="1"/>
  <c r="E2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D20" i="3"/>
  <c r="J19" i="3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E53" i="1"/>
  <c r="I47" i="1"/>
  <c r="F19" i="1"/>
  <c r="G19" i="1" s="1"/>
  <c r="I18" i="1"/>
  <c r="J18" i="1" s="1"/>
  <c r="F17" i="1"/>
  <c r="G17" i="1" s="1"/>
  <c r="F16" i="1"/>
  <c r="G16" i="1" s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<sst xmlns="http://schemas.openxmlformats.org/spreadsheetml/2006/main" count="180" uniqueCount="42">
  <si>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</si>
  <si>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</si>
  <si>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</si>
  <si>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</si>
  <si>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</si>
  <si>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</si>
  <si>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</si>
  <si>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</si>
  <si>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</si>
  <si>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</si>
  <si>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</si>
  <si>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</si>
  <si>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</si>
  <si>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</si>
  <si>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</si>
  <si>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</si>
  <si>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</si>
  <si>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</si>
  <si>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</si>
  <si>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</si>
  <si>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</si>
  <si>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</si>
  <si>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</si>
  <si>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</si>
  <si>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</si>
  <si>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</si>
  <si>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</si>
  <si>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</si>
  <si>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</si>
  <si>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</si>
  <si>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</si>
  <si>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</si>
  <si>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</si>
  <si>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</si>
  <si>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</si>
  <si>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</si>
  <si>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</si>
  <si>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</si>
  <si>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</si>
  <si>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</si>
  <si>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</si>
  <si>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2/28/2019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</si>
</sst>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20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P36" sqref="P36"/>
    </sheetView>
  </sheetViews>
  <sheetFormatPr defaultColWidth="8.88671875" defaultRowHeight="14.4" x14ac:dyDescent="0.3"/>
  <cols>
    <col min="1" max="1" width="3.5546875" style="104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5"/>
      <c r="L2" s="6"/>
      <c r="M2" s="6"/>
      <c r="N2" s="6"/>
    </row>
    <row r="3" spans="1:14" ht="21" x14ac:dyDescent="0.4">
      <c r="B3" s="109" t="s">
        <v>1</v>
      </c>
      <c r="C3" s="109"/>
      <c r="D3" s="109"/>
      <c r="E3" s="109"/>
      <c r="F3" s="109"/>
      <c r="G3" s="109"/>
      <c r="H3" s="109"/>
      <c r="I3" s="109"/>
      <c r="J3" s="109"/>
      <c r="K3" s="5"/>
    </row>
    <row r="4" spans="1:14" ht="21" x14ac:dyDescent="0.4">
      <c r="B4" s="110" t="s">
        <v>41</v>
      </c>
      <c r="C4" s="110"/>
      <c r="D4" s="110"/>
      <c r="E4" s="110"/>
      <c r="F4" s="110"/>
      <c r="G4" s="110"/>
      <c r="H4" s="110"/>
      <c r="I4" s="110"/>
      <c r="J4" s="110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11" t="s">
        <v>2</v>
      </c>
      <c r="C6" s="111"/>
      <c r="D6" s="111"/>
      <c r="E6" s="111"/>
      <c r="F6" s="111"/>
      <c r="G6" s="111"/>
      <c r="H6" s="111"/>
      <c r="I6" s="111"/>
      <c r="J6" s="111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A8" s="104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A9" s="104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A10" s="104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105"/>
      <c r="B11" s="112" t="s">
        <v>3</v>
      </c>
      <c r="C11" s="112"/>
      <c r="D11" s="112"/>
      <c r="E11" s="112"/>
      <c r="F11" s="112"/>
      <c r="G11" s="112"/>
      <c r="H11" s="112"/>
      <c r="I11" s="112"/>
      <c r="J11" s="112"/>
      <c r="K11" s="12"/>
    </row>
    <row r="12" spans="1:14" s="14" customFormat="1" ht="17.399999999999999" x14ac:dyDescent="0.3">
      <c r="A12" s="105"/>
      <c r="B12" s="15"/>
      <c r="C12" s="15" t="s">
        <v>4</v>
      </c>
      <c r="D12" s="15"/>
      <c r="E12" s="15"/>
      <c r="F12" s="16" t="s">
        <v>5</v>
      </c>
      <c r="G12" s="15"/>
      <c r="H12" s="108" t="s">
        <v>6</v>
      </c>
      <c r="I12" s="108"/>
      <c r="J12" s="108"/>
      <c r="K12" s="13"/>
    </row>
    <row r="13" spans="1:14" s="14" customFormat="1" ht="17.399999999999999" x14ac:dyDescent="0.3">
      <c r="A13" s="10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106">
        <v>1</v>
      </c>
      <c r="B14" s="19" t="s">
        <v>13</v>
      </c>
      <c r="C14" s="20"/>
      <c r="D14" s="67">
        <v>1020226</v>
      </c>
      <c r="E14" s="67">
        <v>1018173</v>
      </c>
      <c r="F14" s="21">
        <f>D14-E14</f>
        <v>2053</v>
      </c>
      <c r="G14" s="22">
        <f>F14/E14</f>
        <v>2.0163567488039854E-3</v>
      </c>
      <c r="H14" s="83">
        <v>1006217</v>
      </c>
      <c r="I14" s="21">
        <f t="shared" ref="I14:I19" si="0">+D14-H14</f>
        <v>14009</v>
      </c>
      <c r="J14" s="22">
        <f>+I14/H14</f>
        <v>1.3922444164628504E-2</v>
      </c>
      <c r="K14" s="18"/>
    </row>
    <row r="15" spans="1:14" ht="17.399999999999999" x14ac:dyDescent="0.3">
      <c r="A15" s="106">
        <v>2</v>
      </c>
      <c r="B15" s="19" t="s">
        <v>38</v>
      </c>
      <c r="C15" s="20"/>
      <c r="D15" s="67">
        <v>129267</v>
      </c>
      <c r="E15" s="67">
        <v>130296</v>
      </c>
      <c r="F15" s="21">
        <f t="shared" ref="F15:F19" si="1">D15-E15</f>
        <v>-1029</v>
      </c>
      <c r="G15" s="22">
        <f t="shared" ref="G15:G20" si="2">F15/E15</f>
        <v>-7.8974028366181614E-3</v>
      </c>
      <c r="H15" s="83">
        <v>128073</v>
      </c>
      <c r="I15" s="21">
        <f t="shared" si="0"/>
        <v>1194</v>
      </c>
      <c r="J15" s="22">
        <f t="shared" ref="J15:J18" si="3">+I15/H15</f>
        <v>9.3228080860134448E-3</v>
      </c>
      <c r="K15" s="18"/>
    </row>
    <row r="16" spans="1:14" ht="17.399999999999999" x14ac:dyDescent="0.3">
      <c r="A16" s="106">
        <v>3</v>
      </c>
      <c r="B16" s="19" t="s">
        <v>39</v>
      </c>
      <c r="C16" s="20"/>
      <c r="D16" s="67">
        <v>3340</v>
      </c>
      <c r="E16" s="67">
        <v>3334</v>
      </c>
      <c r="F16" s="21">
        <f t="shared" si="1"/>
        <v>6</v>
      </c>
      <c r="G16" s="22">
        <f t="shared" si="2"/>
        <v>1.7996400719856029E-3</v>
      </c>
      <c r="H16" s="83">
        <v>3373</v>
      </c>
      <c r="I16" s="21">
        <f t="shared" si="0"/>
        <v>-33</v>
      </c>
      <c r="J16" s="22">
        <f t="shared" si="3"/>
        <v>-9.7835754521197749E-3</v>
      </c>
      <c r="K16" s="18"/>
    </row>
    <row r="17" spans="1:11" ht="17.399999999999999" x14ac:dyDescent="0.3">
      <c r="A17" s="106">
        <v>4</v>
      </c>
      <c r="B17" s="19" t="s">
        <v>18</v>
      </c>
      <c r="C17" s="20"/>
      <c r="D17" s="67">
        <v>7179</v>
      </c>
      <c r="E17" s="67">
        <v>7126</v>
      </c>
      <c r="F17" s="21">
        <f t="shared" si="1"/>
        <v>53</v>
      </c>
      <c r="G17" s="22">
        <f t="shared" si="2"/>
        <v>7.4375526241930957E-3</v>
      </c>
      <c r="H17" s="83">
        <v>6880</v>
      </c>
      <c r="I17" s="21">
        <f t="shared" si="0"/>
        <v>299</v>
      </c>
      <c r="J17" s="22">
        <f t="shared" si="3"/>
        <v>4.3459302325581393E-2</v>
      </c>
      <c r="K17" s="18"/>
    </row>
    <row r="18" spans="1:11" ht="17.399999999999999" x14ac:dyDescent="0.3">
      <c r="A18" s="106">
        <v>5</v>
      </c>
      <c r="B18" s="19" t="s">
        <v>40</v>
      </c>
      <c r="C18" s="23"/>
      <c r="D18" s="67">
        <v>8</v>
      </c>
      <c r="E18" s="67">
        <v>8</v>
      </c>
      <c r="F18" s="21">
        <f t="shared" si="1"/>
        <v>0</v>
      </c>
      <c r="G18" s="22">
        <f t="shared" si="2"/>
        <v>0</v>
      </c>
      <c r="H18" s="83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106">
        <v>6</v>
      </c>
      <c r="B19" s="19" t="s">
        <v>19</v>
      </c>
      <c r="C19" s="23"/>
      <c r="D19" s="68">
        <v>16</v>
      </c>
      <c r="E19" s="68">
        <v>16</v>
      </c>
      <c r="F19" s="24">
        <f t="shared" si="1"/>
        <v>0</v>
      </c>
      <c r="G19" s="25">
        <f t="shared" si="2"/>
        <v>0</v>
      </c>
      <c r="H19" s="84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106">
        <v>7</v>
      </c>
      <c r="B20" s="19" t="s">
        <v>20</v>
      </c>
      <c r="C20" s="20"/>
      <c r="D20" s="27">
        <f>SUM(D14:D19)</f>
        <v>1160036</v>
      </c>
      <c r="E20" s="27">
        <f>SUM(E14:E19)</f>
        <v>1158953</v>
      </c>
      <c r="F20" s="27">
        <f>SUM(F14:F19)</f>
        <v>1083</v>
      </c>
      <c r="G20" s="22">
        <f t="shared" si="2"/>
        <v>9.3446412408441069E-4</v>
      </c>
      <c r="H20" s="27">
        <f>SUM(H14:H19)</f>
        <v>1144567</v>
      </c>
      <c r="I20" s="27">
        <f>SUM(I14:I19)</f>
        <v>15469</v>
      </c>
      <c r="J20" s="22">
        <f>+I20/H20</f>
        <v>1.351515463926533E-2</v>
      </c>
      <c r="K20" s="28"/>
    </row>
    <row r="21" spans="1:11" ht="17.399999999999999" hidden="1" x14ac:dyDescent="0.3">
      <c r="A21" s="106">
        <v>8</v>
      </c>
      <c r="B21" s="102"/>
      <c r="C21" s="97"/>
      <c r="D21" s="97" t="s">
        <v>32</v>
      </c>
      <c r="E21" s="97"/>
      <c r="F21" s="97"/>
      <c r="G21" s="97"/>
      <c r="H21" s="97"/>
      <c r="I21" s="97"/>
      <c r="J21" s="97"/>
      <c r="K21" s="26"/>
    </row>
    <row r="22" spans="1:11" ht="17.399999999999999" hidden="1" x14ac:dyDescent="0.3">
      <c r="A22" s="106">
        <v>9</v>
      </c>
      <c r="B22" s="114" t="s">
        <v>23</v>
      </c>
      <c r="C22" s="114"/>
      <c r="D22" s="114"/>
      <c r="E22" s="114"/>
      <c r="F22" s="114"/>
      <c r="G22" s="114"/>
      <c r="H22" s="114"/>
      <c r="I22" s="114"/>
      <c r="J22" s="114"/>
      <c r="K22" s="30"/>
    </row>
    <row r="23" spans="1:11" s="14" customFormat="1" ht="17.399999999999999" hidden="1" x14ac:dyDescent="0.3">
      <c r="A23" s="106">
        <v>10</v>
      </c>
      <c r="B23" s="15"/>
      <c r="C23" s="15"/>
      <c r="D23" s="15"/>
      <c r="E23" s="15"/>
      <c r="F23" s="16" t="s">
        <v>5</v>
      </c>
      <c r="G23" s="15"/>
      <c r="H23" s="108" t="s">
        <v>6</v>
      </c>
      <c r="I23" s="108"/>
      <c r="J23" s="108"/>
      <c r="K23" s="26"/>
    </row>
    <row r="24" spans="1:11" s="14" customFormat="1" ht="17.399999999999999" hidden="1" x14ac:dyDescent="0.3">
      <c r="A24" s="10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hidden="1" x14ac:dyDescent="0.3">
      <c r="A25" s="106">
        <v>12</v>
      </c>
      <c r="B25" s="19" t="s">
        <v>13</v>
      </c>
      <c r="C25" s="20"/>
      <c r="D25" s="85">
        <v>1019186</v>
      </c>
      <c r="E25" s="85">
        <v>1017096</v>
      </c>
      <c r="F25" s="21">
        <f>D25-E25</f>
        <v>2090</v>
      </c>
      <c r="G25" s="22">
        <f>F25/E25</f>
        <v>2.0548699434468328E-3</v>
      </c>
      <c r="H25" s="87">
        <v>1005062</v>
      </c>
      <c r="I25" s="21">
        <f t="shared" ref="I25:I30" si="4">+D25-H25</f>
        <v>14124</v>
      </c>
      <c r="J25" s="22">
        <f t="shared" ref="J25:J30" si="5">+I25/H25</f>
        <v>1.405286440040515E-2</v>
      </c>
      <c r="K25" s="26"/>
    </row>
    <row r="26" spans="1:11" ht="17.399999999999999" hidden="1" x14ac:dyDescent="0.3">
      <c r="A26" s="106">
        <v>13</v>
      </c>
      <c r="B26" s="19" t="s">
        <v>38</v>
      </c>
      <c r="C26" s="20"/>
      <c r="D26" s="85">
        <v>129175</v>
      </c>
      <c r="E26" s="85">
        <v>130139</v>
      </c>
      <c r="F26" s="21">
        <f t="shared" ref="F26:F30" si="6">D26-E26</f>
        <v>-964</v>
      </c>
      <c r="G26" s="22">
        <f t="shared" ref="G26:G31" si="7">F26/E26</f>
        <v>-7.4074643266046304E-3</v>
      </c>
      <c r="H26" s="87">
        <v>127828</v>
      </c>
      <c r="I26" s="21">
        <f t="shared" si="4"/>
        <v>1347</v>
      </c>
      <c r="J26" s="22">
        <f t="shared" si="5"/>
        <v>1.053759739650155E-2</v>
      </c>
      <c r="K26" s="26"/>
    </row>
    <row r="27" spans="1:11" ht="17.399999999999999" hidden="1" x14ac:dyDescent="0.3">
      <c r="A27" s="106">
        <v>14</v>
      </c>
      <c r="B27" s="19" t="s">
        <v>39</v>
      </c>
      <c r="C27" s="20"/>
      <c r="D27" s="85">
        <v>3341</v>
      </c>
      <c r="E27" s="85">
        <v>3336</v>
      </c>
      <c r="F27" s="21">
        <f t="shared" si="6"/>
        <v>5</v>
      </c>
      <c r="G27" s="22">
        <f t="shared" si="7"/>
        <v>1.4988009592326139E-3</v>
      </c>
      <c r="H27" s="87">
        <v>3378</v>
      </c>
      <c r="I27" s="21">
        <f t="shared" si="4"/>
        <v>-37</v>
      </c>
      <c r="J27" s="22">
        <f t="shared" si="5"/>
        <v>-1.0953226761397277E-2</v>
      </c>
    </row>
    <row r="28" spans="1:11" ht="17.399999999999999" hidden="1" x14ac:dyDescent="0.3">
      <c r="A28" s="106">
        <v>15</v>
      </c>
      <c r="B28" s="19" t="s">
        <v>18</v>
      </c>
      <c r="C28" s="20"/>
      <c r="D28" s="85">
        <v>7154</v>
      </c>
      <c r="E28" s="85">
        <v>7104</v>
      </c>
      <c r="F28" s="21">
        <f t="shared" si="6"/>
        <v>50</v>
      </c>
      <c r="G28" s="22">
        <f t="shared" si="7"/>
        <v>7.0382882882882884E-3</v>
      </c>
      <c r="H28" s="87">
        <v>6850</v>
      </c>
      <c r="I28" s="21">
        <f t="shared" si="4"/>
        <v>304</v>
      </c>
      <c r="J28" s="22">
        <f t="shared" si="5"/>
        <v>4.4379562043795617E-2</v>
      </c>
    </row>
    <row r="29" spans="1:11" ht="17.399999999999999" hidden="1" x14ac:dyDescent="0.3">
      <c r="A29" s="106">
        <v>16</v>
      </c>
      <c r="B29" s="19" t="s">
        <v>40</v>
      </c>
      <c r="C29" s="23"/>
      <c r="D29" s="85">
        <v>8</v>
      </c>
      <c r="E29" s="85">
        <v>8</v>
      </c>
      <c r="F29" s="21">
        <f t="shared" si="6"/>
        <v>0</v>
      </c>
      <c r="G29" s="22">
        <f t="shared" si="7"/>
        <v>0</v>
      </c>
      <c r="H29" s="87">
        <v>8</v>
      </c>
      <c r="I29" s="21">
        <f t="shared" si="4"/>
        <v>0</v>
      </c>
      <c r="J29" s="22">
        <f t="shared" si="5"/>
        <v>0</v>
      </c>
      <c r="K29" s="28"/>
    </row>
    <row r="30" spans="1:11" ht="17.399999999999999" hidden="1" x14ac:dyDescent="0.3">
      <c r="A30" s="106">
        <v>17</v>
      </c>
      <c r="B30" s="19" t="s">
        <v>19</v>
      </c>
      <c r="C30" s="23"/>
      <c r="D30" s="86">
        <v>16</v>
      </c>
      <c r="E30" s="86">
        <v>16</v>
      </c>
      <c r="F30" s="24">
        <f t="shared" si="6"/>
        <v>0</v>
      </c>
      <c r="G30" s="25">
        <f t="shared" si="7"/>
        <v>0</v>
      </c>
      <c r="H30" s="88">
        <v>16</v>
      </c>
      <c r="I30" s="24">
        <f t="shared" si="4"/>
        <v>0</v>
      </c>
      <c r="J30" s="25">
        <f t="shared" si="5"/>
        <v>0</v>
      </c>
      <c r="K30" s="26"/>
    </row>
    <row r="31" spans="1:11" ht="17.399999999999999" hidden="1" x14ac:dyDescent="0.3">
      <c r="A31" s="106">
        <v>18</v>
      </c>
      <c r="B31" s="19" t="s">
        <v>20</v>
      </c>
      <c r="C31" s="20"/>
      <c r="D31" s="21">
        <f>SUM(D25:D30)</f>
        <v>1158880</v>
      </c>
      <c r="E31" s="21">
        <f>SUM(E25:E30)</f>
        <v>1157699</v>
      </c>
      <c r="F31" s="27">
        <f>SUM(F25:F30)</f>
        <v>1181</v>
      </c>
      <c r="G31" s="22">
        <f t="shared" si="7"/>
        <v>1.0201269932858196E-3</v>
      </c>
      <c r="H31" s="27">
        <f>SUM(H25:H30)</f>
        <v>1143142</v>
      </c>
      <c r="I31" s="27">
        <f>SUM(I25:I30)</f>
        <v>15738</v>
      </c>
      <c r="J31" s="22">
        <f>+I31/H31</f>
        <v>1.3767318495864905E-2</v>
      </c>
      <c r="K31" s="28"/>
    </row>
    <row r="32" spans="1:11" ht="17.399999999999999" hidden="1" x14ac:dyDescent="0.3">
      <c r="A32" s="10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106">
        <v>8</v>
      </c>
      <c r="B33" s="113" t="s">
        <v>22</v>
      </c>
      <c r="C33" s="114"/>
      <c r="D33" s="114"/>
      <c r="E33" s="114"/>
      <c r="F33" s="114"/>
      <c r="G33" s="114"/>
      <c r="H33" s="114"/>
      <c r="I33" s="114"/>
      <c r="J33" s="114"/>
      <c r="K33" s="30"/>
    </row>
    <row r="34" spans="1:11" s="14" customFormat="1" ht="17.399999999999999" x14ac:dyDescent="0.3">
      <c r="A34" s="106">
        <v>9</v>
      </c>
      <c r="B34" s="15"/>
      <c r="C34" s="15"/>
      <c r="D34" s="15"/>
      <c r="E34" s="15"/>
      <c r="F34" s="16" t="s">
        <v>5</v>
      </c>
      <c r="G34" s="15"/>
      <c r="H34" s="108" t="s">
        <v>6</v>
      </c>
      <c r="I34" s="108"/>
      <c r="J34" s="108"/>
      <c r="K34" s="26"/>
    </row>
    <row r="35" spans="1:11" s="14" customFormat="1" ht="17.399999999999999" x14ac:dyDescent="0.3">
      <c r="A35" s="106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106">
        <v>11</v>
      </c>
      <c r="B36" s="19" t="s">
        <v>13</v>
      </c>
      <c r="C36" s="20"/>
      <c r="D36" s="89">
        <v>1019706</v>
      </c>
      <c r="E36" s="89">
        <v>1017635</v>
      </c>
      <c r="F36" s="21">
        <f>D36-E36</f>
        <v>2071</v>
      </c>
      <c r="G36" s="22">
        <f>F36/E36</f>
        <v>2.0351108206773548E-3</v>
      </c>
      <c r="H36" s="91">
        <v>1005640</v>
      </c>
      <c r="I36" s="21">
        <f t="shared" ref="I36:I41" si="8">+D36-H36</f>
        <v>14066</v>
      </c>
      <c r="J36" s="22">
        <f t="shared" ref="J36:J41" si="9">+I36/H36</f>
        <v>1.3987112684459648E-2</v>
      </c>
      <c r="K36" s="26"/>
    </row>
    <row r="37" spans="1:11" ht="17.399999999999999" x14ac:dyDescent="0.3">
      <c r="A37" s="106">
        <v>12</v>
      </c>
      <c r="B37" s="19" t="s">
        <v>38</v>
      </c>
      <c r="C37" s="20"/>
      <c r="D37" s="89">
        <v>129221</v>
      </c>
      <c r="E37" s="89">
        <v>130218</v>
      </c>
      <c r="F37" s="21">
        <f t="shared" ref="F37:F41" si="10">D37-E37</f>
        <v>-997</v>
      </c>
      <c r="G37" s="22">
        <f t="shared" ref="G37:G42" si="11">F37/E37</f>
        <v>-7.6563915894883967E-3</v>
      </c>
      <c r="H37" s="91">
        <v>127951</v>
      </c>
      <c r="I37" s="21">
        <f t="shared" si="8"/>
        <v>1270</v>
      </c>
      <c r="J37" s="22">
        <f t="shared" si="9"/>
        <v>9.9256746723355039E-3</v>
      </c>
      <c r="K37" s="26"/>
    </row>
    <row r="38" spans="1:11" ht="17.399999999999999" x14ac:dyDescent="0.3">
      <c r="A38" s="106">
        <v>13</v>
      </c>
      <c r="B38" s="19" t="s">
        <v>39</v>
      </c>
      <c r="C38" s="20"/>
      <c r="D38" s="89">
        <v>3341</v>
      </c>
      <c r="E38" s="89">
        <v>3335</v>
      </c>
      <c r="F38" s="21">
        <f t="shared" si="10"/>
        <v>6</v>
      </c>
      <c r="G38" s="22">
        <f t="shared" si="11"/>
        <v>1.7991004497751124E-3</v>
      </c>
      <c r="H38" s="91">
        <v>3376</v>
      </c>
      <c r="I38" s="21">
        <f t="shared" si="8"/>
        <v>-35</v>
      </c>
      <c r="J38" s="22">
        <f t="shared" si="9"/>
        <v>-1.0367298578199052E-2</v>
      </c>
    </row>
    <row r="39" spans="1:11" ht="17.399999999999999" x14ac:dyDescent="0.3">
      <c r="A39" s="106">
        <v>14</v>
      </c>
      <c r="B39" s="19" t="s">
        <v>18</v>
      </c>
      <c r="C39" s="20"/>
      <c r="D39" s="89">
        <v>7167</v>
      </c>
      <c r="E39" s="89">
        <v>7115</v>
      </c>
      <c r="F39" s="21">
        <f t="shared" si="10"/>
        <v>52</v>
      </c>
      <c r="G39" s="22">
        <f t="shared" si="11"/>
        <v>7.3085031623330993E-3</v>
      </c>
      <c r="H39" s="91">
        <v>6865</v>
      </c>
      <c r="I39" s="21">
        <f t="shared" si="8"/>
        <v>302</v>
      </c>
      <c r="J39" s="22">
        <f t="shared" si="9"/>
        <v>4.3991260014566644E-2</v>
      </c>
    </row>
    <row r="40" spans="1:11" ht="17.399999999999999" x14ac:dyDescent="0.3">
      <c r="A40" s="106">
        <v>15</v>
      </c>
      <c r="B40" s="19" t="s">
        <v>40</v>
      </c>
      <c r="C40" s="23"/>
      <c r="D40" s="89">
        <v>8</v>
      </c>
      <c r="E40" s="89">
        <v>8</v>
      </c>
      <c r="F40" s="21">
        <f t="shared" si="10"/>
        <v>0</v>
      </c>
      <c r="G40" s="22">
        <f t="shared" si="11"/>
        <v>0</v>
      </c>
      <c r="H40" s="91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106">
        <v>16</v>
      </c>
      <c r="B41" s="19" t="s">
        <v>19</v>
      </c>
      <c r="C41" s="23"/>
      <c r="D41" s="90">
        <v>16</v>
      </c>
      <c r="E41" s="90">
        <v>16</v>
      </c>
      <c r="F41" s="46">
        <f t="shared" si="10"/>
        <v>0</v>
      </c>
      <c r="G41" s="47">
        <f t="shared" si="11"/>
        <v>0</v>
      </c>
      <c r="H41" s="92">
        <v>16</v>
      </c>
      <c r="I41" s="46">
        <f t="shared" si="8"/>
        <v>0</v>
      </c>
      <c r="J41" s="47">
        <f t="shared" si="9"/>
        <v>0</v>
      </c>
      <c r="K41" s="26"/>
    </row>
    <row r="42" spans="1:11" ht="17.399999999999999" x14ac:dyDescent="0.3">
      <c r="A42" s="106">
        <v>17</v>
      </c>
      <c r="B42" s="19" t="s">
        <v>20</v>
      </c>
      <c r="C42" s="20"/>
      <c r="D42" s="21">
        <f>SUM(D36:D41)</f>
        <v>1159459</v>
      </c>
      <c r="E42" s="21">
        <f>SUM(E36:E41)</f>
        <v>1158327</v>
      </c>
      <c r="F42" s="27">
        <f>SUM(F36:F41)</f>
        <v>1132</v>
      </c>
      <c r="G42" s="22">
        <f t="shared" si="11"/>
        <v>9.7727153040548997E-4</v>
      </c>
      <c r="H42" s="27">
        <f>SUM(H36:H41)</f>
        <v>1143856</v>
      </c>
      <c r="I42" s="27">
        <f>SUM(I36:I41)</f>
        <v>15603</v>
      </c>
      <c r="J42" s="22">
        <f>+I42/H42</f>
        <v>1.3640703025555664E-2</v>
      </c>
      <c r="K42" s="28"/>
    </row>
    <row r="43" spans="1:11" ht="17.399999999999999" x14ac:dyDescent="0.3">
      <c r="A43" s="106">
        <v>18</v>
      </c>
      <c r="B43" s="102"/>
      <c r="C43" s="98"/>
      <c r="D43" s="99"/>
      <c r="E43" s="99"/>
      <c r="F43" s="100"/>
      <c r="G43" s="101"/>
      <c r="H43" s="100"/>
      <c r="I43" s="100"/>
      <c r="J43" s="101"/>
      <c r="K43" s="28"/>
    </row>
    <row r="44" spans="1:11" ht="17.399999999999999" x14ac:dyDescent="0.3">
      <c r="A44" s="106">
        <v>19</v>
      </c>
      <c r="B44" s="113" t="s">
        <v>21</v>
      </c>
      <c r="C44" s="114"/>
      <c r="D44" s="114"/>
      <c r="E44" s="114"/>
      <c r="F44" s="114"/>
      <c r="G44" s="114"/>
      <c r="H44" s="114"/>
      <c r="I44" s="114"/>
      <c r="J44" s="114"/>
      <c r="K44" s="28"/>
    </row>
    <row r="45" spans="1:11" ht="17.399999999999999" x14ac:dyDescent="0.3">
      <c r="A45" s="106">
        <v>20</v>
      </c>
      <c r="B45" s="15"/>
      <c r="C45" s="15"/>
      <c r="D45" s="15"/>
      <c r="E45" s="15"/>
      <c r="F45" s="16" t="s">
        <v>5</v>
      </c>
      <c r="G45" s="15"/>
      <c r="H45" s="108" t="s">
        <v>6</v>
      </c>
      <c r="I45" s="108"/>
      <c r="J45" s="108"/>
      <c r="K45" s="28"/>
    </row>
    <row r="46" spans="1:11" ht="17.399999999999999" x14ac:dyDescent="0.3">
      <c r="A46" s="106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106">
        <v>22</v>
      </c>
      <c r="B47" s="19" t="s">
        <v>13</v>
      </c>
      <c r="C47" s="20"/>
      <c r="D47" s="93">
        <v>1012918</v>
      </c>
      <c r="E47" s="93">
        <v>1011697</v>
      </c>
      <c r="F47" s="21">
        <f>D47-E47</f>
        <v>1221</v>
      </c>
      <c r="G47" s="22">
        <f>F47/E47</f>
        <v>1.2068830885136558E-3</v>
      </c>
      <c r="H47" s="95">
        <v>999957</v>
      </c>
      <c r="I47" s="21">
        <f t="shared" ref="I47:I52" si="12">+D47-H47</f>
        <v>12961</v>
      </c>
      <c r="J47" s="22">
        <f t="shared" ref="J47:J52" si="13">+I47/H47</f>
        <v>1.296155734696592E-2</v>
      </c>
      <c r="K47" s="28"/>
    </row>
    <row r="48" spans="1:11" ht="17.399999999999999" x14ac:dyDescent="0.3">
      <c r="A48" s="106">
        <v>23</v>
      </c>
      <c r="B48" s="19" t="s">
        <v>38</v>
      </c>
      <c r="C48" s="20"/>
      <c r="D48" s="93">
        <v>129057</v>
      </c>
      <c r="E48" s="93">
        <v>129515</v>
      </c>
      <c r="F48" s="21">
        <f t="shared" ref="F48:F52" si="14">D48-E48</f>
        <v>-458</v>
      </c>
      <c r="G48" s="22">
        <f t="shared" ref="G48:G53" si="15">F48/E48</f>
        <v>-3.5362699301239239E-3</v>
      </c>
      <c r="H48" s="95">
        <v>127160</v>
      </c>
      <c r="I48" s="21">
        <f t="shared" si="12"/>
        <v>1897</v>
      </c>
      <c r="J48" s="22">
        <f t="shared" si="13"/>
        <v>1.4918213274614659E-2</v>
      </c>
    </row>
    <row r="49" spans="1:10" ht="17.399999999999999" x14ac:dyDescent="0.3">
      <c r="A49" s="106">
        <v>24</v>
      </c>
      <c r="B49" s="19" t="s">
        <v>39</v>
      </c>
      <c r="C49" s="20"/>
      <c r="D49" s="93">
        <v>3357</v>
      </c>
      <c r="E49" s="93">
        <v>3346</v>
      </c>
      <c r="F49" s="21">
        <f t="shared" si="14"/>
        <v>11</v>
      </c>
      <c r="G49" s="22">
        <f t="shared" si="15"/>
        <v>3.2875074716078902E-3</v>
      </c>
      <c r="H49" s="95">
        <v>3392</v>
      </c>
      <c r="I49" s="21">
        <f t="shared" si="12"/>
        <v>-35</v>
      </c>
      <c r="J49" s="22">
        <f t="shared" si="13"/>
        <v>-1.0318396226415094E-2</v>
      </c>
    </row>
    <row r="50" spans="1:10" ht="17.399999999999999" x14ac:dyDescent="0.3">
      <c r="A50" s="106">
        <v>25</v>
      </c>
      <c r="B50" s="19" t="s">
        <v>18</v>
      </c>
      <c r="C50" s="20"/>
      <c r="D50" s="93">
        <v>7034</v>
      </c>
      <c r="E50" s="93">
        <v>7093</v>
      </c>
      <c r="F50" s="21">
        <f t="shared" si="14"/>
        <v>-59</v>
      </c>
      <c r="G50" s="22">
        <f t="shared" si="15"/>
        <v>-8.3180600592133083E-3</v>
      </c>
      <c r="H50" s="95">
        <v>6758</v>
      </c>
      <c r="I50" s="21">
        <f t="shared" si="12"/>
        <v>276</v>
      </c>
      <c r="J50" s="22">
        <f t="shared" si="13"/>
        <v>4.0840485350695475E-2</v>
      </c>
    </row>
    <row r="51" spans="1:10" ht="17.399999999999999" x14ac:dyDescent="0.3">
      <c r="A51" s="106">
        <v>26</v>
      </c>
      <c r="B51" s="19" t="s">
        <v>40</v>
      </c>
      <c r="C51" s="23"/>
      <c r="D51" s="93">
        <v>8</v>
      </c>
      <c r="E51" s="93">
        <v>8</v>
      </c>
      <c r="F51" s="21">
        <f t="shared" si="14"/>
        <v>0</v>
      </c>
      <c r="G51" s="22">
        <f t="shared" si="15"/>
        <v>0</v>
      </c>
      <c r="H51" s="95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106">
        <v>27</v>
      </c>
      <c r="B52" s="19" t="s">
        <v>19</v>
      </c>
      <c r="C52" s="23"/>
      <c r="D52" s="94">
        <v>16</v>
      </c>
      <c r="E52" s="94">
        <v>16</v>
      </c>
      <c r="F52" s="46">
        <f t="shared" si="14"/>
        <v>0</v>
      </c>
      <c r="G52" s="47">
        <f t="shared" si="15"/>
        <v>0</v>
      </c>
      <c r="H52" s="96">
        <v>16</v>
      </c>
      <c r="I52" s="46">
        <f t="shared" si="12"/>
        <v>0</v>
      </c>
      <c r="J52" s="47">
        <f t="shared" si="13"/>
        <v>0</v>
      </c>
    </row>
    <row r="53" spans="1:10" ht="17.399999999999999" x14ac:dyDescent="0.3">
      <c r="A53" s="106">
        <v>28</v>
      </c>
      <c r="B53" s="19" t="s">
        <v>20</v>
      </c>
      <c r="C53" s="20"/>
      <c r="D53" s="21">
        <f>SUM(D47:D52)</f>
        <v>1152390</v>
      </c>
      <c r="E53" s="21">
        <f t="shared" ref="E53:F53" si="16">SUM(E47:E52)</f>
        <v>1151675</v>
      </c>
      <c r="F53" s="27">
        <f t="shared" si="16"/>
        <v>715</v>
      </c>
      <c r="G53" s="22">
        <f t="shared" si="15"/>
        <v>6.2083487094883542E-4</v>
      </c>
      <c r="H53" s="27">
        <f>SUM(H47:H52)</f>
        <v>1137291</v>
      </c>
      <c r="I53" s="27">
        <f>SUM(I47:I52)</f>
        <v>15099</v>
      </c>
      <c r="J53" s="22">
        <f>+I53/H53</f>
        <v>1.3276285488938187E-2</v>
      </c>
    </row>
    <row r="54" spans="1:10" ht="17.399999999999999" x14ac:dyDescent="0.3">
      <c r="A54" s="107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5" zoomScale="70" zoomScaleNormal="70" zoomScaleSheetLayoutView="70" workbookViewId="0">
      <selection activeCell="H44" sqref="H44:H49"/>
    </sheetView>
  </sheetViews>
  <sheetFormatPr defaultColWidth="8.88671875" defaultRowHeight="14.4" x14ac:dyDescent="0.3"/>
  <cols>
    <col min="1" max="1" width="5.109375" style="104" bestFit="1" customWidth="1"/>
    <col min="2" max="2" width="36.664062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48"/>
    </row>
    <row r="3" spans="1:11" ht="21" x14ac:dyDescent="0.4">
      <c r="B3" s="109" t="s">
        <v>1</v>
      </c>
      <c r="C3" s="109"/>
      <c r="D3" s="109"/>
      <c r="E3" s="109"/>
      <c r="F3" s="109"/>
      <c r="G3" s="109"/>
      <c r="H3" s="109"/>
      <c r="I3" s="109"/>
      <c r="J3" s="109"/>
      <c r="K3" s="48"/>
    </row>
    <row r="4" spans="1:11" ht="21" x14ac:dyDescent="0.4">
      <c r="B4" s="110" t="str">
        <f>'Elect. Customer Counts Pg 10a '!B4:J4</f>
        <v>2/28/2019</v>
      </c>
      <c r="C4" s="110"/>
      <c r="D4" s="110"/>
      <c r="E4" s="110"/>
      <c r="F4" s="110"/>
      <c r="G4" s="110"/>
      <c r="H4" s="110"/>
      <c r="I4" s="110"/>
      <c r="J4" s="110"/>
      <c r="K4" s="7"/>
    </row>
    <row r="5" spans="1:11" ht="15.6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399999999999999" x14ac:dyDescent="0.3">
      <c r="B6" s="116" t="s">
        <v>36</v>
      </c>
      <c r="C6" s="116"/>
      <c r="D6" s="116"/>
      <c r="E6" s="116"/>
      <c r="F6" s="116"/>
      <c r="G6" s="116"/>
      <c r="H6" s="116"/>
      <c r="I6" s="116"/>
      <c r="J6" s="116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A8" s="104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A9" s="104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105"/>
      <c r="B11" s="117" t="s">
        <v>3</v>
      </c>
      <c r="C11" s="117"/>
      <c r="D11" s="117"/>
      <c r="E11" s="117"/>
      <c r="F11" s="117"/>
      <c r="G11" s="117"/>
      <c r="H11" s="117"/>
      <c r="I11" s="117"/>
      <c r="J11" s="117"/>
      <c r="K11" s="12"/>
    </row>
    <row r="12" spans="1:11" s="14" customFormat="1" ht="17.399999999999999" x14ac:dyDescent="0.3">
      <c r="A12" s="105"/>
      <c r="B12" s="51"/>
      <c r="C12" s="51"/>
      <c r="D12" s="51"/>
      <c r="E12" s="15"/>
      <c r="F12" s="52" t="s">
        <v>5</v>
      </c>
      <c r="G12" s="53"/>
      <c r="H12" s="115" t="s">
        <v>6</v>
      </c>
      <c r="I12" s="115"/>
      <c r="J12" s="115"/>
      <c r="K12" s="54"/>
    </row>
    <row r="13" spans="1:11" s="14" customFormat="1" ht="17.399999999999999" x14ac:dyDescent="0.3">
      <c r="A13" s="105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399999999999999" x14ac:dyDescent="0.3">
      <c r="A14" s="106">
        <v>1</v>
      </c>
      <c r="B14" s="31" t="s">
        <v>13</v>
      </c>
      <c r="C14" s="31"/>
      <c r="D14" s="70">
        <v>779981</v>
      </c>
      <c r="E14" s="69">
        <v>779139</v>
      </c>
      <c r="F14" s="33">
        <f t="shared" ref="F14:F20" si="0">D14-E14</f>
        <v>842</v>
      </c>
      <c r="G14" s="35">
        <f t="shared" ref="G14:G20" si="1">F14/E14</f>
        <v>1.0806800840414868E-3</v>
      </c>
      <c r="H14" s="73">
        <v>769188</v>
      </c>
      <c r="I14" s="33">
        <f t="shared" ref="I14:I19" si="2">+D14-H14</f>
        <v>10793</v>
      </c>
      <c r="J14" s="56">
        <f t="shared" ref="J14:J20" si="3">+I14/H14</f>
        <v>1.4031680161416975E-2</v>
      </c>
      <c r="K14" s="56"/>
    </row>
    <row r="15" spans="1:11" ht="17.399999999999999" x14ac:dyDescent="0.3">
      <c r="A15" s="106">
        <v>2</v>
      </c>
      <c r="B15" s="31" t="s">
        <v>14</v>
      </c>
      <c r="C15" s="31"/>
      <c r="D15" s="70">
        <v>56098</v>
      </c>
      <c r="E15" s="69">
        <v>56085</v>
      </c>
      <c r="F15" s="33">
        <f t="shared" si="0"/>
        <v>13</v>
      </c>
      <c r="G15" s="35">
        <f t="shared" si="1"/>
        <v>2.3179103147009003E-4</v>
      </c>
      <c r="H15" s="73">
        <v>55697</v>
      </c>
      <c r="I15" s="33">
        <f t="shared" si="2"/>
        <v>401</v>
      </c>
      <c r="J15" s="56">
        <f t="shared" si="3"/>
        <v>7.199669641093775E-3</v>
      </c>
      <c r="K15" s="56"/>
    </row>
    <row r="16" spans="1:11" ht="17.399999999999999" x14ac:dyDescent="0.3">
      <c r="A16" s="106">
        <v>3</v>
      </c>
      <c r="B16" s="31" t="s">
        <v>15</v>
      </c>
      <c r="C16" s="31"/>
      <c r="D16" s="70">
        <v>373</v>
      </c>
      <c r="E16" s="69">
        <v>240</v>
      </c>
      <c r="F16" s="33">
        <f t="shared" si="0"/>
        <v>133</v>
      </c>
      <c r="G16" s="35">
        <f t="shared" si="1"/>
        <v>0.5541666666666667</v>
      </c>
      <c r="H16" s="73">
        <v>386</v>
      </c>
      <c r="I16" s="33">
        <f t="shared" si="2"/>
        <v>-13</v>
      </c>
      <c r="J16" s="56">
        <f t="shared" si="3"/>
        <v>-3.367875647668394E-2</v>
      </c>
      <c r="K16" s="56"/>
    </row>
    <row r="17" spans="1:11" ht="17.399999999999999" x14ac:dyDescent="0.3">
      <c r="A17" s="106">
        <v>4</v>
      </c>
      <c r="B17" s="31" t="s">
        <v>16</v>
      </c>
      <c r="C17" s="31"/>
      <c r="D17" s="70">
        <v>2312</v>
      </c>
      <c r="E17" s="69">
        <v>2298</v>
      </c>
      <c r="F17" s="33">
        <f t="shared" si="0"/>
        <v>14</v>
      </c>
      <c r="G17" s="35">
        <f t="shared" si="1"/>
        <v>6.0922541340295913E-3</v>
      </c>
      <c r="H17" s="73">
        <v>2321</v>
      </c>
      <c r="I17" s="33">
        <f t="shared" si="2"/>
        <v>-9</v>
      </c>
      <c r="J17" s="56">
        <f t="shared" si="3"/>
        <v>-3.8776389487289961E-3</v>
      </c>
      <c r="K17" s="56"/>
    </row>
    <row r="18" spans="1:11" ht="17.399999999999999" x14ac:dyDescent="0.3">
      <c r="A18" s="106">
        <v>5</v>
      </c>
      <c r="B18" s="31" t="s">
        <v>17</v>
      </c>
      <c r="C18" s="31"/>
      <c r="D18" s="70">
        <v>10</v>
      </c>
      <c r="E18" s="69">
        <v>10</v>
      </c>
      <c r="F18" s="33">
        <f t="shared" si="0"/>
        <v>0</v>
      </c>
      <c r="G18" s="35">
        <f t="shared" si="1"/>
        <v>0</v>
      </c>
      <c r="H18" s="73">
        <v>10</v>
      </c>
      <c r="I18" s="33">
        <f t="shared" si="2"/>
        <v>0</v>
      </c>
      <c r="J18" s="56">
        <f t="shared" si="3"/>
        <v>0</v>
      </c>
      <c r="K18" s="56"/>
    </row>
    <row r="19" spans="1:11" ht="17.399999999999999" x14ac:dyDescent="0.3">
      <c r="A19" s="106">
        <v>6</v>
      </c>
      <c r="B19" s="31" t="s">
        <v>37</v>
      </c>
      <c r="C19" s="31"/>
      <c r="D19" s="72">
        <v>234</v>
      </c>
      <c r="E19" s="71">
        <v>235</v>
      </c>
      <c r="F19" s="57">
        <f t="shared" si="0"/>
        <v>-1</v>
      </c>
      <c r="G19" s="58">
        <f t="shared" si="1"/>
        <v>-4.2553191489361703E-3</v>
      </c>
      <c r="H19" s="74">
        <v>231</v>
      </c>
      <c r="I19" s="57">
        <f t="shared" si="2"/>
        <v>3</v>
      </c>
      <c r="J19" s="59">
        <f t="shared" si="3"/>
        <v>1.2987012987012988E-2</v>
      </c>
      <c r="K19" s="60"/>
    </row>
    <row r="20" spans="1:11" ht="17.399999999999999" x14ac:dyDescent="0.3">
      <c r="A20" s="106">
        <v>7</v>
      </c>
      <c r="B20" s="31" t="s">
        <v>20</v>
      </c>
      <c r="C20" s="31"/>
      <c r="D20" s="34">
        <f>SUM(D14:D19)</f>
        <v>839008</v>
      </c>
      <c r="E20" s="27">
        <f>SUM(E14:E19)</f>
        <v>838007</v>
      </c>
      <c r="F20" s="34">
        <f t="shared" si="0"/>
        <v>1001</v>
      </c>
      <c r="G20" s="35">
        <f t="shared" si="1"/>
        <v>1.1945007619268097E-3</v>
      </c>
      <c r="H20" s="27">
        <f>SUM(H14:H19)</f>
        <v>827833</v>
      </c>
      <c r="I20" s="34">
        <f>SUM(I14:I19)</f>
        <v>11175</v>
      </c>
      <c r="J20" s="56">
        <f t="shared" si="3"/>
        <v>1.3499099456049711E-2</v>
      </c>
      <c r="K20" s="56"/>
    </row>
    <row r="21" spans="1:11" ht="17.399999999999999" hidden="1" x14ac:dyDescent="0.3">
      <c r="A21" s="106">
        <v>8</v>
      </c>
      <c r="B21" s="119" t="s">
        <v>23</v>
      </c>
      <c r="C21" s="119"/>
      <c r="D21" s="119"/>
      <c r="E21" s="119"/>
      <c r="F21" s="119"/>
      <c r="G21" s="119"/>
      <c r="H21" s="119"/>
      <c r="I21" s="119"/>
      <c r="J21" s="119"/>
      <c r="K21" s="61"/>
    </row>
    <row r="22" spans="1:11" ht="17.399999999999999" hidden="1" x14ac:dyDescent="0.3">
      <c r="A22" s="106">
        <v>9</v>
      </c>
      <c r="B22" s="51"/>
      <c r="C22" s="51"/>
      <c r="D22" s="51"/>
      <c r="E22" s="15"/>
      <c r="F22" s="52" t="s">
        <v>5</v>
      </c>
      <c r="G22" s="53"/>
      <c r="H22" s="115" t="s">
        <v>6</v>
      </c>
      <c r="I22" s="115"/>
      <c r="J22" s="115"/>
      <c r="K22" s="61"/>
    </row>
    <row r="23" spans="1:11" ht="17.399999999999999" hidden="1" x14ac:dyDescent="0.3">
      <c r="A23" s="106">
        <v>10</v>
      </c>
      <c r="B23" s="52" t="s">
        <v>7</v>
      </c>
      <c r="C23" s="52"/>
      <c r="D23" s="55" t="s">
        <v>8</v>
      </c>
      <c r="E23" s="17" t="s">
        <v>9</v>
      </c>
      <c r="F23" s="55" t="s">
        <v>10</v>
      </c>
      <c r="G23" s="55" t="s">
        <v>11</v>
      </c>
      <c r="H23" s="17" t="s">
        <v>12</v>
      </c>
      <c r="I23" s="55" t="s">
        <v>10</v>
      </c>
      <c r="J23" s="55" t="s">
        <v>11</v>
      </c>
      <c r="K23" s="61"/>
    </row>
    <row r="24" spans="1:11" ht="17.399999999999999" hidden="1" x14ac:dyDescent="0.3">
      <c r="A24" s="106">
        <v>11</v>
      </c>
      <c r="B24" s="31" t="s">
        <v>13</v>
      </c>
      <c r="C24" s="62"/>
      <c r="D24" s="75">
        <v>779207</v>
      </c>
      <c r="E24" s="75">
        <v>777992</v>
      </c>
      <c r="F24" s="33">
        <f t="shared" ref="F24:F30" si="4">D24-E24</f>
        <v>1215</v>
      </c>
      <c r="G24" s="35">
        <f t="shared" ref="G24:G30" si="5">F24/E24</f>
        <v>1.561712716840276E-3</v>
      </c>
      <c r="H24" s="77">
        <v>768045</v>
      </c>
      <c r="I24" s="33">
        <f t="shared" ref="I24:I29" si="6">+D24-H24</f>
        <v>11162</v>
      </c>
      <c r="J24" s="56">
        <f t="shared" ref="J24:J30" si="7">+I24/H24</f>
        <v>1.4533002623544193E-2</v>
      </c>
      <c r="K24" s="61"/>
    </row>
    <row r="25" spans="1:11" ht="17.399999999999999" hidden="1" x14ac:dyDescent="0.3">
      <c r="A25" s="106">
        <v>12</v>
      </c>
      <c r="B25" s="31" t="s">
        <v>14</v>
      </c>
      <c r="C25" s="62"/>
      <c r="D25" s="75">
        <v>56031</v>
      </c>
      <c r="E25" s="75">
        <v>56020</v>
      </c>
      <c r="F25" s="33">
        <f t="shared" si="4"/>
        <v>11</v>
      </c>
      <c r="G25" s="35">
        <f t="shared" si="5"/>
        <v>1.9635844341306675E-4</v>
      </c>
      <c r="H25" s="77">
        <v>55699</v>
      </c>
      <c r="I25" s="33">
        <f t="shared" si="6"/>
        <v>332</v>
      </c>
      <c r="J25" s="56">
        <f t="shared" si="7"/>
        <v>5.9606097057397795E-3</v>
      </c>
      <c r="K25" s="61"/>
    </row>
    <row r="26" spans="1:11" ht="17.399999999999999" hidden="1" x14ac:dyDescent="0.3">
      <c r="A26" s="106">
        <v>13</v>
      </c>
      <c r="B26" s="31" t="s">
        <v>15</v>
      </c>
      <c r="C26" s="62"/>
      <c r="D26" s="75">
        <v>373</v>
      </c>
      <c r="E26" s="75">
        <v>241</v>
      </c>
      <c r="F26" s="33">
        <f t="shared" si="4"/>
        <v>132</v>
      </c>
      <c r="G26" s="35">
        <f t="shared" si="5"/>
        <v>0.5477178423236515</v>
      </c>
      <c r="H26" s="77">
        <v>386</v>
      </c>
      <c r="I26" s="33">
        <f t="shared" si="6"/>
        <v>-13</v>
      </c>
      <c r="J26" s="56">
        <f t="shared" si="7"/>
        <v>-3.367875647668394E-2</v>
      </c>
      <c r="K26" s="61"/>
    </row>
    <row r="27" spans="1:11" ht="17.399999999999999" hidden="1" x14ac:dyDescent="0.3">
      <c r="A27" s="106">
        <v>14</v>
      </c>
      <c r="B27" s="31" t="s">
        <v>16</v>
      </c>
      <c r="C27" s="62"/>
      <c r="D27" s="75">
        <v>2302</v>
      </c>
      <c r="E27" s="75">
        <v>2298</v>
      </c>
      <c r="F27" s="33">
        <f t="shared" si="4"/>
        <v>4</v>
      </c>
      <c r="G27" s="35">
        <f t="shared" si="5"/>
        <v>1.7406440382941688E-3</v>
      </c>
      <c r="H27" s="77">
        <v>2321</v>
      </c>
      <c r="I27" s="33">
        <f t="shared" si="6"/>
        <v>-19</v>
      </c>
      <c r="J27" s="56">
        <f t="shared" si="7"/>
        <v>-8.1861266695389921E-3</v>
      </c>
      <c r="K27" s="61"/>
    </row>
    <row r="28" spans="1:11" ht="17.399999999999999" hidden="1" x14ac:dyDescent="0.3">
      <c r="A28" s="106">
        <v>15</v>
      </c>
      <c r="B28" s="31" t="s">
        <v>17</v>
      </c>
      <c r="C28" s="62"/>
      <c r="D28" s="75">
        <v>10</v>
      </c>
      <c r="E28" s="75">
        <v>10</v>
      </c>
      <c r="F28" s="33">
        <f t="shared" si="4"/>
        <v>0</v>
      </c>
      <c r="G28" s="35">
        <f t="shared" si="5"/>
        <v>0</v>
      </c>
      <c r="H28" s="77">
        <v>10</v>
      </c>
      <c r="I28" s="33">
        <f t="shared" si="6"/>
        <v>0</v>
      </c>
      <c r="J28" s="56">
        <f t="shared" si="7"/>
        <v>0</v>
      </c>
      <c r="K28" s="61"/>
    </row>
    <row r="29" spans="1:11" ht="17.399999999999999" hidden="1" x14ac:dyDescent="0.3">
      <c r="A29" s="106">
        <v>16</v>
      </c>
      <c r="B29" s="31" t="s">
        <v>37</v>
      </c>
      <c r="C29" s="62"/>
      <c r="D29" s="76">
        <v>234</v>
      </c>
      <c r="E29" s="76">
        <v>235</v>
      </c>
      <c r="F29" s="57">
        <f t="shared" si="4"/>
        <v>-1</v>
      </c>
      <c r="G29" s="58">
        <f t="shared" si="5"/>
        <v>-4.2553191489361703E-3</v>
      </c>
      <c r="H29" s="78">
        <v>229</v>
      </c>
      <c r="I29" s="57">
        <f t="shared" si="6"/>
        <v>5</v>
      </c>
      <c r="J29" s="59">
        <f t="shared" si="7"/>
        <v>2.1834061135371178E-2</v>
      </c>
      <c r="K29" s="61"/>
    </row>
    <row r="30" spans="1:11" ht="17.399999999999999" hidden="1" x14ac:dyDescent="0.3">
      <c r="A30" s="106">
        <v>17</v>
      </c>
      <c r="B30" s="31" t="s">
        <v>20</v>
      </c>
      <c r="C30" s="62"/>
      <c r="D30" s="34">
        <f>SUM(D24:D29)</f>
        <v>838157</v>
      </c>
      <c r="E30" s="27">
        <f>SUM(E24:E29)</f>
        <v>836796</v>
      </c>
      <c r="F30" s="34">
        <f t="shared" si="4"/>
        <v>1361</v>
      </c>
      <c r="G30" s="35">
        <f t="shared" si="5"/>
        <v>1.6264418089952629E-3</v>
      </c>
      <c r="H30" s="27">
        <f>SUM(H24:H29)</f>
        <v>826690</v>
      </c>
      <c r="I30" s="34">
        <f>SUM(I24:I29)</f>
        <v>11467</v>
      </c>
      <c r="J30" s="56">
        <f t="shared" si="7"/>
        <v>1.3870979448160738E-2</v>
      </c>
      <c r="K30" s="61"/>
    </row>
    <row r="31" spans="1:11" ht="17.399999999999999" x14ac:dyDescent="0.3">
      <c r="A31" s="106">
        <v>8</v>
      </c>
      <c r="B31" s="118" t="s">
        <v>22</v>
      </c>
      <c r="C31" s="118"/>
      <c r="D31" s="118"/>
      <c r="E31" s="118"/>
      <c r="F31" s="118"/>
      <c r="G31" s="118"/>
      <c r="H31" s="118"/>
      <c r="I31" s="118"/>
      <c r="J31" s="118"/>
      <c r="K31" s="61"/>
    </row>
    <row r="32" spans="1:11" ht="17.399999999999999" x14ac:dyDescent="0.3">
      <c r="A32" s="106">
        <v>9</v>
      </c>
      <c r="B32" s="51"/>
      <c r="C32" s="51"/>
      <c r="D32" s="51"/>
      <c r="E32" s="15"/>
      <c r="F32" s="52" t="s">
        <v>5</v>
      </c>
      <c r="G32" s="53"/>
      <c r="H32" s="115" t="s">
        <v>6</v>
      </c>
      <c r="I32" s="115"/>
      <c r="J32" s="115"/>
      <c r="K32" s="61"/>
    </row>
    <row r="33" spans="1:11" ht="17.399999999999999" x14ac:dyDescent="0.3">
      <c r="A33" s="106">
        <v>10</v>
      </c>
      <c r="B33" s="52" t="s">
        <v>7</v>
      </c>
      <c r="C33" s="52"/>
      <c r="D33" s="55" t="s">
        <v>8</v>
      </c>
      <c r="E33" s="17" t="s">
        <v>9</v>
      </c>
      <c r="F33" s="55" t="s">
        <v>10</v>
      </c>
      <c r="G33" s="55" t="s">
        <v>11</v>
      </c>
      <c r="H33" s="17" t="s">
        <v>12</v>
      </c>
      <c r="I33" s="55" t="s">
        <v>10</v>
      </c>
      <c r="J33" s="55" t="s">
        <v>11</v>
      </c>
      <c r="K33" s="61"/>
    </row>
    <row r="34" spans="1:11" ht="17.399999999999999" x14ac:dyDescent="0.3">
      <c r="A34" s="106">
        <v>11</v>
      </c>
      <c r="B34" s="31" t="s">
        <v>13</v>
      </c>
      <c r="C34" s="62"/>
      <c r="D34" s="79">
        <v>779594</v>
      </c>
      <c r="E34" s="79">
        <v>778566</v>
      </c>
      <c r="F34" s="33">
        <f t="shared" ref="F34:F40" si="8">D34-E34</f>
        <v>1028</v>
      </c>
      <c r="G34" s="35">
        <f t="shared" ref="G34:G40" si="9">F34/E34</f>
        <v>1.3203761787696868E-3</v>
      </c>
      <c r="H34" s="81">
        <v>768617</v>
      </c>
      <c r="I34" s="33">
        <f t="shared" ref="I34:I39" si="10">+D34-H34</f>
        <v>10977</v>
      </c>
      <c r="J34" s="56">
        <f t="shared" ref="J34:J40" si="11">+I34/H34</f>
        <v>1.4281495205024088E-2</v>
      </c>
      <c r="K34" s="61"/>
    </row>
    <row r="35" spans="1:11" ht="17.399999999999999" x14ac:dyDescent="0.3">
      <c r="A35" s="106">
        <v>12</v>
      </c>
      <c r="B35" s="31" t="s">
        <v>14</v>
      </c>
      <c r="C35" s="62"/>
      <c r="D35" s="79">
        <v>56065</v>
      </c>
      <c r="E35" s="79">
        <v>56053</v>
      </c>
      <c r="F35" s="33">
        <f t="shared" si="8"/>
        <v>12</v>
      </c>
      <c r="G35" s="35">
        <f t="shared" si="9"/>
        <v>2.1408309992328688E-4</v>
      </c>
      <c r="H35" s="81">
        <v>55698</v>
      </c>
      <c r="I35" s="33">
        <f t="shared" si="10"/>
        <v>367</v>
      </c>
      <c r="J35" s="56">
        <f t="shared" si="11"/>
        <v>6.5891055334123304E-3</v>
      </c>
      <c r="K35" s="61"/>
    </row>
    <row r="36" spans="1:11" ht="17.399999999999999" x14ac:dyDescent="0.3">
      <c r="A36" s="106">
        <v>13</v>
      </c>
      <c r="B36" s="31" t="s">
        <v>15</v>
      </c>
      <c r="C36" s="62"/>
      <c r="D36" s="79">
        <v>373</v>
      </c>
      <c r="E36" s="79">
        <v>241</v>
      </c>
      <c r="F36" s="33">
        <f t="shared" si="8"/>
        <v>132</v>
      </c>
      <c r="G36" s="35">
        <f t="shared" si="9"/>
        <v>0.5477178423236515</v>
      </c>
      <c r="H36" s="81">
        <v>386</v>
      </c>
      <c r="I36" s="33">
        <f t="shared" si="10"/>
        <v>-13</v>
      </c>
      <c r="J36" s="56">
        <f t="shared" si="11"/>
        <v>-3.367875647668394E-2</v>
      </c>
      <c r="K36" s="61"/>
    </row>
    <row r="37" spans="1:11" ht="17.399999999999999" x14ac:dyDescent="0.3">
      <c r="A37" s="106">
        <v>14</v>
      </c>
      <c r="B37" s="31" t="s">
        <v>16</v>
      </c>
      <c r="C37" s="62"/>
      <c r="D37" s="79">
        <v>2307</v>
      </c>
      <c r="E37" s="79">
        <v>2298</v>
      </c>
      <c r="F37" s="33">
        <f t="shared" si="8"/>
        <v>9</v>
      </c>
      <c r="G37" s="35">
        <f t="shared" si="9"/>
        <v>3.9164490861618795E-3</v>
      </c>
      <c r="H37" s="81">
        <v>2321</v>
      </c>
      <c r="I37" s="33">
        <f t="shared" si="10"/>
        <v>-14</v>
      </c>
      <c r="J37" s="56">
        <f t="shared" si="11"/>
        <v>-6.0318828091339939E-3</v>
      </c>
      <c r="K37" s="61"/>
    </row>
    <row r="38" spans="1:11" ht="17.399999999999999" x14ac:dyDescent="0.3">
      <c r="A38" s="106">
        <v>15</v>
      </c>
      <c r="B38" s="31" t="s">
        <v>17</v>
      </c>
      <c r="C38" s="62"/>
      <c r="D38" s="79">
        <v>10</v>
      </c>
      <c r="E38" s="79">
        <v>10</v>
      </c>
      <c r="F38" s="33">
        <f t="shared" si="8"/>
        <v>0</v>
      </c>
      <c r="G38" s="35">
        <f t="shared" si="9"/>
        <v>0</v>
      </c>
      <c r="H38" s="81">
        <v>10</v>
      </c>
      <c r="I38" s="33">
        <f t="shared" si="10"/>
        <v>0</v>
      </c>
      <c r="J38" s="56">
        <f t="shared" si="11"/>
        <v>0</v>
      </c>
      <c r="K38" s="61"/>
    </row>
    <row r="39" spans="1:11" ht="17.399999999999999" x14ac:dyDescent="0.3">
      <c r="A39" s="106">
        <v>16</v>
      </c>
      <c r="B39" s="31" t="s">
        <v>37</v>
      </c>
      <c r="C39" s="62"/>
      <c r="D39" s="80">
        <v>234</v>
      </c>
      <c r="E39" s="80">
        <v>235</v>
      </c>
      <c r="F39" s="57">
        <f t="shared" si="8"/>
        <v>-1</v>
      </c>
      <c r="G39" s="58">
        <f t="shared" si="9"/>
        <v>-4.2553191489361703E-3</v>
      </c>
      <c r="H39" s="82">
        <v>230</v>
      </c>
      <c r="I39" s="57">
        <f t="shared" si="10"/>
        <v>4</v>
      </c>
      <c r="J39" s="59">
        <f t="shared" si="11"/>
        <v>1.7391304347826087E-2</v>
      </c>
      <c r="K39" s="61"/>
    </row>
    <row r="40" spans="1:11" ht="17.399999999999999" x14ac:dyDescent="0.3">
      <c r="A40" s="106">
        <v>17</v>
      </c>
      <c r="B40" s="31" t="s">
        <v>20</v>
      </c>
      <c r="C40" s="62"/>
      <c r="D40" s="34">
        <f>SUM(D34:D39)</f>
        <v>838583</v>
      </c>
      <c r="E40" s="27">
        <f>SUM(E34:E39)</f>
        <v>837403</v>
      </c>
      <c r="F40" s="34">
        <f t="shared" si="8"/>
        <v>1180</v>
      </c>
      <c r="G40" s="35">
        <f t="shared" si="9"/>
        <v>1.4091184292389686E-3</v>
      </c>
      <c r="H40" s="103">
        <f>SUM(H34:H39)</f>
        <v>827262</v>
      </c>
      <c r="I40" s="34">
        <f>SUM(I34:I39)</f>
        <v>11321</v>
      </c>
      <c r="J40" s="56">
        <f t="shared" si="11"/>
        <v>1.3684902727310091E-2</v>
      </c>
      <c r="K40" s="61"/>
    </row>
    <row r="41" spans="1:11" ht="17.399999999999999" x14ac:dyDescent="0.3">
      <c r="A41" s="106">
        <v>18</v>
      </c>
      <c r="B41" s="118" t="s">
        <v>21</v>
      </c>
      <c r="C41" s="118"/>
      <c r="D41" s="118"/>
      <c r="E41" s="118"/>
      <c r="F41" s="118"/>
      <c r="G41" s="118"/>
      <c r="H41" s="118"/>
      <c r="I41" s="118"/>
      <c r="J41" s="118"/>
      <c r="K41" s="30"/>
    </row>
    <row r="42" spans="1:11" s="14" customFormat="1" ht="17.399999999999999" x14ac:dyDescent="0.3">
      <c r="A42" s="106">
        <v>19</v>
      </c>
      <c r="B42" s="53"/>
      <c r="C42" s="53"/>
      <c r="D42" s="53"/>
      <c r="E42" s="15"/>
      <c r="F42" s="52" t="s">
        <v>5</v>
      </c>
      <c r="G42" s="53"/>
      <c r="H42" s="63"/>
      <c r="I42" s="115" t="s">
        <v>6</v>
      </c>
      <c r="J42" s="115"/>
      <c r="K42" s="54"/>
    </row>
    <row r="43" spans="1:11" s="14" customFormat="1" ht="17.399999999999999" x14ac:dyDescent="0.3">
      <c r="A43" s="106">
        <v>20</v>
      </c>
      <c r="B43" s="52" t="s">
        <v>7</v>
      </c>
      <c r="C43" s="52"/>
      <c r="D43" s="55" t="s">
        <v>8</v>
      </c>
      <c r="E43" s="17" t="s">
        <v>9</v>
      </c>
      <c r="F43" s="55" t="s">
        <v>10</v>
      </c>
      <c r="G43" s="55" t="s">
        <v>11</v>
      </c>
      <c r="H43" s="17" t="s">
        <v>12</v>
      </c>
      <c r="I43" s="55" t="s">
        <v>10</v>
      </c>
      <c r="J43" s="55" t="s">
        <v>11</v>
      </c>
      <c r="K43" s="55"/>
    </row>
    <row r="44" spans="1:11" ht="17.399999999999999" x14ac:dyDescent="0.3">
      <c r="A44" s="106">
        <v>21</v>
      </c>
      <c r="B44" s="31" t="s">
        <v>13</v>
      </c>
      <c r="C44" s="31"/>
      <c r="D44" s="95">
        <v>773960</v>
      </c>
      <c r="E44" s="95">
        <v>772357</v>
      </c>
      <c r="F44" s="33">
        <f t="shared" ref="F44:F50" si="12">D44-E44</f>
        <v>1603</v>
      </c>
      <c r="G44" s="35">
        <f t="shared" ref="G44:G50" si="13">F44/E44</f>
        <v>2.0754651022778328E-3</v>
      </c>
      <c r="H44" s="95">
        <v>762827</v>
      </c>
      <c r="I44" s="33">
        <f t="shared" ref="I44:I49" si="14">+D44-H44</f>
        <v>11133</v>
      </c>
      <c r="J44" s="56">
        <f t="shared" ref="J44:J50" si="15">+I44/H44</f>
        <v>1.4594396894708761E-2</v>
      </c>
      <c r="K44" s="56"/>
    </row>
    <row r="45" spans="1:11" ht="17.399999999999999" x14ac:dyDescent="0.3">
      <c r="A45" s="106">
        <v>22</v>
      </c>
      <c r="B45" s="31" t="s">
        <v>14</v>
      </c>
      <c r="C45" s="31"/>
      <c r="D45" s="95">
        <v>55777</v>
      </c>
      <c r="E45" s="95">
        <v>56350</v>
      </c>
      <c r="F45" s="33">
        <f t="shared" si="12"/>
        <v>-573</v>
      </c>
      <c r="G45" s="35">
        <f t="shared" si="13"/>
        <v>-1.0168589174800355E-2</v>
      </c>
      <c r="H45" s="95">
        <v>55417</v>
      </c>
      <c r="I45" s="33">
        <f t="shared" si="14"/>
        <v>360</v>
      </c>
      <c r="J45" s="56">
        <f t="shared" si="15"/>
        <v>6.4962015266073585E-3</v>
      </c>
      <c r="K45" s="56"/>
    </row>
    <row r="46" spans="1:11" ht="17.399999999999999" x14ac:dyDescent="0.3">
      <c r="A46" s="106">
        <v>23</v>
      </c>
      <c r="B46" s="31" t="s">
        <v>15</v>
      </c>
      <c r="C46" s="31"/>
      <c r="D46" s="95">
        <v>381</v>
      </c>
      <c r="E46" s="95">
        <v>248</v>
      </c>
      <c r="F46" s="33">
        <f t="shared" si="12"/>
        <v>133</v>
      </c>
      <c r="G46" s="35">
        <f t="shared" si="13"/>
        <v>0.53629032258064513</v>
      </c>
      <c r="H46" s="95">
        <v>387</v>
      </c>
      <c r="I46" s="33">
        <f t="shared" si="14"/>
        <v>-6</v>
      </c>
      <c r="J46" s="56">
        <f t="shared" si="15"/>
        <v>-1.5503875968992248E-2</v>
      </c>
      <c r="K46" s="56"/>
    </row>
    <row r="47" spans="1:11" ht="17.399999999999999" x14ac:dyDescent="0.3">
      <c r="A47" s="106">
        <v>24</v>
      </c>
      <c r="B47" s="31" t="s">
        <v>16</v>
      </c>
      <c r="C47" s="31"/>
      <c r="D47" s="95">
        <v>2306</v>
      </c>
      <c r="E47" s="95">
        <v>2308</v>
      </c>
      <c r="F47" s="33">
        <f t="shared" si="12"/>
        <v>-2</v>
      </c>
      <c r="G47" s="35">
        <f t="shared" si="13"/>
        <v>-8.6655112651646442E-4</v>
      </c>
      <c r="H47" s="95">
        <v>2324</v>
      </c>
      <c r="I47" s="33">
        <f t="shared" si="14"/>
        <v>-18</v>
      </c>
      <c r="J47" s="56">
        <f t="shared" si="15"/>
        <v>-7.7452667814113599E-3</v>
      </c>
      <c r="K47" s="56"/>
    </row>
    <row r="48" spans="1:11" ht="17.399999999999999" x14ac:dyDescent="0.3">
      <c r="A48" s="106">
        <v>25</v>
      </c>
      <c r="B48" s="31" t="s">
        <v>17</v>
      </c>
      <c r="C48" s="31"/>
      <c r="D48" s="95">
        <v>10</v>
      </c>
      <c r="E48" s="95">
        <v>11</v>
      </c>
      <c r="F48" s="33">
        <f t="shared" si="12"/>
        <v>-1</v>
      </c>
      <c r="G48" s="35">
        <f t="shared" si="13"/>
        <v>-9.0909090909090912E-2</v>
      </c>
      <c r="H48" s="95">
        <v>10</v>
      </c>
      <c r="I48" s="33">
        <f t="shared" si="14"/>
        <v>0</v>
      </c>
      <c r="J48" s="56">
        <f t="shared" si="15"/>
        <v>0</v>
      </c>
      <c r="K48" s="56"/>
    </row>
    <row r="49" spans="1:11" ht="17.399999999999999" x14ac:dyDescent="0.3">
      <c r="A49" s="106">
        <v>26</v>
      </c>
      <c r="B49" s="31" t="s">
        <v>37</v>
      </c>
      <c r="C49" s="31"/>
      <c r="D49" s="96">
        <v>234</v>
      </c>
      <c r="E49" s="96">
        <v>238</v>
      </c>
      <c r="F49" s="57">
        <f t="shared" si="12"/>
        <v>-4</v>
      </c>
      <c r="G49" s="58">
        <f t="shared" si="13"/>
        <v>-1.680672268907563E-2</v>
      </c>
      <c r="H49" s="96">
        <v>227</v>
      </c>
      <c r="I49" s="57">
        <f t="shared" si="14"/>
        <v>7</v>
      </c>
      <c r="J49" s="59">
        <f t="shared" si="15"/>
        <v>3.0837004405286344E-2</v>
      </c>
      <c r="K49" s="60"/>
    </row>
    <row r="50" spans="1:11" ht="17.399999999999999" x14ac:dyDescent="0.3">
      <c r="A50" s="106">
        <v>27</v>
      </c>
      <c r="B50" s="31" t="s">
        <v>20</v>
      </c>
      <c r="C50" s="31"/>
      <c r="D50" s="34">
        <f>SUM(D44:D49)</f>
        <v>832668</v>
      </c>
      <c r="E50" s="27">
        <f>SUM(E44:E49)</f>
        <v>831512</v>
      </c>
      <c r="F50" s="34">
        <f t="shared" si="12"/>
        <v>1156</v>
      </c>
      <c r="G50" s="35">
        <f t="shared" si="13"/>
        <v>1.3902385052771337E-3</v>
      </c>
      <c r="H50" s="27">
        <f>SUM(H44:H49)</f>
        <v>821192</v>
      </c>
      <c r="I50" s="34">
        <f>SUM(I44:I49)</f>
        <v>11476</v>
      </c>
      <c r="J50" s="56">
        <f t="shared" si="15"/>
        <v>1.3974807353213377E-2</v>
      </c>
      <c r="K50" s="56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4"/>
      <c r="E60" s="65"/>
      <c r="F60" s="64"/>
      <c r="G60" s="64"/>
    </row>
    <row r="61" spans="1:11" x14ac:dyDescent="0.3">
      <c r="C61" s="66"/>
    </row>
    <row r="64" spans="1:11" x14ac:dyDescent="0.3">
      <c r="B64" s="36"/>
    </row>
  </sheetData>
  <mergeCells count="12">
    <mergeCell ref="B41:J41"/>
    <mergeCell ref="I42:J42"/>
    <mergeCell ref="B21:J21"/>
    <mergeCell ref="H22:J22"/>
    <mergeCell ref="B31:J31"/>
    <mergeCell ref="H32:J32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4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1704491A032845906ECB97D5F6B145" ma:contentTypeVersion="56" ma:contentTypeDescription="" ma:contentTypeScope="" ma:versionID="2a0c8dfa6ff3d70e07d94894b29939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92836F-211B-471C-B1C3-BD03B5597568}"/>
</file>

<file path=customXml/itemProps2.xml><?xml version="1.0" encoding="utf-8"?>
<ds:datastoreItem xmlns:ds="http://schemas.openxmlformats.org/officeDocument/2006/customXml" ds:itemID="{E12A0C1B-7E12-4E7E-B578-92FDD3C57DAD}"/>
</file>

<file path=customXml/itemProps3.xml><?xml version="1.0" encoding="utf-8"?>
<ds:datastoreItem xmlns:ds="http://schemas.openxmlformats.org/officeDocument/2006/customXml" ds:itemID="{266A8A88-E85B-4F1A-8866-278FC224CEA2}"/>
</file>

<file path=customXml/itemProps4.xml><?xml version="1.0" encoding="utf-8"?>
<ds:datastoreItem xmlns:ds="http://schemas.openxmlformats.org/officeDocument/2006/customXml" ds:itemID="{EC6AFC08-1624-440C-BC15-1954865D60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Elect. Customer Counts Pg 10a </vt:lpstr>
      <vt:lpstr>Gas Customer Counts Pg 10b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npeder</cp:lastModifiedBy>
  <cp:lastPrinted>2018-12-03T22:26:13Z</cp:lastPrinted>
  <dcterms:created xsi:type="dcterms:W3CDTF">2014-01-09T00:48:14Z</dcterms:created>
  <dcterms:modified xsi:type="dcterms:W3CDTF">2019-04-22T19:16:57Z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0x0101006E56B4D1795A2E4DB2F0B01679ED314A00E51704491A032845906ECB97D5F6B145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