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912" yWindow="960" windowWidth="17352" windowHeight="10560" activeTab="1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10b'!$A$1:$J$50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45621"/>
</workbook>
</file>

<file path=xl/calcChain.xml><?xml version="1.0" encoding="utf-8"?>
<calcChain xmlns="http://schemas.openxmlformats.org/spreadsheetml/2006/main">
  <c r="B4" i="3" l="1"/>
  <c r="D20" i="1"/>
  <c r="E20" i="1"/>
  <c r="E20" i="3" l="1"/>
  <c r="H50" i="3"/>
  <c r="E50" i="3"/>
  <c r="D50" i="3"/>
  <c r="I49" i="3"/>
  <c r="J49" i="3" s="1"/>
  <c r="F49" i="3"/>
  <c r="G49" i="3" s="1"/>
  <c r="I48" i="3"/>
  <c r="J48" i="3" s="1"/>
  <c r="F48" i="3"/>
  <c r="G48" i="3" s="1"/>
  <c r="I47" i="3"/>
  <c r="J47" i="3" s="1"/>
  <c r="F47" i="3"/>
  <c r="G47" i="3" s="1"/>
  <c r="I46" i="3"/>
  <c r="J46" i="3" s="1"/>
  <c r="F46" i="3"/>
  <c r="G46" i="3" s="1"/>
  <c r="I45" i="3"/>
  <c r="J45" i="3" s="1"/>
  <c r="F45" i="3"/>
  <c r="G45" i="3" s="1"/>
  <c r="I44" i="3"/>
  <c r="J44" i="3" s="1"/>
  <c r="F44" i="3"/>
  <c r="G44" i="3" s="1"/>
  <c r="H40" i="3"/>
  <c r="E40" i="3"/>
  <c r="D40" i="3"/>
  <c r="I39" i="3"/>
  <c r="J39" i="3" s="1"/>
  <c r="F39" i="3"/>
  <c r="G39" i="3" s="1"/>
  <c r="I38" i="3"/>
  <c r="J38" i="3" s="1"/>
  <c r="F38" i="3"/>
  <c r="G38" i="3" s="1"/>
  <c r="I37" i="3"/>
  <c r="J37" i="3" s="1"/>
  <c r="F37" i="3"/>
  <c r="G37" i="3" s="1"/>
  <c r="I36" i="3"/>
  <c r="J36" i="3" s="1"/>
  <c r="F36" i="3"/>
  <c r="G36" i="3" s="1"/>
  <c r="I35" i="3"/>
  <c r="J35" i="3" s="1"/>
  <c r="F35" i="3"/>
  <c r="G35" i="3" s="1"/>
  <c r="I34" i="3"/>
  <c r="F34" i="3"/>
  <c r="G34" i="3" s="1"/>
  <c r="H30" i="3"/>
  <c r="E30" i="3"/>
  <c r="D30" i="3"/>
  <c r="I29" i="3"/>
  <c r="J29" i="3" s="1"/>
  <c r="F29" i="3"/>
  <c r="G29" i="3" s="1"/>
  <c r="I28" i="3"/>
  <c r="J28" i="3" s="1"/>
  <c r="F28" i="3"/>
  <c r="G28" i="3" s="1"/>
  <c r="I27" i="3"/>
  <c r="J27" i="3" s="1"/>
  <c r="F27" i="3"/>
  <c r="G27" i="3" s="1"/>
  <c r="I26" i="3"/>
  <c r="J26" i="3" s="1"/>
  <c r="F26" i="3"/>
  <c r="G26" i="3" s="1"/>
  <c r="I25" i="3"/>
  <c r="J25" i="3" s="1"/>
  <c r="F25" i="3"/>
  <c r="G25" i="3" s="1"/>
  <c r="I24" i="3"/>
  <c r="J24" i="3" s="1"/>
  <c r="F24" i="3"/>
  <c r="G24" i="3" s="1"/>
  <c r="H20" i="3"/>
  <c r="D20" i="3"/>
  <c r="I19" i="3"/>
  <c r="J19" i="3" s="1"/>
  <c r="F19" i="3"/>
  <c r="G19" i="3" s="1"/>
  <c r="I18" i="3"/>
  <c r="J18" i="3" s="1"/>
  <c r="F18" i="3"/>
  <c r="G18" i="3" s="1"/>
  <c r="I17" i="3"/>
  <c r="J17" i="3" s="1"/>
  <c r="F17" i="3"/>
  <c r="G17" i="3" s="1"/>
  <c r="I16" i="3"/>
  <c r="J16" i="3" s="1"/>
  <c r="F16" i="3"/>
  <c r="G16" i="3" s="1"/>
  <c r="I15" i="3"/>
  <c r="J15" i="3" s="1"/>
  <c r="F15" i="3"/>
  <c r="G15" i="3" s="1"/>
  <c r="I14" i="3"/>
  <c r="J14" i="3" s="1"/>
  <c r="F14" i="3"/>
  <c r="G14" i="3" s="1"/>
  <c r="F40" i="3" l="1"/>
  <c r="G40" i="3" s="1"/>
  <c r="F20" i="3"/>
  <c r="G20" i="3" s="1"/>
  <c r="F50" i="3"/>
  <c r="G50" i="3" s="1"/>
  <c r="I50" i="3"/>
  <c r="J50" i="3" s="1"/>
  <c r="I40" i="3"/>
  <c r="J40" i="3" s="1"/>
  <c r="F30" i="3"/>
  <c r="G30" i="3" s="1"/>
  <c r="I30" i="3"/>
  <c r="J30" i="3" s="1"/>
  <c r="I20" i="3"/>
  <c r="J20" i="3" s="1"/>
  <c r="J34" i="3"/>
  <c r="F14" i="1" l="1"/>
  <c r="G14" i="1" s="1"/>
  <c r="I14" i="1" l="1"/>
  <c r="J14" i="1" s="1"/>
  <c r="F15" i="1"/>
  <c r="G15" i="1" s="1"/>
  <c r="I15" i="1"/>
  <c r="J15" i="1" s="1"/>
  <c r="H31" i="1" l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F25" i="1"/>
  <c r="G25" i="1" s="1"/>
  <c r="I31" i="1" l="1"/>
  <c r="J31" i="1" s="1"/>
  <c r="F31" i="1"/>
  <c r="G31" i="1" s="1"/>
  <c r="J25" i="1"/>
  <c r="H42" i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F36" i="1"/>
  <c r="F42" i="1" l="1"/>
  <c r="G42" i="1" s="1"/>
  <c r="I42" i="1"/>
  <c r="J42" i="1" s="1"/>
  <c r="J36" i="1"/>
  <c r="G36" i="1"/>
  <c r="F52" i="1" l="1"/>
  <c r="G52" i="1" s="1"/>
  <c r="I51" i="1"/>
  <c r="J51" i="1" s="1"/>
  <c r="F51" i="1"/>
  <c r="G51" i="1" s="1"/>
  <c r="F50" i="1"/>
  <c r="G50" i="1" s="1"/>
  <c r="F49" i="1"/>
  <c r="G49" i="1" s="1"/>
  <c r="F48" i="1"/>
  <c r="G48" i="1" s="1"/>
  <c r="H53" i="1"/>
  <c r="E53" i="1"/>
  <c r="I47" i="1"/>
  <c r="F19" i="1"/>
  <c r="G19" i="1" s="1"/>
  <c r="I18" i="1"/>
  <c r="J18" i="1" s="1"/>
  <c r="F17" i="1"/>
  <c r="G17" i="1" s="1"/>
  <c r="F16" i="1"/>
  <c r="G16" i="1" s="1"/>
  <c r="H20" i="1"/>
  <c r="J47" i="1" l="1"/>
  <c r="I16" i="1"/>
  <c r="J16" i="1" s="1"/>
  <c r="I17" i="1"/>
  <c r="J17" i="1" s="1"/>
  <c r="F18" i="1"/>
  <c r="G18" i="1" s="1"/>
  <c r="I19" i="1"/>
  <c r="J19" i="1" s="1"/>
  <c r="F47" i="1"/>
  <c r="I48" i="1"/>
  <c r="J48" i="1" s="1"/>
  <c r="I49" i="1"/>
  <c r="J49" i="1" s="1"/>
  <c r="I50" i="1"/>
  <c r="J50" i="1" s="1"/>
  <c r="I52" i="1"/>
  <c r="J52" i="1" s="1"/>
  <c r="D53" i="1"/>
  <c r="G47" i="1" l="1"/>
  <c r="F53" i="1"/>
  <c r="G53" i="1" s="1"/>
  <c r="F20" i="1"/>
  <c r="G20" i="1" s="1"/>
  <c r="I20" i="1"/>
  <c r="J20" i="1" s="1"/>
  <c r="I53" i="1"/>
  <c r="J53" i="1" s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<sst xmlns="http://schemas.openxmlformats.org/spreadsheetml/2006/main" count="180" uniqueCount="42">
  <si>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</si>
  <si>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</si>
  <si>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</si>
  <si>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</si>
  <si>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</si>
  <si>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</si>
  <si>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</si>
  <si>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</si>
  <si>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</si>
  <si>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</si>
  <si>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</si>
  <si>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</si>
  <si>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</si>
  <si>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</si>
  <si>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</si>
  <si>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</si>
  <si>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</si>
  <si>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</si>
  <si>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</si>
  <si>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</si>
  <si>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</si>
  <si>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</si>
  <si>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</si>
  <si>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</si>
  <si>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</si>
  <si>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</si>
  <si>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</si>
  <si>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</si>
  <si>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</si>
  <si>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</si>
  <si>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</si>
  <si>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</si>
  <si>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</si>
  <si>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</si>
  <si>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</si>
  <si>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</si>
  <si>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</si>
  <si>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</si>
  <si>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</si>
  <si>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</si>
  <si>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</si>
  <si>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2/28/2018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</si>
</sst>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47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0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/>
    <xf numFmtId="0" fontId="4" fillId="2" borderId="2" applyNumberFormat="0" applyFont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20" borderId="0" applyNumberFormat="0" applyBorder="0" applyAlignment="0" applyProtection="0"/>
    <xf numFmtId="0" fontId="25" fillId="4" borderId="0" applyNumberFormat="0" applyBorder="0" applyAlignment="0" applyProtection="0"/>
    <xf numFmtId="0" fontId="26" fillId="21" borderId="5" applyNumberFormat="0" applyAlignment="0" applyProtection="0"/>
    <xf numFmtId="0" fontId="27" fillId="22" borderId="6" applyNumberFormat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8" borderId="5" applyNumberFormat="0" applyAlignment="0" applyProtection="0"/>
    <xf numFmtId="0" fontId="34" fillId="0" borderId="10" applyNumberFormat="0" applyFill="0" applyAlignment="0" applyProtection="0"/>
    <xf numFmtId="0" fontId="35" fillId="23" borderId="0" applyNumberFormat="0" applyBorder="0" applyAlignment="0" applyProtection="0"/>
    <xf numFmtId="0" fontId="3" fillId="0" borderId="0"/>
    <xf numFmtId="0" fontId="36" fillId="21" borderId="11" applyNumberFormat="0" applyAlignment="0" applyProtection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0" borderId="0" applyNumberFormat="0" applyFill="0" applyBorder="0" applyAlignment="0" applyProtection="0"/>
    <xf numFmtId="0" fontId="41" fillId="0" borderId="0"/>
    <xf numFmtId="0" fontId="42" fillId="0" borderId="0"/>
    <xf numFmtId="0" fontId="43" fillId="0" borderId="0"/>
    <xf numFmtId="0" fontId="33" fillId="8" borderId="5" applyNumberFormat="0" applyAlignment="0" applyProtection="0"/>
    <xf numFmtId="0" fontId="2" fillId="0" borderId="0"/>
    <xf numFmtId="0" fontId="44" fillId="0" borderId="0"/>
    <xf numFmtId="43" fontId="44" fillId="0" borderId="0" applyFont="0" applyFill="0" applyBorder="0" applyAlignment="0" applyProtection="0"/>
    <xf numFmtId="0" fontId="4" fillId="0" borderId="0"/>
    <xf numFmtId="0" fontId="2" fillId="0" borderId="0"/>
    <xf numFmtId="169" fontId="4" fillId="0" borderId="0" applyFont="0" applyFill="0" applyBorder="0" applyAlignment="0" applyProtection="0"/>
    <xf numFmtId="38" fontId="19" fillId="24" borderId="0" applyNumberFormat="0" applyBorder="0" applyAlignment="0" applyProtection="0"/>
    <xf numFmtId="10" fontId="19" fillId="25" borderId="13" applyNumberFormat="0" applyBorder="0" applyAlignment="0" applyProtection="0"/>
    <xf numFmtId="170" fontId="45" fillId="0" borderId="0"/>
    <xf numFmtId="10" fontId="4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" fillId="0" borderId="0"/>
    <xf numFmtId="0" fontId="33" fillId="8" borderId="5" applyNumberFormat="0" applyAlignment="0" applyProtection="0"/>
    <xf numFmtId="43" fontId="4" fillId="0" borderId="0" applyFont="0" applyFill="0" applyBorder="0" applyAlignment="0" applyProtection="0"/>
    <xf numFmtId="0" fontId="33" fillId="8" borderId="5" applyNumberFormat="0" applyAlignment="0" applyProtection="0"/>
    <xf numFmtId="0" fontId="3" fillId="0" borderId="0"/>
    <xf numFmtId="0" fontId="4" fillId="2" borderId="2" applyNumberFormat="0" applyFont="0" applyAlignment="0" applyProtection="0"/>
    <xf numFmtId="0" fontId="43" fillId="0" borderId="0"/>
    <xf numFmtId="0" fontId="33" fillId="8" borderId="5" applyNumberFormat="0" applyAlignment="0" applyProtection="0"/>
    <xf numFmtId="0" fontId="33" fillId="8" borderId="5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6" fillId="0" borderId="0"/>
    <xf numFmtId="0" fontId="33" fillId="8" borderId="5" applyNumberFormat="0" applyAlignment="0" applyProtection="0"/>
    <xf numFmtId="0" fontId="33" fillId="8" borderId="5" applyNumberFormat="0" applyAlignment="0" applyProtection="0"/>
    <xf numFmtId="0" fontId="33" fillId="8" borderId="5" applyNumberFormat="0" applyAlignment="0" applyProtection="0"/>
    <xf numFmtId="0" fontId="33" fillId="8" borderId="5" applyNumberFormat="0" applyAlignment="0" applyProtection="0"/>
    <xf numFmtId="0" fontId="33" fillId="8" borderId="5" applyNumberFormat="0" applyAlignment="0" applyProtection="0"/>
    <xf numFmtId="0" fontId="33" fillId="8" borderId="5" applyNumberFormat="0" applyAlignment="0" applyProtection="0"/>
    <xf numFmtId="0" fontId="33" fillId="8" borderId="5" applyNumberFormat="0" applyAlignment="0" applyProtection="0"/>
    <xf numFmtId="0" fontId="33" fillId="8" borderId="5" applyNumberFormat="0" applyAlignment="0" applyProtection="0"/>
    <xf numFmtId="0" fontId="33" fillId="8" borderId="5" applyNumberFormat="0" applyAlignment="0" applyProtection="0"/>
    <xf numFmtId="0" fontId="33" fillId="8" borderId="5" applyNumberFormat="0" applyAlignment="0" applyProtection="0"/>
    <xf numFmtId="0" fontId="33" fillId="8" borderId="5" applyNumberFormat="0" applyAlignment="0" applyProtection="0"/>
    <xf numFmtId="0" fontId="33" fillId="8" borderId="5" applyNumberFormat="0" applyAlignment="0" applyProtection="0"/>
    <xf numFmtId="0" fontId="33" fillId="8" borderId="5" applyNumberForma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3" fillId="8" borderId="5" applyNumberForma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33" fillId="8" borderId="5" applyNumberFormat="0" applyAlignment="0" applyProtection="0"/>
    <xf numFmtId="0" fontId="1" fillId="0" borderId="0"/>
    <xf numFmtId="0" fontId="33" fillId="8" borderId="5" applyNumberForma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</cellStyleXfs>
  <cellXfs count="115">
    <xf numFmtId="0" fontId="0" fillId="0" borderId="0" xfId="0"/>
    <xf numFmtId="15" fontId="5" fillId="0" borderId="0" xfId="0" quotePrefix="1" applyNumberFormat="1" applyFont="1" applyFill="1"/>
    <xf numFmtId="0" fontId="5" fillId="0" borderId="0" xfId="0" applyFont="1" applyFill="1"/>
    <xf numFmtId="0" fontId="6" fillId="0" borderId="0" xfId="0" applyFont="1" applyFill="1"/>
    <xf numFmtId="0" fontId="6" fillId="0" borderId="0" xfId="0" applyFont="1"/>
    <xf numFmtId="0" fontId="7" fillId="0" borderId="0" xfId="0" applyFont="1" applyAlignment="1">
      <alignment horizontal="center"/>
    </xf>
    <xf numFmtId="14" fontId="8" fillId="0" borderId="0" xfId="0" quotePrefix="1" applyNumberFormat="1" applyFont="1" applyAlignment="1">
      <alignment horizontal="left"/>
    </xf>
    <xf numFmtId="164" fontId="7" fillId="0" borderId="0" xfId="0" quotePrefix="1" applyNumberFormat="1" applyFont="1" applyAlignment="1">
      <alignment horizontal="center"/>
    </xf>
    <xf numFmtId="14" fontId="9" fillId="0" borderId="0" xfId="0" quotePrefix="1" applyNumberFormat="1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/>
    <xf numFmtId="0" fontId="10" fillId="0" borderId="0" xfId="0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11" fillId="0" borderId="0" xfId="0" applyFont="1" applyFill="1"/>
    <xf numFmtId="0" fontId="10" fillId="0" borderId="0" xfId="0" applyFont="1" applyFill="1"/>
    <xf numFmtId="37" fontId="10" fillId="0" borderId="0" xfId="0" applyNumberFormat="1" applyFont="1" applyFill="1" applyAlignment="1">
      <alignment horizontal="center"/>
    </xf>
    <xf numFmtId="37" fontId="14" fillId="0" borderId="0" xfId="0" applyNumberFormat="1" applyFont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41" fontId="15" fillId="0" borderId="0" xfId="1" applyNumberFormat="1" applyFont="1" applyFill="1"/>
    <xf numFmtId="165" fontId="16" fillId="0" borderId="0" xfId="0" applyNumberFormat="1" applyFont="1" applyFill="1" applyProtection="1">
      <protection locked="0"/>
    </xf>
    <xf numFmtId="0" fontId="17" fillId="0" borderId="0" xfId="0" applyFont="1" applyFill="1" applyAlignment="1">
      <alignment horizontal="center"/>
    </xf>
    <xf numFmtId="41" fontId="15" fillId="0" borderId="1" xfId="1" applyNumberFormat="1" applyFont="1" applyFill="1" applyBorder="1"/>
    <xf numFmtId="165" fontId="16" fillId="0" borderId="1" xfId="0" applyNumberFormat="1" applyFont="1" applyFill="1" applyBorder="1" applyProtection="1">
      <protection locked="0"/>
    </xf>
    <xf numFmtId="0" fontId="18" fillId="0" borderId="0" xfId="0" applyFont="1"/>
    <xf numFmtId="37" fontId="15" fillId="0" borderId="0" xfId="0" applyNumberFormat="1" applyFont="1" applyFill="1"/>
    <xf numFmtId="37" fontId="4" fillId="0" borderId="0" xfId="0" applyNumberFormat="1" applyFont="1"/>
    <xf numFmtId="0" fontId="15" fillId="0" borderId="1" xfId="0" applyFont="1" applyFill="1" applyBorder="1"/>
    <xf numFmtId="0" fontId="11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41" fontId="15" fillId="0" borderId="0" xfId="1" applyNumberFormat="1" applyFont="1"/>
    <xf numFmtId="37" fontId="15" fillId="0" borderId="0" xfId="0" applyNumberFormat="1" applyFont="1"/>
    <xf numFmtId="165" fontId="16" fillId="0" borderId="0" xfId="0" applyNumberFormat="1" applyFont="1" applyProtection="1">
      <protection locked="0"/>
    </xf>
    <xf numFmtId="0" fontId="19" fillId="0" borderId="0" xfId="0" applyFont="1"/>
    <xf numFmtId="0" fontId="15" fillId="0" borderId="1" xfId="0" applyFont="1" applyFill="1" applyBorder="1" applyAlignment="1">
      <alignment horizontal="center"/>
    </xf>
    <xf numFmtId="37" fontId="15" fillId="0" borderId="1" xfId="0" applyNumberFormat="1" applyFont="1" applyFill="1" applyBorder="1"/>
    <xf numFmtId="0" fontId="10" fillId="0" borderId="0" xfId="0" applyFont="1" applyFill="1" applyAlignment="1">
      <alignment horizontal="center"/>
    </xf>
    <xf numFmtId="0" fontId="21" fillId="0" borderId="0" xfId="0" applyFont="1"/>
    <xf numFmtId="0" fontId="21" fillId="0" borderId="1" xfId="0" applyFont="1" applyFill="1" applyBorder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0" fontId="0" fillId="0" borderId="0" xfId="0" applyFont="1"/>
    <xf numFmtId="0" fontId="22" fillId="0" borderId="0" xfId="0" applyFont="1"/>
    <xf numFmtId="0" fontId="21" fillId="0" borderId="3" xfId="0" applyFont="1" applyBorder="1"/>
    <xf numFmtId="41" fontId="15" fillId="0" borderId="1" xfId="1" applyNumberFormat="1" applyFont="1" applyFill="1" applyBorder="1"/>
    <xf numFmtId="165" fontId="16" fillId="0" borderId="1" xfId="0" applyNumberFormat="1" applyFont="1" applyFill="1" applyBorder="1" applyProtection="1">
      <protection locked="0"/>
    </xf>
    <xf numFmtId="0" fontId="7" fillId="0" borderId="0" xfId="0" applyFont="1" applyAlignment="1">
      <alignment horizontal="center"/>
    </xf>
    <xf numFmtId="14" fontId="9" fillId="0" borderId="0" xfId="0" quotePrefix="1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1" fillId="0" borderId="0" xfId="0" applyFont="1" applyAlignme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37" fontId="10" fillId="0" borderId="0" xfId="0" applyNumberFormat="1" applyFont="1" applyAlignment="1">
      <alignment horizontal="center"/>
    </xf>
    <xf numFmtId="166" fontId="16" fillId="0" borderId="0" xfId="0" applyNumberFormat="1" applyFont="1" applyAlignment="1" applyProtection="1">
      <alignment horizontal="right"/>
      <protection locked="0"/>
    </xf>
    <xf numFmtId="41" fontId="15" fillId="0" borderId="1" xfId="1" applyNumberFormat="1" applyFont="1" applyBorder="1"/>
    <xf numFmtId="165" fontId="16" fillId="0" borderId="1" xfId="0" applyNumberFormat="1" applyFont="1" applyBorder="1" applyProtection="1">
      <protection locked="0"/>
    </xf>
    <xf numFmtId="166" fontId="16" fillId="0" borderId="1" xfId="0" applyNumberFormat="1" applyFont="1" applyBorder="1" applyAlignment="1" applyProtection="1">
      <alignment horizontal="right"/>
      <protection locked="0"/>
    </xf>
    <xf numFmtId="166" fontId="16" fillId="0" borderId="0" xfId="0" applyNumberFormat="1" applyFont="1" applyBorder="1" applyAlignment="1" applyProtection="1">
      <alignment horizontal="right"/>
      <protection locked="0"/>
    </xf>
    <xf numFmtId="166" fontId="15" fillId="0" borderId="0" xfId="0" applyNumberFormat="1" applyFont="1" applyBorder="1"/>
    <xf numFmtId="0" fontId="15" fillId="0" borderId="0" xfId="0" applyFont="1" applyBorder="1"/>
    <xf numFmtId="0" fontId="11" fillId="0" borderId="0" xfId="0" applyFont="1" applyFill="1" applyAlignment="1"/>
    <xf numFmtId="167" fontId="21" fillId="0" borderId="0" xfId="0" applyNumberFormat="1" applyFont="1"/>
    <xf numFmtId="167" fontId="21" fillId="0" borderId="0" xfId="0" applyNumberFormat="1" applyFont="1" applyFill="1"/>
    <xf numFmtId="0" fontId="40" fillId="0" borderId="0" xfId="0" applyFont="1"/>
    <xf numFmtId="0" fontId="21" fillId="0" borderId="0" xfId="0" applyFont="1" applyBorder="1"/>
    <xf numFmtId="41" fontId="15" fillId="0" borderId="0" xfId="1" applyNumberFormat="1" applyFont="1" applyFill="1"/>
    <xf numFmtId="41" fontId="15" fillId="0" borderId="1" xfId="1" applyNumberFormat="1" applyFont="1" applyFill="1" applyBorder="1"/>
    <xf numFmtId="41" fontId="15" fillId="0" borderId="0" xfId="1" applyNumberFormat="1" applyFont="1"/>
    <xf numFmtId="41" fontId="15" fillId="0" borderId="1" xfId="1" applyNumberFormat="1" applyFont="1" applyBorder="1"/>
    <xf numFmtId="41" fontId="15" fillId="0" borderId="0" xfId="1" applyNumberFormat="1" applyFont="1" applyFill="1"/>
    <xf numFmtId="41" fontId="15" fillId="0" borderId="1" xfId="1" applyNumberFormat="1" applyFont="1" applyBorder="1"/>
    <xf numFmtId="41" fontId="15" fillId="0" borderId="0" xfId="1" applyNumberFormat="1" applyFont="1" applyFill="1"/>
    <xf numFmtId="41" fontId="15" fillId="0" borderId="1" xfId="1" applyNumberFormat="1" applyFont="1" applyBorder="1"/>
    <xf numFmtId="41" fontId="15" fillId="0" borderId="0" xfId="1" applyNumberFormat="1" applyFont="1" applyFill="1"/>
    <xf numFmtId="41" fontId="15" fillId="0" borderId="1" xfId="1" applyNumberFormat="1" applyFont="1" applyFill="1" applyBorder="1"/>
    <xf numFmtId="41" fontId="15" fillId="0" borderId="0" xfId="1" applyNumberFormat="1" applyFont="1" applyFill="1"/>
    <xf numFmtId="41" fontId="15" fillId="0" borderId="1" xfId="1" applyNumberFormat="1" applyFont="1" applyFill="1" applyBorder="1"/>
    <xf numFmtId="41" fontId="15" fillId="0" borderId="0" xfId="1" applyNumberFormat="1" applyFont="1" applyFill="1"/>
    <xf numFmtId="41" fontId="15" fillId="0" borderId="1" xfId="1" applyNumberFormat="1" applyFont="1" applyFill="1" applyBorder="1"/>
    <xf numFmtId="41" fontId="15" fillId="0" borderId="0" xfId="1" applyNumberFormat="1" applyFont="1" applyFill="1"/>
    <xf numFmtId="41" fontId="15" fillId="0" borderId="1" xfId="1" applyNumberFormat="1" applyFont="1" applyFill="1" applyBorder="1"/>
    <xf numFmtId="41" fontId="15" fillId="0" borderId="0" xfId="1" applyNumberFormat="1" applyFont="1" applyFill="1"/>
    <xf numFmtId="41" fontId="15" fillId="0" borderId="1" xfId="1" applyNumberFormat="1" applyFont="1" applyFill="1" applyBorder="1"/>
    <xf numFmtId="41" fontId="15" fillId="0" borderId="0" xfId="1" applyNumberFormat="1" applyFont="1" applyFill="1"/>
    <xf numFmtId="41" fontId="15" fillId="0" borderId="1" xfId="1" applyNumberFormat="1" applyFont="1" applyFill="1" applyBorder="1"/>
    <xf numFmtId="41" fontId="15" fillId="0" borderId="0" xfId="1" applyNumberFormat="1" applyFont="1"/>
    <xf numFmtId="41" fontId="15" fillId="0" borderId="0" xfId="1" applyNumberFormat="1" applyFont="1" applyFill="1"/>
    <xf numFmtId="41" fontId="15" fillId="0" borderId="1" xfId="1" applyNumberFormat="1" applyFont="1" applyBorder="1"/>
    <xf numFmtId="41" fontId="15" fillId="0" borderId="1" xfId="1" applyNumberFormat="1" applyFont="1" applyFill="1" applyBorder="1"/>
    <xf numFmtId="41" fontId="15" fillId="0" borderId="0" xfId="1" applyNumberFormat="1" applyFont="1" applyFill="1"/>
    <xf numFmtId="41" fontId="15" fillId="0" borderId="1" xfId="1" applyNumberFormat="1" applyFont="1" applyBorder="1"/>
    <xf numFmtId="41" fontId="15" fillId="0" borderId="0" xfId="1" applyNumberFormat="1" applyFont="1"/>
    <xf numFmtId="41" fontId="15" fillId="0" borderId="1" xfId="1" applyNumberFormat="1" applyFont="1" applyBorder="1"/>
    <xf numFmtId="41" fontId="15" fillId="0" borderId="0" xfId="1" applyNumberFormat="1" applyFont="1" applyFill="1"/>
    <xf numFmtId="41" fontId="15" fillId="0" borderId="1" xfId="1" applyNumberFormat="1" applyFont="1" applyBorder="1"/>
    <xf numFmtId="41" fontId="15" fillId="0" borderId="0" xfId="1" applyNumberFormat="1" applyFont="1"/>
    <xf numFmtId="41" fontId="15" fillId="0" borderId="1" xfId="1" applyNumberFormat="1" applyFont="1" applyBorder="1"/>
    <xf numFmtId="41" fontId="15" fillId="0" borderId="0" xfId="1" applyNumberFormat="1" applyFont="1" applyFill="1"/>
    <xf numFmtId="41" fontId="15" fillId="0" borderId="1" xfId="1" applyNumberFormat="1" applyFont="1" applyBorder="1"/>
    <xf numFmtId="0" fontId="10" fillId="0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168" fontId="7" fillId="0" borderId="0" xfId="0" quotePrefix="1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</cellXfs>
  <cellStyles count="12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3" xfId="73"/>
    <cellStyle name="Input 4" xfId="80"/>
    <cellStyle name="Input 5" xfId="50"/>
    <cellStyle name="Input 6" xfId="79"/>
    <cellStyle name="Input 7" xfId="75"/>
    <cellStyle name="Input 8" xfId="9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1" xfId="64"/>
    <cellStyle name="Normal 12" xfId="69"/>
    <cellStyle name="Normal 13" xfId="70"/>
    <cellStyle name="Normal 14" xfId="51"/>
    <cellStyle name="Normal 14 2" xfId="110"/>
    <cellStyle name="Normal 15" xfId="55"/>
    <cellStyle name="Normal 15 2" xfId="111"/>
    <cellStyle name="Normal 16" xfId="72"/>
    <cellStyle name="Normal 17" xfId="71"/>
    <cellStyle name="Normal 17 2" xfId="113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4" xfId="48"/>
    <cellStyle name="Normal 4 2" xfId="61"/>
    <cellStyle name="Normal 5" xfId="49"/>
    <cellStyle name="Normal 5 2" xfId="63"/>
    <cellStyle name="Normal 6" xfId="62"/>
    <cellStyle name="Normal 7" xfId="65"/>
    <cellStyle name="Normal 8" xfId="66"/>
    <cellStyle name="Normal 9" xfId="67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zoomScale="70" zoomScaleNormal="70" zoomScaleSheetLayoutView="70" workbookViewId="0">
      <selection activeCell="N45" sqref="N45"/>
    </sheetView>
  </sheetViews>
  <sheetFormatPr defaultColWidth="8.88671875" defaultRowHeight="14.4" x14ac:dyDescent="0.3"/>
  <cols>
    <col min="1" max="1" width="3.5546875" style="40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104" t="s">
        <v>0</v>
      </c>
      <c r="C2" s="104"/>
      <c r="D2" s="104"/>
      <c r="E2" s="104"/>
      <c r="F2" s="104"/>
      <c r="G2" s="104"/>
      <c r="H2" s="104"/>
      <c r="I2" s="104"/>
      <c r="J2" s="104"/>
      <c r="K2" s="5"/>
      <c r="L2" s="6"/>
      <c r="M2" s="6"/>
      <c r="N2" s="6"/>
    </row>
    <row r="3" spans="1:14" ht="21" x14ac:dyDescent="0.4">
      <c r="B3" s="104" t="s">
        <v>1</v>
      </c>
      <c r="C3" s="104"/>
      <c r="D3" s="104"/>
      <c r="E3" s="104"/>
      <c r="F3" s="104"/>
      <c r="G3" s="104"/>
      <c r="H3" s="104"/>
      <c r="I3" s="104"/>
      <c r="J3" s="104"/>
      <c r="K3" s="5"/>
    </row>
    <row r="4" spans="1:14" ht="21" x14ac:dyDescent="0.4">
      <c r="B4" s="105" t="s">
        <v>41</v>
      </c>
      <c r="C4" s="105"/>
      <c r="D4" s="105"/>
      <c r="E4" s="105"/>
      <c r="F4" s="105"/>
      <c r="G4" s="105"/>
      <c r="H4" s="105"/>
      <c r="I4" s="105"/>
      <c r="J4" s="105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106" t="s">
        <v>2</v>
      </c>
      <c r="C6" s="106"/>
      <c r="D6" s="106"/>
      <c r="E6" s="106"/>
      <c r="F6" s="106"/>
      <c r="G6" s="106"/>
      <c r="H6" s="106"/>
      <c r="I6" s="106"/>
      <c r="J6" s="106"/>
      <c r="K6" s="11"/>
    </row>
    <row r="7" spans="1:14" ht="17.399999999999999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399999999999999" x14ac:dyDescent="0.3"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3.8" x14ac:dyDescent="0.25"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3.8" x14ac:dyDescent="0.25"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399999999999999" x14ac:dyDescent="0.3">
      <c r="A11" s="45"/>
      <c r="B11" s="107" t="s">
        <v>3</v>
      </c>
      <c r="C11" s="107"/>
      <c r="D11" s="107"/>
      <c r="E11" s="107"/>
      <c r="F11" s="107"/>
      <c r="G11" s="107"/>
      <c r="H11" s="107"/>
      <c r="I11" s="107"/>
      <c r="J11" s="107"/>
      <c r="K11" s="12"/>
    </row>
    <row r="12" spans="1:14" s="14" customFormat="1" ht="17.399999999999999" x14ac:dyDescent="0.3">
      <c r="A12" s="45"/>
      <c r="B12" s="15"/>
      <c r="C12" s="15" t="s">
        <v>4</v>
      </c>
      <c r="D12" s="15"/>
      <c r="E12" s="15"/>
      <c r="F12" s="16" t="s">
        <v>5</v>
      </c>
      <c r="G12" s="15"/>
      <c r="H12" s="103" t="s">
        <v>6</v>
      </c>
      <c r="I12" s="103"/>
      <c r="J12" s="103"/>
      <c r="K12" s="13"/>
    </row>
    <row r="13" spans="1:14" s="14" customFormat="1" ht="17.399999999999999" x14ac:dyDescent="0.3">
      <c r="A13" s="45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46">
        <v>1</v>
      </c>
      <c r="B14" s="19" t="s">
        <v>13</v>
      </c>
      <c r="C14" s="20"/>
      <c r="D14" s="77">
        <v>1006217</v>
      </c>
      <c r="E14" s="77">
        <v>1006060</v>
      </c>
      <c r="F14" s="21">
        <f>D14-E14</f>
        <v>157</v>
      </c>
      <c r="G14" s="22">
        <f>F14/E14</f>
        <v>1.5605431087609088E-4</v>
      </c>
      <c r="H14" s="79">
        <v>994781</v>
      </c>
      <c r="I14" s="21">
        <f t="shared" ref="I14:I19" si="0">+D14-H14</f>
        <v>11436</v>
      </c>
      <c r="J14" s="22">
        <f>+I14/H14</f>
        <v>1.14959976115346E-2</v>
      </c>
      <c r="K14" s="18"/>
    </row>
    <row r="15" spans="1:14" ht="17.399999999999999" x14ac:dyDescent="0.3">
      <c r="A15" s="46">
        <v>2</v>
      </c>
      <c r="B15" s="19" t="s">
        <v>38</v>
      </c>
      <c r="C15" s="20"/>
      <c r="D15" s="77">
        <v>128073</v>
      </c>
      <c r="E15" s="77">
        <v>128077</v>
      </c>
      <c r="F15" s="21">
        <f t="shared" ref="F15:F19" si="1">D15-E15</f>
        <v>-4</v>
      </c>
      <c r="G15" s="22">
        <f t="shared" ref="G15:G20" si="2">F15/E15</f>
        <v>-3.1231212473746259E-5</v>
      </c>
      <c r="H15" s="79">
        <v>126038</v>
      </c>
      <c r="I15" s="21">
        <f t="shared" si="0"/>
        <v>2035</v>
      </c>
      <c r="J15" s="22">
        <f t="shared" ref="J15:J18" si="3">+I15/H15</f>
        <v>1.6145924245068947E-2</v>
      </c>
      <c r="K15" s="18"/>
    </row>
    <row r="16" spans="1:14" ht="17.399999999999999" x14ac:dyDescent="0.3">
      <c r="A16" s="46">
        <v>3</v>
      </c>
      <c r="B16" s="19" t="s">
        <v>39</v>
      </c>
      <c r="C16" s="20"/>
      <c r="D16" s="77">
        <v>3373</v>
      </c>
      <c r="E16" s="77">
        <v>3361</v>
      </c>
      <c r="F16" s="21">
        <f t="shared" si="1"/>
        <v>12</v>
      </c>
      <c r="G16" s="22">
        <f t="shared" si="2"/>
        <v>3.5703659625111574E-3</v>
      </c>
      <c r="H16" s="79">
        <v>3414</v>
      </c>
      <c r="I16" s="21">
        <f t="shared" si="0"/>
        <v>-41</v>
      </c>
      <c r="J16" s="22">
        <f t="shared" si="3"/>
        <v>-1.2009373169302871E-2</v>
      </c>
      <c r="K16" s="18"/>
    </row>
    <row r="17" spans="1:11" ht="17.399999999999999" x14ac:dyDescent="0.3">
      <c r="A17" s="46">
        <v>4</v>
      </c>
      <c r="B17" s="19" t="s">
        <v>18</v>
      </c>
      <c r="C17" s="20"/>
      <c r="D17" s="77">
        <v>6880</v>
      </c>
      <c r="E17" s="77">
        <v>6988</v>
      </c>
      <c r="F17" s="21">
        <f t="shared" si="1"/>
        <v>-108</v>
      </c>
      <c r="G17" s="22">
        <f t="shared" si="2"/>
        <v>-1.5455065827132226E-2</v>
      </c>
      <c r="H17" s="79">
        <v>6621</v>
      </c>
      <c r="I17" s="21">
        <f t="shared" si="0"/>
        <v>259</v>
      </c>
      <c r="J17" s="22">
        <f t="shared" si="3"/>
        <v>3.9117958012384837E-2</v>
      </c>
      <c r="K17" s="18"/>
    </row>
    <row r="18" spans="1:11" ht="17.399999999999999" x14ac:dyDescent="0.3">
      <c r="A18" s="46">
        <v>5</v>
      </c>
      <c r="B18" s="19" t="s">
        <v>40</v>
      </c>
      <c r="C18" s="23"/>
      <c r="D18" s="77">
        <v>8</v>
      </c>
      <c r="E18" s="77">
        <v>8</v>
      </c>
      <c r="F18" s="21">
        <f t="shared" si="1"/>
        <v>0</v>
      </c>
      <c r="G18" s="22">
        <f t="shared" si="2"/>
        <v>0</v>
      </c>
      <c r="H18" s="79">
        <v>8</v>
      </c>
      <c r="I18" s="21">
        <f t="shared" si="0"/>
        <v>0</v>
      </c>
      <c r="J18" s="22">
        <f t="shared" si="3"/>
        <v>0</v>
      </c>
      <c r="K18" s="18"/>
    </row>
    <row r="19" spans="1:11" ht="17.399999999999999" x14ac:dyDescent="0.3">
      <c r="A19" s="46">
        <v>6</v>
      </c>
      <c r="B19" s="19" t="s">
        <v>19</v>
      </c>
      <c r="C19" s="23"/>
      <c r="D19" s="78">
        <v>16</v>
      </c>
      <c r="E19" s="78">
        <v>16</v>
      </c>
      <c r="F19" s="24">
        <f t="shared" si="1"/>
        <v>0</v>
      </c>
      <c r="G19" s="25">
        <f t="shared" si="2"/>
        <v>0</v>
      </c>
      <c r="H19" s="80">
        <v>16</v>
      </c>
      <c r="I19" s="24">
        <f t="shared" si="0"/>
        <v>0</v>
      </c>
      <c r="J19" s="25">
        <f>+I19/H19</f>
        <v>0</v>
      </c>
      <c r="K19" s="26"/>
    </row>
    <row r="20" spans="1:11" ht="17.399999999999999" x14ac:dyDescent="0.3">
      <c r="A20" s="46">
        <v>7</v>
      </c>
      <c r="B20" s="19" t="s">
        <v>20</v>
      </c>
      <c r="C20" s="20"/>
      <c r="D20" s="27">
        <f>SUM(D14:D19)</f>
        <v>1144567</v>
      </c>
      <c r="E20" s="27">
        <f>SUM(E14:E19)</f>
        <v>1144510</v>
      </c>
      <c r="F20" s="27">
        <f>SUM(F14:F19)</f>
        <v>57</v>
      </c>
      <c r="G20" s="22">
        <f t="shared" si="2"/>
        <v>4.9802972451092608E-5</v>
      </c>
      <c r="H20" s="27">
        <f>SUM(H14:H19)</f>
        <v>1130878</v>
      </c>
      <c r="I20" s="27">
        <f>SUM(I14:I19)</f>
        <v>13689</v>
      </c>
      <c r="J20" s="22">
        <f>+I20/H20</f>
        <v>1.2104754005295001E-2</v>
      </c>
      <c r="K20" s="28"/>
    </row>
    <row r="21" spans="1:11" ht="17.399999999999999" x14ac:dyDescent="0.3">
      <c r="A21" s="46">
        <v>8</v>
      </c>
      <c r="B21" s="29"/>
      <c r="C21" s="29"/>
      <c r="D21" s="29" t="s">
        <v>32</v>
      </c>
      <c r="E21" s="29"/>
      <c r="F21" s="29"/>
      <c r="G21" s="29"/>
      <c r="H21" s="29"/>
      <c r="I21" s="29"/>
      <c r="J21" s="29"/>
      <c r="K21" s="26"/>
    </row>
    <row r="22" spans="1:11" ht="17.399999999999999" hidden="1" x14ac:dyDescent="0.3">
      <c r="A22" s="46">
        <v>9</v>
      </c>
      <c r="B22" s="109" t="s">
        <v>23</v>
      </c>
      <c r="C22" s="109"/>
      <c r="D22" s="109"/>
      <c r="E22" s="109"/>
      <c r="F22" s="109"/>
      <c r="G22" s="109"/>
      <c r="H22" s="109"/>
      <c r="I22" s="109"/>
      <c r="J22" s="109"/>
      <c r="K22" s="30"/>
    </row>
    <row r="23" spans="1:11" s="14" customFormat="1" ht="17.399999999999999" hidden="1" x14ac:dyDescent="0.3">
      <c r="A23" s="46">
        <v>10</v>
      </c>
      <c r="B23" s="15"/>
      <c r="C23" s="15"/>
      <c r="D23" s="15"/>
      <c r="E23" s="15"/>
      <c r="F23" s="16" t="s">
        <v>5</v>
      </c>
      <c r="G23" s="15"/>
      <c r="H23" s="103" t="s">
        <v>6</v>
      </c>
      <c r="I23" s="103"/>
      <c r="J23" s="103"/>
      <c r="K23" s="26"/>
    </row>
    <row r="24" spans="1:11" s="14" customFormat="1" ht="17.399999999999999" hidden="1" x14ac:dyDescent="0.3">
      <c r="A24" s="46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399999999999999" hidden="1" x14ac:dyDescent="0.3">
      <c r="A25" s="46">
        <v>12</v>
      </c>
      <c r="B25" s="19" t="s">
        <v>13</v>
      </c>
      <c r="C25" s="20"/>
      <c r="D25" s="69"/>
      <c r="E25" s="69"/>
      <c r="F25" s="21">
        <f>D25-E25</f>
        <v>0</v>
      </c>
      <c r="G25" s="22" t="e">
        <f>F25/E25</f>
        <v>#DIV/0!</v>
      </c>
      <c r="H25" s="75"/>
      <c r="I25" s="21">
        <f t="shared" ref="I25:I30" si="4">+D25-H25</f>
        <v>0</v>
      </c>
      <c r="J25" s="22" t="e">
        <f t="shared" ref="J25:J30" si="5">+I25/H25</f>
        <v>#DIV/0!</v>
      </c>
      <c r="K25" s="26"/>
    </row>
    <row r="26" spans="1:11" ht="17.399999999999999" hidden="1" x14ac:dyDescent="0.3">
      <c r="A26" s="46">
        <v>13</v>
      </c>
      <c r="B26" s="19" t="s">
        <v>38</v>
      </c>
      <c r="C26" s="20"/>
      <c r="D26" s="69"/>
      <c r="E26" s="69"/>
      <c r="F26" s="21">
        <f t="shared" ref="F26:F30" si="6">D26-E26</f>
        <v>0</v>
      </c>
      <c r="G26" s="22" t="e">
        <f t="shared" ref="G26:G31" si="7">F26/E26</f>
        <v>#DIV/0!</v>
      </c>
      <c r="H26" s="75"/>
      <c r="I26" s="21">
        <f t="shared" si="4"/>
        <v>0</v>
      </c>
      <c r="J26" s="22" t="e">
        <f t="shared" si="5"/>
        <v>#DIV/0!</v>
      </c>
      <c r="K26" s="26"/>
    </row>
    <row r="27" spans="1:11" ht="17.399999999999999" hidden="1" x14ac:dyDescent="0.3">
      <c r="A27" s="46">
        <v>14</v>
      </c>
      <c r="B27" s="19" t="s">
        <v>39</v>
      </c>
      <c r="C27" s="20"/>
      <c r="D27" s="69"/>
      <c r="E27" s="69"/>
      <c r="F27" s="21">
        <f t="shared" si="6"/>
        <v>0</v>
      </c>
      <c r="G27" s="22" t="e">
        <f t="shared" si="7"/>
        <v>#DIV/0!</v>
      </c>
      <c r="H27" s="75"/>
      <c r="I27" s="21">
        <f t="shared" si="4"/>
        <v>0</v>
      </c>
      <c r="J27" s="22" t="e">
        <f t="shared" si="5"/>
        <v>#DIV/0!</v>
      </c>
    </row>
    <row r="28" spans="1:11" ht="17.399999999999999" hidden="1" x14ac:dyDescent="0.3">
      <c r="A28" s="46">
        <v>15</v>
      </c>
      <c r="B28" s="19" t="s">
        <v>18</v>
      </c>
      <c r="C28" s="20"/>
      <c r="D28" s="69"/>
      <c r="E28" s="69"/>
      <c r="F28" s="21">
        <f t="shared" si="6"/>
        <v>0</v>
      </c>
      <c r="G28" s="22" t="e">
        <f t="shared" si="7"/>
        <v>#DIV/0!</v>
      </c>
      <c r="H28" s="75"/>
      <c r="I28" s="21">
        <f t="shared" si="4"/>
        <v>0</v>
      </c>
      <c r="J28" s="22" t="e">
        <f t="shared" si="5"/>
        <v>#DIV/0!</v>
      </c>
    </row>
    <row r="29" spans="1:11" ht="17.399999999999999" hidden="1" x14ac:dyDescent="0.3">
      <c r="A29" s="46">
        <v>16</v>
      </c>
      <c r="B29" s="19" t="s">
        <v>40</v>
      </c>
      <c r="C29" s="23"/>
      <c r="D29" s="69"/>
      <c r="E29" s="69"/>
      <c r="F29" s="21">
        <f t="shared" si="6"/>
        <v>0</v>
      </c>
      <c r="G29" s="22" t="e">
        <f t="shared" si="7"/>
        <v>#DIV/0!</v>
      </c>
      <c r="H29" s="75"/>
      <c r="I29" s="21">
        <f t="shared" si="4"/>
        <v>0</v>
      </c>
      <c r="J29" s="22" t="e">
        <f t="shared" si="5"/>
        <v>#DIV/0!</v>
      </c>
      <c r="K29" s="28"/>
    </row>
    <row r="30" spans="1:11" ht="17.399999999999999" hidden="1" x14ac:dyDescent="0.3">
      <c r="A30" s="46">
        <v>17</v>
      </c>
      <c r="B30" s="19" t="s">
        <v>19</v>
      </c>
      <c r="C30" s="23"/>
      <c r="D30" s="70"/>
      <c r="E30" s="70"/>
      <c r="F30" s="24">
        <f t="shared" si="6"/>
        <v>0</v>
      </c>
      <c r="G30" s="25" t="e">
        <f t="shared" si="7"/>
        <v>#DIV/0!</v>
      </c>
      <c r="H30" s="76"/>
      <c r="I30" s="24">
        <f t="shared" si="4"/>
        <v>0</v>
      </c>
      <c r="J30" s="25" t="e">
        <f t="shared" si="5"/>
        <v>#DIV/0!</v>
      </c>
      <c r="K30" s="26"/>
    </row>
    <row r="31" spans="1:11" ht="17.399999999999999" hidden="1" x14ac:dyDescent="0.3">
      <c r="A31" s="46">
        <v>18</v>
      </c>
      <c r="B31" s="19" t="s">
        <v>20</v>
      </c>
      <c r="C31" s="20"/>
      <c r="D31" s="21">
        <f>SUM(D25:D30)</f>
        <v>0</v>
      </c>
      <c r="E31" s="21">
        <f>SUM(E25:E30)</f>
        <v>0</v>
      </c>
      <c r="F31" s="27">
        <f>SUM(F25:F30)</f>
        <v>0</v>
      </c>
      <c r="G31" s="22" t="e">
        <f t="shared" si="7"/>
        <v>#DIV/0!</v>
      </c>
      <c r="H31" s="27">
        <f>SUM(H25:H30)</f>
        <v>0</v>
      </c>
      <c r="I31" s="27">
        <f>SUM(I25:I30)</f>
        <v>0</v>
      </c>
      <c r="J31" s="22" t="e">
        <f>+I31/H31</f>
        <v>#DIV/0!</v>
      </c>
      <c r="K31" s="28"/>
    </row>
    <row r="32" spans="1:11" ht="17.399999999999999" hidden="1" x14ac:dyDescent="0.3">
      <c r="A32" s="46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399999999999999" x14ac:dyDescent="0.3">
      <c r="A33" s="46">
        <v>9</v>
      </c>
      <c r="B33" s="108" t="s">
        <v>22</v>
      </c>
      <c r="C33" s="109"/>
      <c r="D33" s="109"/>
      <c r="E33" s="109"/>
      <c r="F33" s="109"/>
      <c r="G33" s="109"/>
      <c r="H33" s="109"/>
      <c r="I33" s="109"/>
      <c r="J33" s="109"/>
      <c r="K33" s="30"/>
    </row>
    <row r="34" spans="1:11" s="14" customFormat="1" ht="17.399999999999999" x14ac:dyDescent="0.3">
      <c r="A34" s="46">
        <v>10</v>
      </c>
      <c r="B34" s="15"/>
      <c r="C34" s="15"/>
      <c r="D34" s="15"/>
      <c r="E34" s="15"/>
      <c r="F34" s="16" t="s">
        <v>5</v>
      </c>
      <c r="G34" s="15"/>
      <c r="H34" s="103" t="s">
        <v>6</v>
      </c>
      <c r="I34" s="103"/>
      <c r="J34" s="103"/>
      <c r="K34" s="26"/>
    </row>
    <row r="35" spans="1:11" s="14" customFormat="1" ht="17.399999999999999" x14ac:dyDescent="0.3">
      <c r="A35" s="46">
        <v>11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399999999999999" x14ac:dyDescent="0.3">
      <c r="A36" s="46">
        <v>12</v>
      </c>
      <c r="B36" s="19" t="s">
        <v>13</v>
      </c>
      <c r="C36" s="20"/>
      <c r="D36" s="81">
        <v>1005640</v>
      </c>
      <c r="E36" s="81">
        <v>1005578</v>
      </c>
      <c r="F36" s="21">
        <f>D36-E36</f>
        <v>62</v>
      </c>
      <c r="G36" s="22">
        <f>F36/E36</f>
        <v>6.1656082372526044E-5</v>
      </c>
      <c r="H36" s="83">
        <v>994368</v>
      </c>
      <c r="I36" s="21">
        <f t="shared" ref="I36:I41" si="8">+D36-H36</f>
        <v>11272</v>
      </c>
      <c r="J36" s="22">
        <f t="shared" ref="J36:J41" si="9">+I36/H36</f>
        <v>1.1335843470425436E-2</v>
      </c>
      <c r="K36" s="26"/>
    </row>
    <row r="37" spans="1:11" ht="17.399999999999999" x14ac:dyDescent="0.3">
      <c r="A37" s="46">
        <v>13</v>
      </c>
      <c r="B37" s="19" t="s">
        <v>38</v>
      </c>
      <c r="C37" s="20"/>
      <c r="D37" s="81">
        <v>127951</v>
      </c>
      <c r="E37" s="81">
        <v>128004</v>
      </c>
      <c r="F37" s="21">
        <f t="shared" ref="F37:F41" si="10">D37-E37</f>
        <v>-53</v>
      </c>
      <c r="G37" s="22">
        <f t="shared" ref="G37:G42" si="11">F37/E37</f>
        <v>-4.1404956095122025E-4</v>
      </c>
      <c r="H37" s="83">
        <v>125967</v>
      </c>
      <c r="I37" s="21">
        <f t="shared" si="8"/>
        <v>1984</v>
      </c>
      <c r="J37" s="22">
        <f t="shared" si="9"/>
        <v>1.5750156787095033E-2</v>
      </c>
      <c r="K37" s="26"/>
    </row>
    <row r="38" spans="1:11" ht="17.399999999999999" x14ac:dyDescent="0.3">
      <c r="A38" s="46">
        <v>14</v>
      </c>
      <c r="B38" s="19" t="s">
        <v>39</v>
      </c>
      <c r="C38" s="20"/>
      <c r="D38" s="81">
        <v>3376</v>
      </c>
      <c r="E38" s="81">
        <v>3362</v>
      </c>
      <c r="F38" s="21">
        <f t="shared" si="10"/>
        <v>14</v>
      </c>
      <c r="G38" s="22">
        <f t="shared" si="11"/>
        <v>4.1641879833432477E-3</v>
      </c>
      <c r="H38" s="83">
        <v>3415</v>
      </c>
      <c r="I38" s="21">
        <f t="shared" si="8"/>
        <v>-39</v>
      </c>
      <c r="J38" s="22">
        <f t="shared" si="9"/>
        <v>-1.1420204978038067E-2</v>
      </c>
    </row>
    <row r="39" spans="1:11" ht="17.399999999999999" x14ac:dyDescent="0.3">
      <c r="A39" s="46">
        <v>15</v>
      </c>
      <c r="B39" s="19" t="s">
        <v>18</v>
      </c>
      <c r="C39" s="20"/>
      <c r="D39" s="81">
        <v>6865</v>
      </c>
      <c r="E39" s="81">
        <v>6978</v>
      </c>
      <c r="F39" s="21">
        <f t="shared" si="10"/>
        <v>-113</v>
      </c>
      <c r="G39" s="22">
        <f t="shared" si="11"/>
        <v>-1.6193751791344226E-2</v>
      </c>
      <c r="H39" s="83">
        <v>6607</v>
      </c>
      <c r="I39" s="21">
        <f t="shared" si="8"/>
        <v>258</v>
      </c>
      <c r="J39" s="22">
        <f t="shared" si="9"/>
        <v>3.9049492962009991E-2</v>
      </c>
    </row>
    <row r="40" spans="1:11" ht="17.399999999999999" x14ac:dyDescent="0.3">
      <c r="A40" s="46">
        <v>16</v>
      </c>
      <c r="B40" s="19" t="s">
        <v>40</v>
      </c>
      <c r="C40" s="23"/>
      <c r="D40" s="81">
        <v>8</v>
      </c>
      <c r="E40" s="81">
        <v>8</v>
      </c>
      <c r="F40" s="21">
        <f t="shared" si="10"/>
        <v>0</v>
      </c>
      <c r="G40" s="22">
        <f t="shared" si="11"/>
        <v>0</v>
      </c>
      <c r="H40" s="83">
        <v>8</v>
      </c>
      <c r="I40" s="21">
        <f t="shared" si="8"/>
        <v>0</v>
      </c>
      <c r="J40" s="22">
        <f t="shared" si="9"/>
        <v>0</v>
      </c>
      <c r="K40" s="28"/>
    </row>
    <row r="41" spans="1:11" ht="17.399999999999999" x14ac:dyDescent="0.3">
      <c r="A41" s="46">
        <v>17</v>
      </c>
      <c r="B41" s="19" t="s">
        <v>19</v>
      </c>
      <c r="C41" s="23"/>
      <c r="D41" s="82">
        <v>16</v>
      </c>
      <c r="E41" s="82">
        <v>16</v>
      </c>
      <c r="F41" s="47">
        <f t="shared" si="10"/>
        <v>0</v>
      </c>
      <c r="G41" s="48">
        <f t="shared" si="11"/>
        <v>0</v>
      </c>
      <c r="H41" s="84">
        <v>16</v>
      </c>
      <c r="I41" s="47">
        <f t="shared" si="8"/>
        <v>0</v>
      </c>
      <c r="J41" s="48">
        <f t="shared" si="9"/>
        <v>0</v>
      </c>
      <c r="K41" s="26"/>
    </row>
    <row r="42" spans="1:11" ht="17.399999999999999" x14ac:dyDescent="0.3">
      <c r="A42" s="46">
        <v>18</v>
      </c>
      <c r="B42" s="19" t="s">
        <v>20</v>
      </c>
      <c r="C42" s="20"/>
      <c r="D42" s="21">
        <f>SUM(D36:D41)</f>
        <v>1143856</v>
      </c>
      <c r="E42" s="21">
        <f>SUM(E36:E41)</f>
        <v>1143946</v>
      </c>
      <c r="F42" s="27">
        <f>SUM(F36:F41)</f>
        <v>-90</v>
      </c>
      <c r="G42" s="22">
        <f t="shared" si="11"/>
        <v>-7.8675042353397795E-5</v>
      </c>
      <c r="H42" s="27">
        <f>SUM(H36:H41)</f>
        <v>1130381</v>
      </c>
      <c r="I42" s="27">
        <f>SUM(I36:I41)</f>
        <v>13475</v>
      </c>
      <c r="J42" s="22">
        <f>+I42/H42</f>
        <v>1.1920759460748191E-2</v>
      </c>
      <c r="K42" s="28"/>
    </row>
    <row r="43" spans="1:11" ht="17.399999999999999" x14ac:dyDescent="0.3">
      <c r="A43" s="46">
        <v>19</v>
      </c>
      <c r="B43" s="29"/>
      <c r="C43" s="37"/>
      <c r="D43" s="24"/>
      <c r="E43" s="24"/>
      <c r="F43" s="38"/>
      <c r="G43" s="25"/>
      <c r="H43" s="38"/>
      <c r="I43" s="38"/>
      <c r="J43" s="25"/>
      <c r="K43" s="28"/>
    </row>
    <row r="44" spans="1:11" ht="17.399999999999999" x14ac:dyDescent="0.3">
      <c r="A44" s="46">
        <v>20</v>
      </c>
      <c r="B44" s="108" t="s">
        <v>21</v>
      </c>
      <c r="C44" s="109"/>
      <c r="D44" s="109"/>
      <c r="E44" s="109"/>
      <c r="F44" s="109"/>
      <c r="G44" s="109"/>
      <c r="H44" s="109"/>
      <c r="I44" s="109"/>
      <c r="J44" s="109"/>
      <c r="K44" s="28"/>
    </row>
    <row r="45" spans="1:11" ht="17.399999999999999" x14ac:dyDescent="0.3">
      <c r="A45" s="46">
        <v>21</v>
      </c>
      <c r="B45" s="15"/>
      <c r="C45" s="15"/>
      <c r="D45" s="15"/>
      <c r="E45" s="15"/>
      <c r="F45" s="16" t="s">
        <v>5</v>
      </c>
      <c r="G45" s="15"/>
      <c r="H45" s="103" t="s">
        <v>6</v>
      </c>
      <c r="I45" s="103"/>
      <c r="J45" s="103"/>
      <c r="K45" s="28"/>
    </row>
    <row r="46" spans="1:11" ht="17.399999999999999" x14ac:dyDescent="0.3">
      <c r="A46" s="46">
        <v>22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399999999999999" x14ac:dyDescent="0.3">
      <c r="A47" s="46">
        <v>23</v>
      </c>
      <c r="B47" s="19" t="s">
        <v>13</v>
      </c>
      <c r="C47" s="20"/>
      <c r="D47" s="85">
        <v>999957</v>
      </c>
      <c r="E47" s="85">
        <v>996234</v>
      </c>
      <c r="F47" s="21">
        <f>D47-E47</f>
        <v>3723</v>
      </c>
      <c r="G47" s="22">
        <f>F47/E47</f>
        <v>3.7370738200061433E-3</v>
      </c>
      <c r="H47" s="87">
        <v>987473</v>
      </c>
      <c r="I47" s="21">
        <f t="shared" ref="I47:I52" si="12">+D47-H47</f>
        <v>12484</v>
      </c>
      <c r="J47" s="22">
        <f t="shared" ref="J47:J52" si="13">+I47/H47</f>
        <v>1.2642370981282526E-2</v>
      </c>
      <c r="K47" s="28"/>
    </row>
    <row r="48" spans="1:11" ht="17.399999999999999" x14ac:dyDescent="0.3">
      <c r="A48" s="46">
        <v>24</v>
      </c>
      <c r="B48" s="19" t="s">
        <v>38</v>
      </c>
      <c r="C48" s="20"/>
      <c r="D48" s="85">
        <v>127160</v>
      </c>
      <c r="E48" s="85">
        <v>127413</v>
      </c>
      <c r="F48" s="21">
        <f t="shared" ref="F48:F52" si="14">D48-E48</f>
        <v>-253</v>
      </c>
      <c r="G48" s="22">
        <f t="shared" ref="G48:G53" si="15">F48/E48</f>
        <v>-1.9856686523353189E-3</v>
      </c>
      <c r="H48" s="87">
        <v>125410</v>
      </c>
      <c r="I48" s="21">
        <f t="shared" si="12"/>
        <v>1750</v>
      </c>
      <c r="J48" s="22">
        <f t="shared" si="13"/>
        <v>1.3954230125189379E-2</v>
      </c>
    </row>
    <row r="49" spans="1:10" ht="17.399999999999999" x14ac:dyDescent="0.3">
      <c r="A49" s="46">
        <v>25</v>
      </c>
      <c r="B49" s="19" t="s">
        <v>39</v>
      </c>
      <c r="C49" s="20"/>
      <c r="D49" s="85">
        <v>3392</v>
      </c>
      <c r="E49" s="85">
        <v>3376</v>
      </c>
      <c r="F49" s="21">
        <f t="shared" si="14"/>
        <v>16</v>
      </c>
      <c r="G49" s="22">
        <f t="shared" si="15"/>
        <v>4.7393364928909956E-3</v>
      </c>
      <c r="H49" s="87">
        <v>3424</v>
      </c>
      <c r="I49" s="21">
        <f t="shared" si="12"/>
        <v>-32</v>
      </c>
      <c r="J49" s="22">
        <f t="shared" si="13"/>
        <v>-9.3457943925233638E-3</v>
      </c>
    </row>
    <row r="50" spans="1:10" ht="17.399999999999999" x14ac:dyDescent="0.3">
      <c r="A50" s="46">
        <v>26</v>
      </c>
      <c r="B50" s="19" t="s">
        <v>18</v>
      </c>
      <c r="C50" s="20"/>
      <c r="D50" s="85">
        <v>6758</v>
      </c>
      <c r="E50" s="85">
        <v>6263</v>
      </c>
      <c r="F50" s="21">
        <f t="shared" si="14"/>
        <v>495</v>
      </c>
      <c r="G50" s="22">
        <f t="shared" si="15"/>
        <v>7.9035605939645537E-2</v>
      </c>
      <c r="H50" s="87">
        <v>6507</v>
      </c>
      <c r="I50" s="21">
        <f t="shared" si="12"/>
        <v>251</v>
      </c>
      <c r="J50" s="22">
        <f t="shared" si="13"/>
        <v>3.8573843553096662E-2</v>
      </c>
    </row>
    <row r="51" spans="1:10" ht="17.399999999999999" x14ac:dyDescent="0.3">
      <c r="A51" s="46">
        <v>27</v>
      </c>
      <c r="B51" s="19" t="s">
        <v>40</v>
      </c>
      <c r="C51" s="23"/>
      <c r="D51" s="85">
        <v>8</v>
      </c>
      <c r="E51" s="85">
        <v>8</v>
      </c>
      <c r="F51" s="21">
        <f t="shared" si="14"/>
        <v>0</v>
      </c>
      <c r="G51" s="22">
        <f t="shared" si="15"/>
        <v>0</v>
      </c>
      <c r="H51" s="87">
        <v>8</v>
      </c>
      <c r="I51" s="21">
        <f t="shared" si="12"/>
        <v>0</v>
      </c>
      <c r="J51" s="22">
        <f t="shared" si="13"/>
        <v>0</v>
      </c>
    </row>
    <row r="52" spans="1:10" ht="17.399999999999999" x14ac:dyDescent="0.3">
      <c r="A52" s="46">
        <v>28</v>
      </c>
      <c r="B52" s="19" t="s">
        <v>19</v>
      </c>
      <c r="C52" s="23"/>
      <c r="D52" s="86">
        <v>16</v>
      </c>
      <c r="E52" s="86">
        <v>16</v>
      </c>
      <c r="F52" s="47">
        <f t="shared" si="14"/>
        <v>0</v>
      </c>
      <c r="G52" s="48">
        <f t="shared" si="15"/>
        <v>0</v>
      </c>
      <c r="H52" s="88">
        <v>16</v>
      </c>
      <c r="I52" s="47">
        <f t="shared" si="12"/>
        <v>0</v>
      </c>
      <c r="J52" s="48">
        <f t="shared" si="13"/>
        <v>0</v>
      </c>
    </row>
    <row r="53" spans="1:10" ht="17.399999999999999" x14ac:dyDescent="0.3">
      <c r="A53" s="46">
        <v>29</v>
      </c>
      <c r="B53" s="19" t="s">
        <v>20</v>
      </c>
      <c r="C53" s="20"/>
      <c r="D53" s="21">
        <f>SUM(D47:D52)</f>
        <v>1137291</v>
      </c>
      <c r="E53" s="21">
        <f t="shared" ref="E53:F53" si="16">SUM(E47:E52)</f>
        <v>1133310</v>
      </c>
      <c r="F53" s="27">
        <f t="shared" si="16"/>
        <v>3981</v>
      </c>
      <c r="G53" s="22">
        <f t="shared" si="15"/>
        <v>3.512719379516637E-3</v>
      </c>
      <c r="H53" s="27">
        <f>SUM(H47:H52)</f>
        <v>1122838</v>
      </c>
      <c r="I53" s="27">
        <f>SUM(I47:I52)</f>
        <v>14453</v>
      </c>
      <c r="J53" s="22">
        <f>+I53/H53</f>
        <v>1.2871847942445839E-2</v>
      </c>
    </row>
    <row r="54" spans="1:10" ht="17.399999999999999" x14ac:dyDescent="0.3">
      <c r="A54" s="68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399999999999999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399999999999999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399999999999999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399999999999999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399999999999999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zoomScale="70" zoomScaleNormal="70" zoomScaleSheetLayoutView="70" workbookViewId="0">
      <selection activeCell="G38" sqref="G38"/>
    </sheetView>
  </sheetViews>
  <sheetFormatPr defaultColWidth="8.88671875" defaultRowHeight="14.4" x14ac:dyDescent="0.3"/>
  <cols>
    <col min="1" max="1" width="5.109375" style="40" bestFit="1" customWidth="1"/>
    <col min="2" max="2" width="36.6640625" style="4" customWidth="1"/>
    <col min="3" max="3" width="1.109375" style="4" customWidth="1"/>
    <col min="4" max="4" width="14.6640625" style="4" bestFit="1" customWidth="1"/>
    <col min="5" max="5" width="14.6640625" style="3" bestFit="1" customWidth="1"/>
    <col min="6" max="6" width="15.88671875" style="4" customWidth="1"/>
    <col min="7" max="7" width="14.5546875" style="4" customWidth="1"/>
    <col min="8" max="8" width="15.6640625" style="4" customWidth="1"/>
    <col min="9" max="9" width="15.5546875" style="4" customWidth="1"/>
    <col min="10" max="10" width="17.6640625" style="4" customWidth="1"/>
    <col min="11" max="11" width="9.5546875" style="4" customWidth="1"/>
    <col min="12" max="16384" width="8.88671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104" t="s">
        <v>0</v>
      </c>
      <c r="C2" s="104"/>
      <c r="D2" s="104"/>
      <c r="E2" s="104"/>
      <c r="F2" s="104"/>
      <c r="G2" s="104"/>
      <c r="H2" s="104"/>
      <c r="I2" s="104"/>
      <c r="J2" s="104"/>
      <c r="K2" s="49"/>
    </row>
    <row r="3" spans="1:11" ht="21" x14ac:dyDescent="0.4">
      <c r="B3" s="104" t="s">
        <v>1</v>
      </c>
      <c r="C3" s="104"/>
      <c r="D3" s="104"/>
      <c r="E3" s="104"/>
      <c r="F3" s="104"/>
      <c r="G3" s="104"/>
      <c r="H3" s="104"/>
      <c r="I3" s="104"/>
      <c r="J3" s="104"/>
      <c r="K3" s="49"/>
    </row>
    <row r="4" spans="1:11" ht="21" x14ac:dyDescent="0.4">
      <c r="B4" s="105" t="str">
        <f>'Elect. Customer Counts Pg 10a '!B4:J4</f>
        <v>2/28/2018</v>
      </c>
      <c r="C4" s="105"/>
      <c r="D4" s="105"/>
      <c r="E4" s="105"/>
      <c r="F4" s="105"/>
      <c r="G4" s="105"/>
      <c r="H4" s="105"/>
      <c r="I4" s="105"/>
      <c r="J4" s="105"/>
      <c r="K4" s="7"/>
    </row>
    <row r="5" spans="1:11" ht="15.6" x14ac:dyDescent="0.3">
      <c r="B5" s="50"/>
      <c r="C5" s="50"/>
      <c r="D5" s="51"/>
      <c r="E5" s="9"/>
      <c r="F5" s="51"/>
      <c r="G5" s="51"/>
      <c r="H5" s="51"/>
      <c r="I5" s="51"/>
      <c r="J5" s="51"/>
      <c r="K5" s="51"/>
    </row>
    <row r="6" spans="1:11" ht="17.399999999999999" x14ac:dyDescent="0.3">
      <c r="B6" s="111" t="s">
        <v>36</v>
      </c>
      <c r="C6" s="111"/>
      <c r="D6" s="111"/>
      <c r="E6" s="111"/>
      <c r="F6" s="111"/>
      <c r="G6" s="111"/>
      <c r="H6" s="111"/>
      <c r="I6" s="111"/>
      <c r="J6" s="111"/>
      <c r="K6" s="11"/>
    </row>
    <row r="7" spans="1:11" ht="17.399999999999999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399999999999999" x14ac:dyDescent="0.3"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399999999999999" x14ac:dyDescent="0.3"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399999999999999" x14ac:dyDescent="0.3">
      <c r="A11" s="45"/>
      <c r="B11" s="112" t="s">
        <v>3</v>
      </c>
      <c r="C11" s="112"/>
      <c r="D11" s="112"/>
      <c r="E11" s="112"/>
      <c r="F11" s="112"/>
      <c r="G11" s="112"/>
      <c r="H11" s="112"/>
      <c r="I11" s="112"/>
      <c r="J11" s="112"/>
      <c r="K11" s="12"/>
    </row>
    <row r="12" spans="1:11" s="14" customFormat="1" ht="17.399999999999999" x14ac:dyDescent="0.3">
      <c r="A12" s="45"/>
      <c r="B12" s="52"/>
      <c r="C12" s="52"/>
      <c r="D12" s="52"/>
      <c r="E12" s="15"/>
      <c r="F12" s="53" t="s">
        <v>5</v>
      </c>
      <c r="G12" s="54"/>
      <c r="H12" s="110" t="s">
        <v>6</v>
      </c>
      <c r="I12" s="110"/>
      <c r="J12" s="110"/>
      <c r="K12" s="55"/>
    </row>
    <row r="13" spans="1:11" s="14" customFormat="1" ht="17.399999999999999" x14ac:dyDescent="0.3">
      <c r="A13" s="45"/>
      <c r="B13" s="53" t="s">
        <v>7</v>
      </c>
      <c r="C13" s="53"/>
      <c r="D13" s="56" t="s">
        <v>8</v>
      </c>
      <c r="E13" s="17" t="s">
        <v>9</v>
      </c>
      <c r="F13" s="56" t="s">
        <v>10</v>
      </c>
      <c r="G13" s="56" t="s">
        <v>11</v>
      </c>
      <c r="H13" s="17" t="s">
        <v>12</v>
      </c>
      <c r="I13" s="56" t="s">
        <v>10</v>
      </c>
      <c r="J13" s="56" t="s">
        <v>11</v>
      </c>
      <c r="K13" s="56"/>
    </row>
    <row r="14" spans="1:11" ht="17.399999999999999" x14ac:dyDescent="0.3">
      <c r="A14" s="46">
        <v>1</v>
      </c>
      <c r="B14" s="31" t="s">
        <v>13</v>
      </c>
      <c r="C14" s="31"/>
      <c r="D14" s="90">
        <v>769188</v>
      </c>
      <c r="E14" s="89">
        <v>768549</v>
      </c>
      <c r="F14" s="33">
        <f t="shared" ref="F14:F20" si="0">D14-E14</f>
        <v>639</v>
      </c>
      <c r="G14" s="35">
        <f t="shared" ref="G14:G20" si="1">F14/E14</f>
        <v>8.3143690252670947E-4</v>
      </c>
      <c r="H14" s="93">
        <v>758193</v>
      </c>
      <c r="I14" s="33">
        <f t="shared" ref="I14:I19" si="2">+D14-H14</f>
        <v>10995</v>
      </c>
      <c r="J14" s="57">
        <f t="shared" ref="J14:J20" si="3">+I14/H14</f>
        <v>1.4501584688858905E-2</v>
      </c>
      <c r="K14" s="57"/>
    </row>
    <row r="15" spans="1:11" ht="17.399999999999999" x14ac:dyDescent="0.3">
      <c r="A15" s="46">
        <v>2</v>
      </c>
      <c r="B15" s="31" t="s">
        <v>14</v>
      </c>
      <c r="C15" s="31"/>
      <c r="D15" s="90">
        <v>55697</v>
      </c>
      <c r="E15" s="89">
        <v>56204</v>
      </c>
      <c r="F15" s="33">
        <f t="shared" si="0"/>
        <v>-507</v>
      </c>
      <c r="G15" s="35">
        <f t="shared" si="1"/>
        <v>-9.0207102697316913E-3</v>
      </c>
      <c r="H15" s="93">
        <v>55435</v>
      </c>
      <c r="I15" s="33">
        <f t="shared" si="2"/>
        <v>262</v>
      </c>
      <c r="J15" s="57">
        <f t="shared" si="3"/>
        <v>4.7262559754667633E-3</v>
      </c>
      <c r="K15" s="57"/>
    </row>
    <row r="16" spans="1:11" ht="17.399999999999999" x14ac:dyDescent="0.3">
      <c r="A16" s="46">
        <v>3</v>
      </c>
      <c r="B16" s="31" t="s">
        <v>15</v>
      </c>
      <c r="C16" s="31"/>
      <c r="D16" s="90">
        <v>386</v>
      </c>
      <c r="E16" s="89">
        <v>254</v>
      </c>
      <c r="F16" s="33">
        <f t="shared" si="0"/>
        <v>132</v>
      </c>
      <c r="G16" s="35">
        <f t="shared" si="1"/>
        <v>0.51968503937007871</v>
      </c>
      <c r="H16" s="93">
        <v>390</v>
      </c>
      <c r="I16" s="33">
        <f t="shared" si="2"/>
        <v>-4</v>
      </c>
      <c r="J16" s="57">
        <f t="shared" si="3"/>
        <v>-1.0256410256410256E-2</v>
      </c>
      <c r="K16" s="57"/>
    </row>
    <row r="17" spans="1:11" ht="17.399999999999999" x14ac:dyDescent="0.3">
      <c r="A17" s="46">
        <v>4</v>
      </c>
      <c r="B17" s="31" t="s">
        <v>16</v>
      </c>
      <c r="C17" s="31"/>
      <c r="D17" s="90">
        <v>2321</v>
      </c>
      <c r="E17" s="89">
        <v>2333</v>
      </c>
      <c r="F17" s="33">
        <f t="shared" si="0"/>
        <v>-12</v>
      </c>
      <c r="G17" s="35">
        <f t="shared" si="1"/>
        <v>-5.1435919417059583E-3</v>
      </c>
      <c r="H17" s="93">
        <v>2355</v>
      </c>
      <c r="I17" s="33">
        <f t="shared" si="2"/>
        <v>-34</v>
      </c>
      <c r="J17" s="57">
        <f t="shared" si="3"/>
        <v>-1.4437367303609342E-2</v>
      </c>
      <c r="K17" s="57"/>
    </row>
    <row r="18" spans="1:11" ht="17.399999999999999" x14ac:dyDescent="0.3">
      <c r="A18" s="46">
        <v>5</v>
      </c>
      <c r="B18" s="31" t="s">
        <v>17</v>
      </c>
      <c r="C18" s="31"/>
      <c r="D18" s="90">
        <v>10</v>
      </c>
      <c r="E18" s="89">
        <v>11</v>
      </c>
      <c r="F18" s="33">
        <f t="shared" si="0"/>
        <v>-1</v>
      </c>
      <c r="G18" s="35">
        <f t="shared" si="1"/>
        <v>-9.0909090909090912E-2</v>
      </c>
      <c r="H18" s="93">
        <v>11</v>
      </c>
      <c r="I18" s="33">
        <f t="shared" si="2"/>
        <v>-1</v>
      </c>
      <c r="J18" s="57">
        <f t="shared" si="3"/>
        <v>-9.0909090909090912E-2</v>
      </c>
      <c r="K18" s="57"/>
    </row>
    <row r="19" spans="1:11" ht="17.399999999999999" x14ac:dyDescent="0.3">
      <c r="A19" s="46">
        <v>6</v>
      </c>
      <c r="B19" s="31" t="s">
        <v>37</v>
      </c>
      <c r="C19" s="31"/>
      <c r="D19" s="92">
        <v>231</v>
      </c>
      <c r="E19" s="91">
        <v>234</v>
      </c>
      <c r="F19" s="58">
        <f t="shared" si="0"/>
        <v>-3</v>
      </c>
      <c r="G19" s="59">
        <f t="shared" si="1"/>
        <v>-1.282051282051282E-2</v>
      </c>
      <c r="H19" s="94">
        <v>227</v>
      </c>
      <c r="I19" s="58">
        <f t="shared" si="2"/>
        <v>4</v>
      </c>
      <c r="J19" s="60">
        <f t="shared" si="3"/>
        <v>1.7621145374449341E-2</v>
      </c>
      <c r="K19" s="61"/>
    </row>
    <row r="20" spans="1:11" ht="17.399999999999999" x14ac:dyDescent="0.3">
      <c r="A20" s="46">
        <v>7</v>
      </c>
      <c r="B20" s="31" t="s">
        <v>20</v>
      </c>
      <c r="C20" s="31"/>
      <c r="D20" s="34">
        <f>SUM(D14:D19)</f>
        <v>827833</v>
      </c>
      <c r="E20" s="27">
        <f>SUM(E14:E19)</f>
        <v>827585</v>
      </c>
      <c r="F20" s="34">
        <f t="shared" si="0"/>
        <v>248</v>
      </c>
      <c r="G20" s="35">
        <f t="shared" si="1"/>
        <v>2.9966710368119285E-4</v>
      </c>
      <c r="H20" s="27">
        <f>SUM(H14:H19)</f>
        <v>816611</v>
      </c>
      <c r="I20" s="34">
        <f>SUM(I14:I19)</f>
        <v>11222</v>
      </c>
      <c r="J20" s="57">
        <f t="shared" si="3"/>
        <v>1.37421612003757E-2</v>
      </c>
      <c r="K20" s="57"/>
    </row>
    <row r="21" spans="1:11" ht="17.399999999999999" hidden="1" x14ac:dyDescent="0.3">
      <c r="A21" s="46">
        <v>8</v>
      </c>
      <c r="B21" s="114" t="s">
        <v>23</v>
      </c>
      <c r="C21" s="114"/>
      <c r="D21" s="114"/>
      <c r="E21" s="114"/>
      <c r="F21" s="114"/>
      <c r="G21" s="114"/>
      <c r="H21" s="114"/>
      <c r="I21" s="114"/>
      <c r="J21" s="114"/>
      <c r="K21" s="62"/>
    </row>
    <row r="22" spans="1:11" ht="17.399999999999999" hidden="1" x14ac:dyDescent="0.3">
      <c r="A22" s="46">
        <v>9</v>
      </c>
      <c r="B22" s="52"/>
      <c r="C22" s="52"/>
      <c r="D22" s="52"/>
      <c r="E22" s="15"/>
      <c r="F22" s="53" t="s">
        <v>5</v>
      </c>
      <c r="G22" s="54"/>
      <c r="H22" s="110" t="s">
        <v>6</v>
      </c>
      <c r="I22" s="110"/>
      <c r="J22" s="110"/>
      <c r="K22" s="62"/>
    </row>
    <row r="23" spans="1:11" ht="17.399999999999999" hidden="1" x14ac:dyDescent="0.3">
      <c r="A23" s="46">
        <v>10</v>
      </c>
      <c r="B23" s="53" t="s">
        <v>7</v>
      </c>
      <c r="C23" s="53"/>
      <c r="D23" s="56" t="s">
        <v>8</v>
      </c>
      <c r="E23" s="17" t="s">
        <v>9</v>
      </c>
      <c r="F23" s="56" t="s">
        <v>10</v>
      </c>
      <c r="G23" s="56" t="s">
        <v>11</v>
      </c>
      <c r="H23" s="17" t="s">
        <v>12</v>
      </c>
      <c r="I23" s="56" t="s">
        <v>10</v>
      </c>
      <c r="J23" s="56" t="s">
        <v>11</v>
      </c>
      <c r="K23" s="62"/>
    </row>
    <row r="24" spans="1:11" ht="17.399999999999999" hidden="1" x14ac:dyDescent="0.3">
      <c r="A24" s="46">
        <v>11</v>
      </c>
      <c r="B24" s="31" t="s">
        <v>13</v>
      </c>
      <c r="C24" s="63"/>
      <c r="D24" s="71"/>
      <c r="E24" s="71"/>
      <c r="F24" s="33">
        <f t="shared" ref="F24:F30" si="4">D24-E24</f>
        <v>0</v>
      </c>
      <c r="G24" s="35" t="e">
        <f t="shared" ref="G24:G30" si="5">F24/E24</f>
        <v>#DIV/0!</v>
      </c>
      <c r="H24" s="73"/>
      <c r="I24" s="33">
        <f t="shared" ref="I24:I29" si="6">+D24-H24</f>
        <v>0</v>
      </c>
      <c r="J24" s="57" t="e">
        <f t="shared" ref="J24:J30" si="7">+I24/H24</f>
        <v>#DIV/0!</v>
      </c>
      <c r="K24" s="62"/>
    </row>
    <row r="25" spans="1:11" ht="17.399999999999999" hidden="1" x14ac:dyDescent="0.3">
      <c r="A25" s="46">
        <v>12</v>
      </c>
      <c r="B25" s="31" t="s">
        <v>14</v>
      </c>
      <c r="C25" s="63"/>
      <c r="D25" s="71"/>
      <c r="E25" s="71"/>
      <c r="F25" s="33">
        <f t="shared" si="4"/>
        <v>0</v>
      </c>
      <c r="G25" s="35" t="e">
        <f t="shared" si="5"/>
        <v>#DIV/0!</v>
      </c>
      <c r="H25" s="73"/>
      <c r="I25" s="33">
        <f t="shared" si="6"/>
        <v>0</v>
      </c>
      <c r="J25" s="57" t="e">
        <f t="shared" si="7"/>
        <v>#DIV/0!</v>
      </c>
      <c r="K25" s="62"/>
    </row>
    <row r="26" spans="1:11" ht="17.399999999999999" hidden="1" x14ac:dyDescent="0.3">
      <c r="A26" s="46">
        <v>13</v>
      </c>
      <c r="B26" s="31" t="s">
        <v>15</v>
      </c>
      <c r="C26" s="63"/>
      <c r="D26" s="71"/>
      <c r="E26" s="71"/>
      <c r="F26" s="33">
        <f t="shared" si="4"/>
        <v>0</v>
      </c>
      <c r="G26" s="35" t="e">
        <f t="shared" si="5"/>
        <v>#DIV/0!</v>
      </c>
      <c r="H26" s="73"/>
      <c r="I26" s="33">
        <f t="shared" si="6"/>
        <v>0</v>
      </c>
      <c r="J26" s="57" t="e">
        <f t="shared" si="7"/>
        <v>#DIV/0!</v>
      </c>
      <c r="K26" s="62"/>
    </row>
    <row r="27" spans="1:11" ht="17.399999999999999" hidden="1" x14ac:dyDescent="0.3">
      <c r="A27" s="46">
        <v>14</v>
      </c>
      <c r="B27" s="31" t="s">
        <v>16</v>
      </c>
      <c r="C27" s="63"/>
      <c r="D27" s="71"/>
      <c r="E27" s="71"/>
      <c r="F27" s="33">
        <f t="shared" si="4"/>
        <v>0</v>
      </c>
      <c r="G27" s="35" t="e">
        <f t="shared" si="5"/>
        <v>#DIV/0!</v>
      </c>
      <c r="H27" s="73"/>
      <c r="I27" s="33">
        <f t="shared" si="6"/>
        <v>0</v>
      </c>
      <c r="J27" s="57" t="e">
        <f t="shared" si="7"/>
        <v>#DIV/0!</v>
      </c>
      <c r="K27" s="62"/>
    </row>
    <row r="28" spans="1:11" ht="17.399999999999999" hidden="1" x14ac:dyDescent="0.3">
      <c r="A28" s="46">
        <v>15</v>
      </c>
      <c r="B28" s="31" t="s">
        <v>17</v>
      </c>
      <c r="C28" s="63"/>
      <c r="D28" s="71"/>
      <c r="E28" s="71"/>
      <c r="F28" s="33">
        <f t="shared" si="4"/>
        <v>0</v>
      </c>
      <c r="G28" s="35" t="e">
        <f t="shared" si="5"/>
        <v>#DIV/0!</v>
      </c>
      <c r="H28" s="73"/>
      <c r="I28" s="33">
        <f t="shared" si="6"/>
        <v>0</v>
      </c>
      <c r="J28" s="57" t="e">
        <f t="shared" si="7"/>
        <v>#DIV/0!</v>
      </c>
      <c r="K28" s="62"/>
    </row>
    <row r="29" spans="1:11" ht="17.399999999999999" hidden="1" x14ac:dyDescent="0.3">
      <c r="A29" s="46">
        <v>16</v>
      </c>
      <c r="B29" s="31" t="s">
        <v>37</v>
      </c>
      <c r="C29" s="63"/>
      <c r="D29" s="72"/>
      <c r="E29" s="72"/>
      <c r="F29" s="58">
        <f t="shared" si="4"/>
        <v>0</v>
      </c>
      <c r="G29" s="59" t="e">
        <f t="shared" si="5"/>
        <v>#DIV/0!</v>
      </c>
      <c r="H29" s="74"/>
      <c r="I29" s="58">
        <f t="shared" si="6"/>
        <v>0</v>
      </c>
      <c r="J29" s="60" t="e">
        <f t="shared" si="7"/>
        <v>#DIV/0!</v>
      </c>
      <c r="K29" s="62"/>
    </row>
    <row r="30" spans="1:11" ht="17.399999999999999" hidden="1" x14ac:dyDescent="0.3">
      <c r="A30" s="46">
        <v>17</v>
      </c>
      <c r="B30" s="31" t="s">
        <v>20</v>
      </c>
      <c r="C30" s="63"/>
      <c r="D30" s="34">
        <f>SUM(D24:D29)</f>
        <v>0</v>
      </c>
      <c r="E30" s="27">
        <f>SUM(E24:E29)</f>
        <v>0</v>
      </c>
      <c r="F30" s="34">
        <f t="shared" si="4"/>
        <v>0</v>
      </c>
      <c r="G30" s="35" t="e">
        <f t="shared" si="5"/>
        <v>#DIV/0!</v>
      </c>
      <c r="H30" s="27">
        <f>SUM(H24:H29)</f>
        <v>0</v>
      </c>
      <c r="I30" s="34">
        <f>SUM(I24:I29)</f>
        <v>0</v>
      </c>
      <c r="J30" s="57" t="e">
        <f t="shared" si="7"/>
        <v>#DIV/0!</v>
      </c>
      <c r="K30" s="62"/>
    </row>
    <row r="31" spans="1:11" ht="17.399999999999999" x14ac:dyDescent="0.3">
      <c r="A31" s="46">
        <v>8</v>
      </c>
      <c r="B31" s="113" t="s">
        <v>22</v>
      </c>
      <c r="C31" s="113"/>
      <c r="D31" s="113"/>
      <c r="E31" s="113"/>
      <c r="F31" s="113"/>
      <c r="G31" s="113"/>
      <c r="H31" s="113"/>
      <c r="I31" s="113"/>
      <c r="J31" s="113"/>
      <c r="K31" s="62"/>
    </row>
    <row r="32" spans="1:11" ht="17.399999999999999" x14ac:dyDescent="0.3">
      <c r="A32" s="46">
        <v>9</v>
      </c>
      <c r="B32" s="52"/>
      <c r="C32" s="52"/>
      <c r="D32" s="52"/>
      <c r="E32" s="15"/>
      <c r="F32" s="53" t="s">
        <v>5</v>
      </c>
      <c r="G32" s="54"/>
      <c r="H32" s="110" t="s">
        <v>6</v>
      </c>
      <c r="I32" s="110"/>
      <c r="J32" s="110"/>
      <c r="K32" s="62"/>
    </row>
    <row r="33" spans="1:11" ht="17.399999999999999" x14ac:dyDescent="0.3">
      <c r="A33" s="46">
        <v>10</v>
      </c>
      <c r="B33" s="53" t="s">
        <v>7</v>
      </c>
      <c r="C33" s="53"/>
      <c r="D33" s="56" t="s">
        <v>8</v>
      </c>
      <c r="E33" s="17" t="s">
        <v>9</v>
      </c>
      <c r="F33" s="56" t="s">
        <v>10</v>
      </c>
      <c r="G33" s="56" t="s">
        <v>11</v>
      </c>
      <c r="H33" s="17" t="s">
        <v>12</v>
      </c>
      <c r="I33" s="56" t="s">
        <v>10</v>
      </c>
      <c r="J33" s="56" t="s">
        <v>11</v>
      </c>
      <c r="K33" s="62"/>
    </row>
    <row r="34" spans="1:11" ht="17.399999999999999" x14ac:dyDescent="0.3">
      <c r="A34" s="46">
        <v>11</v>
      </c>
      <c r="B34" s="31" t="s">
        <v>13</v>
      </c>
      <c r="C34" s="63"/>
      <c r="D34" s="95">
        <v>768617</v>
      </c>
      <c r="E34" s="95">
        <v>767972</v>
      </c>
      <c r="F34" s="33">
        <f t="shared" ref="F34:F40" si="8">D34-E34</f>
        <v>645</v>
      </c>
      <c r="G34" s="35">
        <f t="shared" ref="G34:G40" si="9">F34/E34</f>
        <v>8.3987437041975488E-4</v>
      </c>
      <c r="H34" s="97">
        <v>757716</v>
      </c>
      <c r="I34" s="33">
        <f t="shared" ref="I34:I39" si="10">+D34-H34</f>
        <v>10901</v>
      </c>
      <c r="J34" s="57">
        <f t="shared" ref="J34:J40" si="11">+I34/H34</f>
        <v>1.4386656742103902E-2</v>
      </c>
      <c r="K34" s="62"/>
    </row>
    <row r="35" spans="1:11" ht="17.399999999999999" x14ac:dyDescent="0.3">
      <c r="A35" s="46">
        <v>12</v>
      </c>
      <c r="B35" s="31" t="s">
        <v>14</v>
      </c>
      <c r="C35" s="63"/>
      <c r="D35" s="95">
        <v>55698</v>
      </c>
      <c r="E35" s="95">
        <v>56154</v>
      </c>
      <c r="F35" s="33">
        <f t="shared" si="8"/>
        <v>-456</v>
      </c>
      <c r="G35" s="35">
        <f t="shared" si="9"/>
        <v>-8.12052569718987E-3</v>
      </c>
      <c r="H35" s="97">
        <v>55428</v>
      </c>
      <c r="I35" s="33">
        <f t="shared" si="10"/>
        <v>270</v>
      </c>
      <c r="J35" s="57">
        <f t="shared" si="11"/>
        <v>4.8711842390127737E-3</v>
      </c>
      <c r="K35" s="62"/>
    </row>
    <row r="36" spans="1:11" ht="17.399999999999999" x14ac:dyDescent="0.3">
      <c r="A36" s="46">
        <v>13</v>
      </c>
      <c r="B36" s="31" t="s">
        <v>15</v>
      </c>
      <c r="C36" s="63"/>
      <c r="D36" s="95">
        <v>386</v>
      </c>
      <c r="E36" s="95">
        <v>255</v>
      </c>
      <c r="F36" s="33">
        <f t="shared" si="8"/>
        <v>131</v>
      </c>
      <c r="G36" s="35">
        <f t="shared" si="9"/>
        <v>0.51372549019607838</v>
      </c>
      <c r="H36" s="97">
        <v>391</v>
      </c>
      <c r="I36" s="33">
        <f t="shared" si="10"/>
        <v>-5</v>
      </c>
      <c r="J36" s="57">
        <f t="shared" si="11"/>
        <v>-1.278772378516624E-2</v>
      </c>
      <c r="K36" s="62"/>
    </row>
    <row r="37" spans="1:11" ht="17.399999999999999" x14ac:dyDescent="0.3">
      <c r="A37" s="46">
        <v>14</v>
      </c>
      <c r="B37" s="31" t="s">
        <v>16</v>
      </c>
      <c r="C37" s="63"/>
      <c r="D37" s="95">
        <v>2321</v>
      </c>
      <c r="E37" s="95">
        <v>2333</v>
      </c>
      <c r="F37" s="33">
        <f t="shared" si="8"/>
        <v>-12</v>
      </c>
      <c r="G37" s="35">
        <f t="shared" si="9"/>
        <v>-5.1435919417059583E-3</v>
      </c>
      <c r="H37" s="97">
        <v>2357</v>
      </c>
      <c r="I37" s="33">
        <f t="shared" si="10"/>
        <v>-36</v>
      </c>
      <c r="J37" s="57">
        <f t="shared" si="11"/>
        <v>-1.5273652948663556E-2</v>
      </c>
      <c r="K37" s="62"/>
    </row>
    <row r="38" spans="1:11" ht="17.399999999999999" x14ac:dyDescent="0.3">
      <c r="A38" s="46">
        <v>15</v>
      </c>
      <c r="B38" s="31" t="s">
        <v>17</v>
      </c>
      <c r="C38" s="63"/>
      <c r="D38" s="95">
        <v>10</v>
      </c>
      <c r="E38" s="95">
        <v>11</v>
      </c>
      <c r="F38" s="33">
        <f t="shared" si="8"/>
        <v>-1</v>
      </c>
      <c r="G38" s="35">
        <f t="shared" si="9"/>
        <v>-9.0909090909090912E-2</v>
      </c>
      <c r="H38" s="97">
        <v>11</v>
      </c>
      <c r="I38" s="33">
        <f t="shared" si="10"/>
        <v>-1</v>
      </c>
      <c r="J38" s="57">
        <f t="shared" si="11"/>
        <v>-9.0909090909090912E-2</v>
      </c>
      <c r="K38" s="62"/>
    </row>
    <row r="39" spans="1:11" ht="17.399999999999999" x14ac:dyDescent="0.3">
      <c r="A39" s="46">
        <v>16</v>
      </c>
      <c r="B39" s="31" t="s">
        <v>37</v>
      </c>
      <c r="C39" s="63"/>
      <c r="D39" s="96">
        <v>230</v>
      </c>
      <c r="E39" s="96">
        <v>234</v>
      </c>
      <c r="F39" s="58">
        <f t="shared" si="8"/>
        <v>-4</v>
      </c>
      <c r="G39" s="59">
        <f t="shared" si="9"/>
        <v>-1.7094017094017096E-2</v>
      </c>
      <c r="H39" s="98">
        <v>228</v>
      </c>
      <c r="I39" s="58">
        <f t="shared" si="10"/>
        <v>2</v>
      </c>
      <c r="J39" s="60">
        <f t="shared" si="11"/>
        <v>8.771929824561403E-3</v>
      </c>
      <c r="K39" s="62"/>
    </row>
    <row r="40" spans="1:11" ht="17.399999999999999" x14ac:dyDescent="0.3">
      <c r="A40" s="46">
        <v>17</v>
      </c>
      <c r="B40" s="31" t="s">
        <v>20</v>
      </c>
      <c r="C40" s="63"/>
      <c r="D40" s="34">
        <f>SUM(D34:D39)</f>
        <v>827262</v>
      </c>
      <c r="E40" s="27">
        <f>SUM(E34:E39)</f>
        <v>826959</v>
      </c>
      <c r="F40" s="34">
        <f t="shared" si="8"/>
        <v>303</v>
      </c>
      <c r="G40" s="35">
        <f t="shared" si="9"/>
        <v>3.664026874367411E-4</v>
      </c>
      <c r="H40" s="27">
        <f>SUM(H34:H39)</f>
        <v>816131</v>
      </c>
      <c r="I40" s="34">
        <f>SUM(I34:I39)</f>
        <v>11131</v>
      </c>
      <c r="J40" s="57">
        <f t="shared" si="11"/>
        <v>1.3638741819634348E-2</v>
      </c>
      <c r="K40" s="62"/>
    </row>
    <row r="41" spans="1:11" ht="17.399999999999999" x14ac:dyDescent="0.3">
      <c r="A41" s="46">
        <v>18</v>
      </c>
      <c r="B41" s="113" t="s">
        <v>21</v>
      </c>
      <c r="C41" s="113"/>
      <c r="D41" s="113"/>
      <c r="E41" s="113"/>
      <c r="F41" s="113"/>
      <c r="G41" s="113"/>
      <c r="H41" s="113"/>
      <c r="I41" s="113"/>
      <c r="J41" s="113"/>
      <c r="K41" s="30"/>
    </row>
    <row r="42" spans="1:11" s="14" customFormat="1" ht="17.399999999999999" x14ac:dyDescent="0.3">
      <c r="A42" s="46">
        <v>19</v>
      </c>
      <c r="B42" s="54"/>
      <c r="C42" s="54"/>
      <c r="D42" s="54"/>
      <c r="E42" s="15"/>
      <c r="F42" s="53" t="s">
        <v>5</v>
      </c>
      <c r="G42" s="54"/>
      <c r="H42" s="64"/>
      <c r="I42" s="110" t="s">
        <v>6</v>
      </c>
      <c r="J42" s="110"/>
      <c r="K42" s="55"/>
    </row>
    <row r="43" spans="1:11" s="14" customFormat="1" ht="17.399999999999999" x14ac:dyDescent="0.3">
      <c r="A43" s="46">
        <v>20</v>
      </c>
      <c r="B43" s="53" t="s">
        <v>7</v>
      </c>
      <c r="C43" s="53"/>
      <c r="D43" s="56" t="s">
        <v>8</v>
      </c>
      <c r="E43" s="17" t="s">
        <v>9</v>
      </c>
      <c r="F43" s="56" t="s">
        <v>10</v>
      </c>
      <c r="G43" s="56" t="s">
        <v>11</v>
      </c>
      <c r="H43" s="17" t="s">
        <v>12</v>
      </c>
      <c r="I43" s="56" t="s">
        <v>10</v>
      </c>
      <c r="J43" s="56" t="s">
        <v>11</v>
      </c>
      <c r="K43" s="56"/>
    </row>
    <row r="44" spans="1:11" ht="17.399999999999999" x14ac:dyDescent="0.3">
      <c r="A44" s="46">
        <v>21</v>
      </c>
      <c r="B44" s="31" t="s">
        <v>13</v>
      </c>
      <c r="C44" s="31"/>
      <c r="D44" s="99">
        <v>762827</v>
      </c>
      <c r="E44" s="99">
        <v>760346</v>
      </c>
      <c r="F44" s="33">
        <f t="shared" ref="F44:F50" si="12">D44-E44</f>
        <v>2481</v>
      </c>
      <c r="G44" s="35">
        <f t="shared" ref="G44:G50" si="13">F44/E44</f>
        <v>3.2629881659139394E-3</v>
      </c>
      <c r="H44" s="101">
        <v>751784</v>
      </c>
      <c r="I44" s="33">
        <f t="shared" ref="I44:I49" si="14">+D44-H44</f>
        <v>11043</v>
      </c>
      <c r="J44" s="57">
        <f t="shared" ref="J44:J50" si="15">+I44/H44</f>
        <v>1.4689059623508881E-2</v>
      </c>
      <c r="K44" s="57"/>
    </row>
    <row r="45" spans="1:11" ht="17.399999999999999" x14ac:dyDescent="0.3">
      <c r="A45" s="46">
        <v>22</v>
      </c>
      <c r="B45" s="31" t="s">
        <v>14</v>
      </c>
      <c r="C45" s="31"/>
      <c r="D45" s="99">
        <v>55417</v>
      </c>
      <c r="E45" s="99">
        <v>55697</v>
      </c>
      <c r="F45" s="33">
        <f t="shared" si="12"/>
        <v>-280</v>
      </c>
      <c r="G45" s="35">
        <f t="shared" si="13"/>
        <v>-5.0272007468983963E-3</v>
      </c>
      <c r="H45" s="101">
        <v>55077</v>
      </c>
      <c r="I45" s="33">
        <f t="shared" si="14"/>
        <v>340</v>
      </c>
      <c r="J45" s="57">
        <f t="shared" si="15"/>
        <v>6.1731757357880784E-3</v>
      </c>
      <c r="K45" s="57"/>
    </row>
    <row r="46" spans="1:11" ht="17.399999999999999" x14ac:dyDescent="0.3">
      <c r="A46" s="46">
        <v>23</v>
      </c>
      <c r="B46" s="31" t="s">
        <v>15</v>
      </c>
      <c r="C46" s="31"/>
      <c r="D46" s="99">
        <v>387</v>
      </c>
      <c r="E46" s="99">
        <v>266</v>
      </c>
      <c r="F46" s="33">
        <f t="shared" si="12"/>
        <v>121</v>
      </c>
      <c r="G46" s="35">
        <f t="shared" si="13"/>
        <v>0.45488721804511278</v>
      </c>
      <c r="H46" s="101">
        <v>396</v>
      </c>
      <c r="I46" s="33">
        <f t="shared" si="14"/>
        <v>-9</v>
      </c>
      <c r="J46" s="57">
        <f t="shared" si="15"/>
        <v>-2.2727272727272728E-2</v>
      </c>
      <c r="K46" s="57"/>
    </row>
    <row r="47" spans="1:11" ht="17.399999999999999" x14ac:dyDescent="0.3">
      <c r="A47" s="46">
        <v>24</v>
      </c>
      <c r="B47" s="31" t="s">
        <v>16</v>
      </c>
      <c r="C47" s="31"/>
      <c r="D47" s="99">
        <v>2324</v>
      </c>
      <c r="E47" s="99">
        <v>2336</v>
      </c>
      <c r="F47" s="33">
        <f t="shared" si="12"/>
        <v>-12</v>
      </c>
      <c r="G47" s="35">
        <f t="shared" si="13"/>
        <v>-5.1369863013698627E-3</v>
      </c>
      <c r="H47" s="101">
        <v>2366</v>
      </c>
      <c r="I47" s="33">
        <f t="shared" si="14"/>
        <v>-42</v>
      </c>
      <c r="J47" s="57">
        <f t="shared" si="15"/>
        <v>-1.7751479289940829E-2</v>
      </c>
      <c r="K47" s="57"/>
    </row>
    <row r="48" spans="1:11" ht="17.399999999999999" x14ac:dyDescent="0.3">
      <c r="A48" s="46">
        <v>25</v>
      </c>
      <c r="B48" s="31" t="s">
        <v>17</v>
      </c>
      <c r="C48" s="31"/>
      <c r="D48" s="99">
        <v>10</v>
      </c>
      <c r="E48" s="99">
        <v>15</v>
      </c>
      <c r="F48" s="33">
        <f t="shared" si="12"/>
        <v>-5</v>
      </c>
      <c r="G48" s="35">
        <f t="shared" si="13"/>
        <v>-0.33333333333333331</v>
      </c>
      <c r="H48" s="101">
        <v>11</v>
      </c>
      <c r="I48" s="33">
        <f t="shared" si="14"/>
        <v>-1</v>
      </c>
      <c r="J48" s="57">
        <f t="shared" si="15"/>
        <v>-9.0909090909090912E-2</v>
      </c>
      <c r="K48" s="57"/>
    </row>
    <row r="49" spans="1:11" ht="17.399999999999999" x14ac:dyDescent="0.3">
      <c r="A49" s="46">
        <v>26</v>
      </c>
      <c r="B49" s="31" t="s">
        <v>37</v>
      </c>
      <c r="C49" s="31"/>
      <c r="D49" s="100">
        <v>227</v>
      </c>
      <c r="E49" s="100">
        <v>218</v>
      </c>
      <c r="F49" s="58">
        <f t="shared" si="12"/>
        <v>9</v>
      </c>
      <c r="G49" s="59">
        <f t="shared" si="13"/>
        <v>4.1284403669724773E-2</v>
      </c>
      <c r="H49" s="102">
        <v>227</v>
      </c>
      <c r="I49" s="58">
        <f t="shared" si="14"/>
        <v>0</v>
      </c>
      <c r="J49" s="60">
        <f t="shared" si="15"/>
        <v>0</v>
      </c>
      <c r="K49" s="61"/>
    </row>
    <row r="50" spans="1:11" ht="17.399999999999999" x14ac:dyDescent="0.3">
      <c r="A50" s="46">
        <v>27</v>
      </c>
      <c r="B50" s="31" t="s">
        <v>20</v>
      </c>
      <c r="C50" s="31"/>
      <c r="D50" s="34">
        <f>SUM(D44:D49)</f>
        <v>821192</v>
      </c>
      <c r="E50" s="27">
        <f>SUM(E44:E49)</f>
        <v>818878</v>
      </c>
      <c r="F50" s="34">
        <f t="shared" si="12"/>
        <v>2314</v>
      </c>
      <c r="G50" s="35">
        <f t="shared" si="13"/>
        <v>2.8258177652837175E-3</v>
      </c>
      <c r="H50" s="27">
        <f>SUM(H44:H49)</f>
        <v>809861</v>
      </c>
      <c r="I50" s="34">
        <f>SUM(I44:I49)</f>
        <v>11331</v>
      </c>
      <c r="J50" s="57">
        <f t="shared" si="15"/>
        <v>1.3991289863322225E-2</v>
      </c>
      <c r="K50" s="57"/>
    </row>
    <row r="51" spans="1:11" x14ac:dyDescent="0.3">
      <c r="H51" s="3"/>
    </row>
    <row r="52" spans="1:11" x14ac:dyDescent="0.3">
      <c r="H52" s="3"/>
    </row>
    <row r="53" spans="1:11" x14ac:dyDescent="0.3">
      <c r="H53" s="3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9" spans="1:11" x14ac:dyDescent="0.3">
      <c r="B59" s="45"/>
      <c r="D59" s="40"/>
      <c r="E59" s="42"/>
      <c r="F59" s="40"/>
      <c r="G59" s="40"/>
    </row>
    <row r="60" spans="1:11" x14ac:dyDescent="0.3">
      <c r="B60" s="45"/>
      <c r="D60" s="65"/>
      <c r="E60" s="66"/>
      <c r="F60" s="65"/>
      <c r="G60" s="65"/>
    </row>
    <row r="61" spans="1:11" x14ac:dyDescent="0.3">
      <c r="C61" s="67"/>
    </row>
    <row r="64" spans="1:11" x14ac:dyDescent="0.3">
      <c r="B64" s="36"/>
    </row>
  </sheetData>
  <mergeCells count="12">
    <mergeCell ref="B41:J41"/>
    <mergeCell ref="I42:J42"/>
    <mergeCell ref="B21:J21"/>
    <mergeCell ref="H22:J22"/>
    <mergeCell ref="B31:J31"/>
    <mergeCell ref="H32:J32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A6E2777F5EB8345AB249850A8CCCC91" ma:contentTypeVersion="76" ma:contentTypeDescription="" ma:contentTypeScope="" ma:versionID="8d0e43fcbf2017016aff9af0b1e842d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180422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B607504-6202-49E4-ACD8-742E0ECB0F06}"/>
</file>

<file path=customXml/itemProps2.xml><?xml version="1.0" encoding="utf-8"?>
<ds:datastoreItem xmlns:ds="http://schemas.openxmlformats.org/officeDocument/2006/customXml" ds:itemID="{09F40384-0F12-49A1-82E0-8AEDEC1059A1}"/>
</file>

<file path=customXml/itemProps3.xml><?xml version="1.0" encoding="utf-8"?>
<ds:datastoreItem xmlns:ds="http://schemas.openxmlformats.org/officeDocument/2006/customXml" ds:itemID="{81D81D2C-AC8C-49F9-AAE8-3C94970ED0B7}"/>
</file>

<file path=customXml/itemProps4.xml><?xml version="1.0" encoding="utf-8"?>
<ds:datastoreItem xmlns:ds="http://schemas.openxmlformats.org/officeDocument/2006/customXml" ds:itemID="{4E393BE2-C52C-4522-9B83-52856D2574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2018-03-01T22:31:34Z</cp:lastPrinted>
  <dcterms:created xsi:type="dcterms:W3CDTF">2014-01-09T00:48:14Z</dcterms:created>
  <dcterms:modified xsi:type="dcterms:W3CDTF">2018-05-01T14:39:27Z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0x0101006E56B4D1795A2E4DB2F0B01679ED314A009A6E2777F5EB8345AB249850A8CCCC91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