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posed LED Prices Calculation" sheetId="1" r:id="rId1"/>
  </sheets>
  <externalReferences>
    <externalReference r:id="rId2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'[1]DSM Output'!$J$21:$J$23</definedName>
    <definedName name="limcount" hidden="1">1</definedName>
    <definedName name="_xlnm.Print_Area" localSheetId="0">'Proposed LED Prices Calculation'!$A$1:$I$32</definedName>
    <definedName name="y" hidden="1">'[1]DSM Output'!$B$21:$B$23</definedName>
    <definedName name="z" hidden="1">'[1]DSM Output'!$G$21:$G$23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12" i="1" s="1"/>
  <c r="D33" i="1"/>
  <c r="D12" i="1" s="1"/>
  <c r="D16" i="1"/>
  <c r="D20" i="1" s="1"/>
  <c r="D15" i="1"/>
  <c r="D19" i="1" s="1"/>
  <c r="D14" i="1"/>
  <c r="H33" i="1"/>
  <c r="H12" i="1" s="1"/>
  <c r="G33" i="1"/>
  <c r="G12" i="1" s="1"/>
  <c r="D18" i="1" l="1"/>
  <c r="D24" i="1" s="1"/>
  <c r="D28" i="1" s="1"/>
  <c r="G18" i="1"/>
  <c r="G24" i="1" s="1"/>
  <c r="G28" i="1" s="1"/>
  <c r="G19" i="1"/>
  <c r="G20" i="1"/>
  <c r="H14" i="1"/>
  <c r="H15" i="1"/>
  <c r="H16" i="1"/>
  <c r="E15" i="1" l="1"/>
  <c r="E19" i="1" s="1"/>
  <c r="H19" i="1"/>
  <c r="D31" i="1"/>
  <c r="E14" i="1"/>
  <c r="E18" i="1" s="1"/>
  <c r="E24" i="1" s="1"/>
  <c r="E28" i="1" s="1"/>
  <c r="H18" i="1"/>
  <c r="E16" i="1"/>
  <c r="E20" i="1" s="1"/>
  <c r="H20" i="1"/>
  <c r="H24" i="1" l="1"/>
  <c r="H28" i="1" s="1"/>
  <c r="E31" i="1" s="1"/>
</calcChain>
</file>

<file path=xl/sharedStrings.xml><?xml version="1.0" encoding="utf-8"?>
<sst xmlns="http://schemas.openxmlformats.org/spreadsheetml/2006/main" count="42" uniqueCount="23">
  <si>
    <t xml:space="preserve"> </t>
  </si>
  <si>
    <t>PacifiCorp</t>
  </si>
  <si>
    <t>State of Washington - 2017</t>
  </si>
  <si>
    <t>Calculation of Company LED Light Rates</t>
  </si>
  <si>
    <t>Proposed LED Prices</t>
  </si>
  <si>
    <t>Current Schedule 51 HPSV Prices</t>
  </si>
  <si>
    <t>Line</t>
  </si>
  <si>
    <t>Description</t>
  </si>
  <si>
    <t>Units</t>
  </si>
  <si>
    <t>Light-Emitting Diode</t>
  </si>
  <si>
    <t>High Pressure Sodium Vapor</t>
  </si>
  <si>
    <t>Annual Energy</t>
  </si>
  <si>
    <t>KWH</t>
  </si>
  <si>
    <t>Generation Cost</t>
  </si>
  <si>
    <t>$/KWH</t>
  </si>
  <si>
    <t>Transmission Cost</t>
  </si>
  <si>
    <t>Distribution Cost (subs, primary lines, xfmrs)</t>
  </si>
  <si>
    <t>$/month</t>
  </si>
  <si>
    <t>Fixture Maintenance</t>
  </si>
  <si>
    <t>Cost (energy &amp; maint.) excluding installation</t>
  </si>
  <si>
    <t>Installation Cost (Existing Distribution Pole)</t>
  </si>
  <si>
    <t>(1)</t>
  </si>
  <si>
    <t>Total Cost (energy, maint., installation)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</si>
</sst>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\ &quot;Lumen&quot;"/>
    <numFmt numFmtId="165" formatCode="General\ &quot;Watt&quot;"/>
    <numFmt numFmtId="166" formatCode="_(* #,##0.00000_);_(* \(#,##0.000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3333FF"/>
      <name val="Arial"/>
      <family val="2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4" fillId="0" borderId="0" xfId="3" applyFont="1" applyFill="1" applyAlignment="1">
      <alignment horizontal="center"/>
    </xf>
    <xf numFmtId="0" fontId="3" fillId="0" borderId="0" xfId="3"/>
    <xf numFmtId="0" fontId="3" fillId="0" borderId="0" xfId="3" applyFont="1" applyFill="1" applyAlignment="1" applyProtection="1">
      <alignment horizontal="centerContinuous"/>
    </xf>
    <xf numFmtId="0" fontId="3" fillId="0" borderId="0" xfId="3" applyFont="1" applyFill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3" fillId="0" borderId="1" xfId="3" applyBorder="1" applyAlignment="1">
      <alignment horizontal="centerContinuous"/>
    </xf>
    <xf numFmtId="0" fontId="3" fillId="0" borderId="0" xfId="3" applyFill="1" applyBorder="1"/>
    <xf numFmtId="0" fontId="4" fillId="0" borderId="1" xfId="3" applyFont="1" applyFill="1" applyBorder="1" applyAlignment="1">
      <alignment horizontal="centerContinuous"/>
    </xf>
    <xf numFmtId="0" fontId="5" fillId="0" borderId="0" xfId="3" applyFont="1" applyFill="1" applyAlignment="1">
      <alignment horizontal="center"/>
    </xf>
    <xf numFmtId="0" fontId="6" fillId="0" borderId="0" xfId="3" applyFont="1" applyFill="1" applyBorder="1" applyAlignment="1">
      <alignment horizontal="centerContinuous"/>
    </xf>
    <xf numFmtId="0" fontId="6" fillId="0" borderId="0" xfId="3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3" fillId="0" borderId="0" xfId="3" applyAlignment="1">
      <alignment horizontal="center"/>
    </xf>
    <xf numFmtId="165" fontId="7" fillId="0" borderId="0" xfId="3" applyNumberFormat="1" applyFont="1" applyFill="1" applyBorder="1" applyAlignment="1" applyProtection="1">
      <alignment horizontal="center"/>
    </xf>
    <xf numFmtId="0" fontId="3" fillId="0" borderId="0" xfId="3" applyFill="1"/>
    <xf numFmtId="0" fontId="3" fillId="0" borderId="0" xfId="3" applyFill="1" applyAlignment="1">
      <alignment horizontal="center"/>
    </xf>
    <xf numFmtId="37" fontId="8" fillId="0" borderId="0" xfId="3" applyNumberFormat="1" applyFont="1" applyFill="1" applyProtection="1">
      <protection locked="0"/>
    </xf>
    <xf numFmtId="37" fontId="8" fillId="0" borderId="0" xfId="3" applyNumberFormat="1" applyFont="1" applyFill="1" applyBorder="1" applyProtection="1">
      <protection locked="0"/>
    </xf>
    <xf numFmtId="165" fontId="5" fillId="0" borderId="0" xfId="3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Fill="1"/>
    <xf numFmtId="166" fontId="0" fillId="0" borderId="0" xfId="0" applyNumberFormat="1" applyFill="1" applyBorder="1"/>
    <xf numFmtId="166" fontId="0" fillId="0" borderId="0" xfId="1" applyNumberFormat="1" applyFont="1" applyFill="1"/>
    <xf numFmtId="166" fontId="0" fillId="0" borderId="0" xfId="1" applyNumberFormat="1" applyFont="1" applyFill="1" applyBorder="1"/>
    <xf numFmtId="0" fontId="0" fillId="0" borderId="0" xfId="0" applyFill="1"/>
    <xf numFmtId="0" fontId="0" fillId="0" borderId="0" xfId="0" applyFill="1" applyBorder="1"/>
    <xf numFmtId="43" fontId="0" fillId="0" borderId="0" xfId="1" applyFont="1" applyFill="1"/>
    <xf numFmtId="43" fontId="0" fillId="0" borderId="0" xfId="1" applyFont="1" applyFill="1" applyBorder="1"/>
    <xf numFmtId="0" fontId="0" fillId="0" borderId="0" xfId="0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Border="1"/>
    <xf numFmtId="0" fontId="0" fillId="0" borderId="0" xfId="0" quotePrefix="1" applyFill="1" applyAlignment="1">
      <alignment horizontal="center"/>
    </xf>
    <xf numFmtId="43" fontId="0" fillId="0" borderId="2" xfId="0" applyNumberFormat="1" applyFill="1" applyBorder="1"/>
    <xf numFmtId="43" fontId="0" fillId="2" borderId="2" xfId="0" applyNumberFormat="1" applyFill="1" applyBorder="1"/>
    <xf numFmtId="0" fontId="0" fillId="0" borderId="0" xfId="0" applyFill="1" applyBorder="1" applyAlignment="1">
      <alignment horizontal="center"/>
    </xf>
    <xf numFmtId="167" fontId="0" fillId="0" borderId="0" xfId="0" applyNumberFormat="1" applyFill="1"/>
    <xf numFmtId="0" fontId="3" fillId="0" borderId="0" xfId="3" applyBorder="1"/>
    <xf numFmtId="0" fontId="3" fillId="0" borderId="0" xfId="3" applyBorder="1" applyAlignment="1">
      <alignment horizontal="center"/>
    </xf>
    <xf numFmtId="167" fontId="0" fillId="0" borderId="0" xfId="0" applyNumberFormat="1" applyFill="1" applyBorder="1"/>
    <xf numFmtId="9" fontId="0" fillId="0" borderId="0" xfId="2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43" fontId="9" fillId="0" borderId="0" xfId="1" applyFont="1" applyFill="1" applyBorder="1"/>
    <xf numFmtId="0" fontId="6" fillId="0" borderId="1" xfId="3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BreakPreview" zoomScale="80" zoomScaleNormal="70" zoomScaleSheetLayoutView="80" workbookViewId="0"/>
  </sheetViews>
  <sheetFormatPr defaultRowHeight="15" x14ac:dyDescent="0.25"/>
  <cols>
    <col min="1" max="1" width="5.5703125" bestFit="1" customWidth="1"/>
    <col min="2" max="2" width="44.85546875" customWidth="1"/>
    <col min="4" max="4" width="15.28515625" bestFit="1" customWidth="1"/>
    <col min="5" max="5" width="16.5703125" bestFit="1" customWidth="1"/>
    <col min="6" max="6" width="5.85546875" customWidth="1"/>
    <col min="7" max="7" width="15.28515625" bestFit="1" customWidth="1"/>
    <col min="8" max="8" width="16.5703125" bestFit="1" customWidth="1"/>
  </cols>
  <sheetData>
    <row r="1" spans="1:8" ht="15.75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ht="15.75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8" ht="15.75" x14ac:dyDescent="0.25">
      <c r="A3" s="4" t="s">
        <v>2</v>
      </c>
      <c r="B3" s="3"/>
      <c r="C3" s="4"/>
      <c r="D3" s="4"/>
      <c r="E3" s="4"/>
      <c r="F3" s="4"/>
      <c r="G3" s="4"/>
      <c r="H3" s="4"/>
    </row>
    <row r="4" spans="1:8" ht="15.75" x14ac:dyDescent="0.25">
      <c r="A4" s="3" t="s">
        <v>3</v>
      </c>
      <c r="B4" s="4"/>
      <c r="C4" s="4"/>
      <c r="D4" s="4"/>
      <c r="E4" s="4"/>
      <c r="F4" s="4"/>
      <c r="G4" s="4"/>
      <c r="H4" s="4"/>
    </row>
    <row r="5" spans="1:8" ht="15.75" x14ac:dyDescent="0.25">
      <c r="A5" s="4"/>
      <c r="B5" s="4"/>
      <c r="C5" s="4"/>
      <c r="D5" s="4"/>
      <c r="E5" s="4"/>
      <c r="F5" s="4"/>
      <c r="G5" s="4"/>
      <c r="H5" s="4"/>
    </row>
    <row r="7" spans="1:8" ht="15.75" x14ac:dyDescent="0.25">
      <c r="A7" s="2"/>
      <c r="B7" s="2"/>
      <c r="C7" s="2"/>
      <c r="D7" s="5" t="s">
        <v>4</v>
      </c>
      <c r="E7" s="6"/>
      <c r="F7" s="7"/>
      <c r="G7" s="5" t="s">
        <v>5</v>
      </c>
      <c r="H7" s="8"/>
    </row>
    <row r="8" spans="1:8" ht="15.75" x14ac:dyDescent="0.25">
      <c r="A8" s="9" t="s">
        <v>6</v>
      </c>
      <c r="B8" s="9" t="s">
        <v>7</v>
      </c>
      <c r="C8" s="9" t="s">
        <v>8</v>
      </c>
      <c r="D8" s="46" t="s">
        <v>9</v>
      </c>
      <c r="E8" s="46"/>
      <c r="F8" s="10"/>
      <c r="G8" s="46" t="s">
        <v>10</v>
      </c>
      <c r="H8" s="46"/>
    </row>
    <row r="9" spans="1:8" ht="15.75" x14ac:dyDescent="0.25">
      <c r="A9" s="2"/>
      <c r="B9" s="2"/>
      <c r="C9" s="2"/>
      <c r="D9" s="11"/>
      <c r="E9" s="11"/>
      <c r="F9" s="11"/>
      <c r="G9" s="11"/>
      <c r="H9" s="11"/>
    </row>
    <row r="10" spans="1:8" ht="15.75" x14ac:dyDescent="0.25">
      <c r="A10" s="2"/>
      <c r="B10" s="2"/>
      <c r="C10" s="2"/>
      <c r="D10" s="12">
        <v>4623</v>
      </c>
      <c r="E10" s="12">
        <v>9774</v>
      </c>
      <c r="F10" s="12"/>
      <c r="G10" s="12">
        <v>5800</v>
      </c>
      <c r="H10" s="12">
        <v>22000</v>
      </c>
    </row>
    <row r="11" spans="1:8" ht="15.75" x14ac:dyDescent="0.25">
      <c r="A11" s="2"/>
      <c r="B11" s="2"/>
      <c r="C11" s="13"/>
      <c r="D11" s="14">
        <v>39</v>
      </c>
      <c r="E11" s="14">
        <v>86</v>
      </c>
      <c r="F11" s="14"/>
      <c r="G11" s="14">
        <v>70</v>
      </c>
      <c r="H11" s="14">
        <v>200</v>
      </c>
    </row>
    <row r="12" spans="1:8" ht="15.75" x14ac:dyDescent="0.25">
      <c r="A12" s="2"/>
      <c r="B12" s="15" t="s">
        <v>11</v>
      </c>
      <c r="C12" s="16" t="s">
        <v>12</v>
      </c>
      <c r="D12" s="17">
        <f>D33</f>
        <v>163</v>
      </c>
      <c r="E12" s="17">
        <f>E33</f>
        <v>358</v>
      </c>
      <c r="F12" s="18"/>
      <c r="G12" s="17">
        <f>G33</f>
        <v>292</v>
      </c>
      <c r="H12" s="17">
        <f>H33</f>
        <v>833</v>
      </c>
    </row>
    <row r="13" spans="1:8" ht="15.75" x14ac:dyDescent="0.25">
      <c r="A13" s="2"/>
      <c r="B13" s="2"/>
      <c r="C13" s="13"/>
      <c r="D13" s="19"/>
      <c r="E13" s="19"/>
      <c r="F13" s="19"/>
      <c r="G13" s="19"/>
      <c r="H13" s="19"/>
    </row>
    <row r="14" spans="1:8" x14ac:dyDescent="0.25">
      <c r="B14" t="s">
        <v>13</v>
      </c>
      <c r="C14" s="20" t="s">
        <v>14</v>
      </c>
      <c r="D14" s="21">
        <f>$G$14</f>
        <v>3.808619517710251E-2</v>
      </c>
      <c r="E14" s="21">
        <f>$H$14</f>
        <v>3.808619517710251E-2</v>
      </c>
      <c r="F14" s="22"/>
      <c r="G14" s="23">
        <v>3.808619517710251E-2</v>
      </c>
      <c r="H14" s="21">
        <f>$G$14</f>
        <v>3.808619517710251E-2</v>
      </c>
    </row>
    <row r="15" spans="1:8" x14ac:dyDescent="0.25">
      <c r="B15" t="s">
        <v>15</v>
      </c>
      <c r="C15" s="20" t="s">
        <v>14</v>
      </c>
      <c r="D15" s="23">
        <f>$G$15</f>
        <v>9.3973129770226326E-3</v>
      </c>
      <c r="E15" s="23">
        <f>$H$15</f>
        <v>9.3973129770226326E-3</v>
      </c>
      <c r="F15" s="24"/>
      <c r="G15" s="23">
        <v>9.3973129770226326E-3</v>
      </c>
      <c r="H15" s="23">
        <f>$G$15</f>
        <v>9.3973129770226326E-3</v>
      </c>
    </row>
    <row r="16" spans="1:8" x14ac:dyDescent="0.25">
      <c r="B16" t="s">
        <v>16</v>
      </c>
      <c r="C16" s="20" t="s">
        <v>14</v>
      </c>
      <c r="D16" s="23">
        <f>G$16</f>
        <v>9.6004111664436832E-3</v>
      </c>
      <c r="E16" s="23">
        <f>$H$16</f>
        <v>9.6004111664436832E-3</v>
      </c>
      <c r="F16" s="24"/>
      <c r="G16" s="23">
        <v>9.6004111664436832E-3</v>
      </c>
      <c r="H16" s="23">
        <f>$G$16</f>
        <v>9.6004111664436832E-3</v>
      </c>
    </row>
    <row r="17" spans="1:11" x14ac:dyDescent="0.25">
      <c r="C17" s="20"/>
      <c r="D17" s="25"/>
      <c r="E17" s="25"/>
      <c r="F17" s="26"/>
      <c r="G17" s="25"/>
      <c r="H17" s="25"/>
    </row>
    <row r="18" spans="1:11" x14ac:dyDescent="0.25">
      <c r="B18" t="s">
        <v>13</v>
      </c>
      <c r="C18" s="20" t="s">
        <v>17</v>
      </c>
      <c r="D18" s="27">
        <f t="shared" ref="D18:E20" si="0">(D14*D$12)/12</f>
        <v>0.51733748448897576</v>
      </c>
      <c r="E18" s="27">
        <f t="shared" si="0"/>
        <v>1.1362381561168915</v>
      </c>
      <c r="F18" s="28"/>
      <c r="G18" s="27">
        <f>(G14*G$12)/12</f>
        <v>0.92676408264282772</v>
      </c>
      <c r="H18" s="27">
        <f t="shared" ref="H18:H20" si="1">(H14*H$12)/12</f>
        <v>2.6438167152105323</v>
      </c>
    </row>
    <row r="19" spans="1:11" x14ac:dyDescent="0.25">
      <c r="B19" t="s">
        <v>15</v>
      </c>
      <c r="C19" s="20" t="s">
        <v>17</v>
      </c>
      <c r="D19" s="27">
        <f t="shared" si="0"/>
        <v>0.12764683460455742</v>
      </c>
      <c r="E19" s="27">
        <f t="shared" si="0"/>
        <v>0.2803531704811752</v>
      </c>
      <c r="F19" s="28"/>
      <c r="G19" s="27">
        <f t="shared" ref="G19:G20" si="2">(G15*G$12)/12</f>
        <v>0.22866794910755073</v>
      </c>
      <c r="H19" s="27">
        <f t="shared" si="1"/>
        <v>0.65233014248832111</v>
      </c>
    </row>
    <row r="20" spans="1:11" s="25" customFormat="1" x14ac:dyDescent="0.25">
      <c r="B20" s="25" t="s">
        <v>16</v>
      </c>
      <c r="C20" s="29" t="s">
        <v>17</v>
      </c>
      <c r="D20" s="27">
        <f t="shared" si="0"/>
        <v>0.13040558501086003</v>
      </c>
      <c r="E20" s="27">
        <f t="shared" si="0"/>
        <v>0.28641226646556989</v>
      </c>
      <c r="F20" s="28"/>
      <c r="G20" s="27">
        <f t="shared" si="2"/>
        <v>0.23361000505012963</v>
      </c>
      <c r="H20" s="27">
        <f t="shared" si="1"/>
        <v>0.6664285418039656</v>
      </c>
    </row>
    <row r="21" spans="1:11" s="25" customFormat="1" x14ac:dyDescent="0.25">
      <c r="C21" s="29"/>
      <c r="F21" s="26"/>
    </row>
    <row r="22" spans="1:11" s="25" customFormat="1" x14ac:dyDescent="0.25">
      <c r="B22" s="25" t="s">
        <v>18</v>
      </c>
      <c r="C22" s="29" t="s">
        <v>17</v>
      </c>
      <c r="D22" s="27">
        <v>5.7274999999999991</v>
      </c>
      <c r="E22" s="27">
        <v>6.4293179824561406</v>
      </c>
      <c r="F22" s="28"/>
      <c r="G22" s="27">
        <v>7.5523333333333333</v>
      </c>
      <c r="H22" s="27">
        <v>8.2447763157894745</v>
      </c>
    </row>
    <row r="23" spans="1:11" s="25" customFormat="1" x14ac:dyDescent="0.25">
      <c r="C23" s="29"/>
      <c r="F23" s="26"/>
    </row>
    <row r="24" spans="1:11" s="25" customFormat="1" x14ac:dyDescent="0.25">
      <c r="B24" s="25" t="s">
        <v>19</v>
      </c>
      <c r="C24" s="29" t="s">
        <v>17</v>
      </c>
      <c r="D24" s="30">
        <f t="shared" ref="D24:E24" si="3">SUM(D18:D22)</f>
        <v>6.5028899041043928</v>
      </c>
      <c r="E24" s="30">
        <f t="shared" si="3"/>
        <v>8.1323215755197769</v>
      </c>
      <c r="F24" s="31"/>
      <c r="G24" s="30">
        <f t="shared" ref="G24:H24" si="4">SUM(G18:G22)</f>
        <v>8.9413753701338408</v>
      </c>
      <c r="H24" s="30">
        <f t="shared" si="4"/>
        <v>12.207351715292294</v>
      </c>
    </row>
    <row r="25" spans="1:11" s="25" customFormat="1" x14ac:dyDescent="0.25">
      <c r="C25" s="29"/>
      <c r="D25" s="30"/>
      <c r="E25" s="30"/>
      <c r="F25" s="31"/>
      <c r="G25" s="30"/>
      <c r="H25" s="30"/>
      <c r="K25" s="25" t="s">
        <v>0</v>
      </c>
    </row>
    <row r="26" spans="1:11" s="25" customFormat="1" x14ac:dyDescent="0.25">
      <c r="B26" s="25" t="s">
        <v>20</v>
      </c>
      <c r="C26" s="29" t="s">
        <v>17</v>
      </c>
      <c r="D26" s="27">
        <v>7.9615999999999998</v>
      </c>
      <c r="E26" s="27">
        <v>8.3658999999999999</v>
      </c>
      <c r="F26" s="28"/>
      <c r="G26" s="27">
        <v>7.2851749999999997</v>
      </c>
      <c r="H26" s="27">
        <v>7.8216499999999991</v>
      </c>
    </row>
    <row r="27" spans="1:11" s="25" customFormat="1" ht="15.75" thickBot="1" x14ac:dyDescent="0.3">
      <c r="C27" s="29"/>
      <c r="F27" s="26"/>
    </row>
    <row r="28" spans="1:11" s="25" customFormat="1" ht="15.75" thickBot="1" x14ac:dyDescent="0.3">
      <c r="A28" s="32" t="s">
        <v>21</v>
      </c>
      <c r="B28" s="25" t="s">
        <v>22</v>
      </c>
      <c r="C28" s="29" t="s">
        <v>17</v>
      </c>
      <c r="D28" s="33">
        <f t="shared" ref="D28:E28" si="5">+D26+D24</f>
        <v>14.464489904104394</v>
      </c>
      <c r="E28" s="33">
        <f t="shared" si="5"/>
        <v>16.498221575519779</v>
      </c>
      <c r="F28" s="31"/>
      <c r="G28" s="33">
        <f t="shared" ref="G28:H28" si="6">+G24+G26</f>
        <v>16.22655037013384</v>
      </c>
      <c r="H28" s="33">
        <f t="shared" si="6"/>
        <v>20.029001715292292</v>
      </c>
    </row>
    <row r="29" spans="1:11" s="25" customFormat="1" x14ac:dyDescent="0.25">
      <c r="C29" s="29"/>
      <c r="F29" s="26"/>
    </row>
    <row r="30" spans="1:11" s="25" customFormat="1" ht="15.75" thickBot="1" x14ac:dyDescent="0.3">
      <c r="C30" s="29"/>
      <c r="D30" s="30"/>
      <c r="E30" s="30"/>
      <c r="F30" s="31"/>
      <c r="G30" s="30"/>
      <c r="H30" s="30"/>
    </row>
    <row r="31" spans="1:11" s="25" customFormat="1" ht="15.75" thickBot="1" x14ac:dyDescent="0.3">
      <c r="C31" s="29" t="s">
        <v>17</v>
      </c>
      <c r="D31" s="34">
        <f>G31/G28*D28</f>
        <v>7.7730847953944977</v>
      </c>
      <c r="E31" s="34">
        <f>H31/H28*E28</f>
        <v>12.578152772628615</v>
      </c>
      <c r="G31" s="33">
        <v>8.7200000000000006</v>
      </c>
      <c r="H31" s="33">
        <v>15.27</v>
      </c>
    </row>
    <row r="32" spans="1:11" s="25" customFormat="1" x14ac:dyDescent="0.25">
      <c r="A32" s="26"/>
      <c r="B32" s="26"/>
      <c r="C32" s="35"/>
      <c r="D32" s="26"/>
      <c r="E32" s="26"/>
      <c r="F32" s="26"/>
      <c r="G32" s="26"/>
      <c r="H32" s="26"/>
      <c r="I32" s="26"/>
    </row>
    <row r="33" spans="1:11" s="25" customFormat="1" x14ac:dyDescent="0.25">
      <c r="A33" s="26"/>
      <c r="B33" s="26"/>
      <c r="C33" s="35"/>
      <c r="D33" s="36">
        <f>ROUND(D11/1000*4167,0)</f>
        <v>163</v>
      </c>
      <c r="E33" s="36">
        <f>ROUND(E11/1000*4167,0)</f>
        <v>358</v>
      </c>
      <c r="F33" s="26"/>
      <c r="G33" s="36">
        <f>ROUND(G11/1000*4167,0)</f>
        <v>292</v>
      </c>
      <c r="H33" s="36">
        <f>ROUND(H11/1000*4167,0)</f>
        <v>833</v>
      </c>
      <c r="I33" s="26"/>
    </row>
    <row r="34" spans="1:11" s="25" customFormat="1" ht="15.75" x14ac:dyDescent="0.25">
      <c r="A34" s="26"/>
      <c r="B34" s="37"/>
      <c r="C34" s="38"/>
      <c r="D34" s="31"/>
      <c r="E34" s="31"/>
      <c r="F34" s="39"/>
      <c r="G34" s="39"/>
      <c r="H34" s="39"/>
      <c r="I34" s="26"/>
      <c r="K34" s="25" t="s">
        <v>0</v>
      </c>
    </row>
    <row r="35" spans="1:11" s="25" customFormat="1" ht="15.75" x14ac:dyDescent="0.25">
      <c r="A35" s="26"/>
      <c r="B35" s="37"/>
      <c r="C35" s="38"/>
      <c r="D35" s="39"/>
      <c r="E35" s="39"/>
      <c r="F35" s="39"/>
      <c r="G35" s="39"/>
      <c r="H35" s="39"/>
      <c r="I35" s="26"/>
    </row>
    <row r="36" spans="1:11" s="25" customFormat="1" ht="15.75" x14ac:dyDescent="0.25">
      <c r="A36" s="26"/>
      <c r="B36" s="37"/>
      <c r="C36" s="38"/>
      <c r="D36" s="39"/>
      <c r="E36" s="39"/>
      <c r="F36" s="39"/>
      <c r="G36" s="39" t="s">
        <v>0</v>
      </c>
      <c r="H36" s="39"/>
      <c r="I36" s="26"/>
    </row>
    <row r="37" spans="1:11" s="25" customFormat="1" ht="15.75" x14ac:dyDescent="0.25">
      <c r="A37" s="26"/>
      <c r="B37" s="37"/>
      <c r="C37" s="38"/>
      <c r="D37" s="31" t="s">
        <v>0</v>
      </c>
      <c r="E37" s="39" t="s">
        <v>0</v>
      </c>
      <c r="F37" s="39"/>
      <c r="G37" s="39"/>
      <c r="H37" s="39"/>
      <c r="I37" s="26"/>
      <c r="J37" s="36" t="s">
        <v>0</v>
      </c>
    </row>
    <row r="38" spans="1:11" s="25" customFormat="1" x14ac:dyDescent="0.25">
      <c r="A38" s="26"/>
      <c r="B38" s="26"/>
      <c r="C38" s="35"/>
      <c r="D38" s="40"/>
      <c r="E38" s="40"/>
      <c r="F38" s="40"/>
      <c r="G38" s="26"/>
      <c r="H38" s="26"/>
      <c r="I38" s="26"/>
    </row>
    <row r="39" spans="1:11" s="25" customFormat="1" x14ac:dyDescent="0.25">
      <c r="A39" s="26"/>
      <c r="B39" s="41"/>
      <c r="C39" s="42"/>
      <c r="D39" s="43"/>
      <c r="E39" s="43"/>
      <c r="F39" s="28"/>
      <c r="G39" s="43"/>
      <c r="H39" s="43"/>
      <c r="I39" s="26"/>
    </row>
    <row r="40" spans="1:11" x14ac:dyDescent="0.25">
      <c r="A40" s="41"/>
      <c r="B40" s="41"/>
      <c r="C40" s="42"/>
      <c r="D40" s="43"/>
      <c r="E40" s="43"/>
      <c r="F40" s="28"/>
      <c r="G40" s="43"/>
      <c r="H40" s="43"/>
      <c r="I40" s="41"/>
    </row>
    <row r="41" spans="1:11" x14ac:dyDescent="0.25">
      <c r="A41" s="41"/>
      <c r="B41" s="26"/>
      <c r="C41" s="35"/>
      <c r="D41" s="28"/>
      <c r="E41" s="28"/>
      <c r="F41" s="28" t="s">
        <v>0</v>
      </c>
      <c r="G41" s="28"/>
      <c r="H41" s="28"/>
      <c r="I41" s="41"/>
    </row>
    <row r="42" spans="1:11" x14ac:dyDescent="0.25">
      <c r="A42" s="41"/>
      <c r="B42" s="41"/>
      <c r="C42" s="35"/>
      <c r="D42" s="26"/>
      <c r="E42" s="26"/>
      <c r="F42" s="26"/>
      <c r="G42" s="26"/>
      <c r="H42" s="26"/>
      <c r="I42" s="41"/>
    </row>
    <row r="43" spans="1:11" x14ac:dyDescent="0.25">
      <c r="A43" s="41"/>
      <c r="B43" s="26"/>
      <c r="C43" s="35"/>
      <c r="D43" s="28"/>
      <c r="E43" s="28"/>
      <c r="F43" s="28"/>
      <c r="G43" s="28"/>
      <c r="H43" s="28"/>
      <c r="I43" s="41"/>
    </row>
    <row r="44" spans="1:11" x14ac:dyDescent="0.25">
      <c r="A44" s="41"/>
      <c r="B44" s="41"/>
      <c r="C44" s="41"/>
      <c r="D44" s="41"/>
      <c r="E44" s="41"/>
      <c r="F44" s="26"/>
      <c r="G44" s="41"/>
      <c r="H44" s="41"/>
      <c r="I44" s="41"/>
    </row>
    <row r="45" spans="1:11" x14ac:dyDescent="0.25">
      <c r="A45" s="41"/>
      <c r="B45" s="26"/>
      <c r="C45" s="35"/>
      <c r="D45" s="44"/>
      <c r="E45" s="44"/>
      <c r="F45" s="31"/>
      <c r="G45" s="44"/>
      <c r="H45" s="44"/>
      <c r="I45" s="41"/>
    </row>
    <row r="46" spans="1:11" x14ac:dyDescent="0.25">
      <c r="A46" s="41"/>
      <c r="B46" s="41"/>
      <c r="C46" s="41"/>
      <c r="D46" s="41"/>
      <c r="E46" s="41"/>
      <c r="F46" s="26"/>
      <c r="G46" s="41"/>
      <c r="H46" s="41"/>
      <c r="I46" s="41"/>
    </row>
    <row r="47" spans="1:11" x14ac:dyDescent="0.25">
      <c r="A47" s="41"/>
      <c r="B47" s="26"/>
      <c r="C47" s="35"/>
      <c r="D47" s="28"/>
      <c r="E47" s="28"/>
      <c r="F47" s="28"/>
      <c r="G47" s="28"/>
      <c r="H47" s="28"/>
      <c r="I47" s="41"/>
    </row>
    <row r="48" spans="1:11" x14ac:dyDescent="0.25">
      <c r="A48" s="41"/>
      <c r="B48" s="41"/>
      <c r="C48" s="41"/>
      <c r="D48" s="26"/>
      <c r="E48" s="26"/>
      <c r="F48" s="26"/>
      <c r="G48" s="41"/>
      <c r="H48" s="41"/>
      <c r="I48" s="41"/>
    </row>
    <row r="49" spans="1:9" x14ac:dyDescent="0.25">
      <c r="A49" s="41"/>
      <c r="B49" s="26"/>
      <c r="C49" s="35"/>
      <c r="D49" s="31"/>
      <c r="E49" s="31"/>
      <c r="F49" s="31"/>
      <c r="G49" s="31"/>
      <c r="H49" s="31"/>
      <c r="I49" s="41"/>
    </row>
    <row r="50" spans="1:9" x14ac:dyDescent="0.25">
      <c r="A50" s="41"/>
      <c r="B50" s="41"/>
      <c r="C50" s="41"/>
      <c r="D50" s="26"/>
      <c r="E50" s="26"/>
      <c r="F50" s="26"/>
      <c r="G50" s="41"/>
      <c r="H50" s="41"/>
      <c r="I50" s="41"/>
    </row>
    <row r="51" spans="1:9" x14ac:dyDescent="0.25">
      <c r="A51" s="41"/>
      <c r="B51" s="41"/>
      <c r="C51" s="41"/>
      <c r="D51" s="26"/>
      <c r="E51" s="26"/>
      <c r="F51" s="26"/>
      <c r="G51" s="41"/>
      <c r="H51" s="41"/>
      <c r="I51" s="41"/>
    </row>
    <row r="52" spans="1:9" x14ac:dyDescent="0.25">
      <c r="A52" s="41"/>
      <c r="B52" s="26"/>
      <c r="C52" s="35"/>
      <c r="D52" s="31"/>
      <c r="E52" s="31"/>
      <c r="F52" s="31"/>
      <c r="G52" s="45"/>
      <c r="H52" s="45"/>
      <c r="I52" s="41"/>
    </row>
    <row r="53" spans="1:9" x14ac:dyDescent="0.25">
      <c r="A53" s="41"/>
      <c r="B53" s="41"/>
      <c r="C53" s="41"/>
      <c r="D53" s="26"/>
      <c r="E53" s="26"/>
      <c r="F53" s="26"/>
      <c r="G53" s="41"/>
      <c r="H53" s="41"/>
      <c r="I53" s="41"/>
    </row>
    <row r="54" spans="1:9" x14ac:dyDescent="0.25">
      <c r="A54" s="41"/>
      <c r="B54" s="41"/>
      <c r="C54" s="41"/>
      <c r="D54" s="41"/>
      <c r="E54" s="41"/>
      <c r="F54" s="26"/>
      <c r="G54" s="41"/>
      <c r="H54" s="41"/>
      <c r="I54" s="41"/>
    </row>
    <row r="55" spans="1:9" x14ac:dyDescent="0.25">
      <c r="A55" s="41"/>
      <c r="B55" s="41"/>
      <c r="C55" s="41"/>
      <c r="D55" s="41"/>
      <c r="E55" s="41"/>
      <c r="F55" s="26"/>
      <c r="G55" s="41"/>
      <c r="H55" s="41"/>
      <c r="I55" s="41"/>
    </row>
    <row r="56" spans="1:9" x14ac:dyDescent="0.25">
      <c r="A56" s="41"/>
      <c r="B56" s="41"/>
      <c r="C56" s="41"/>
      <c r="D56" s="41"/>
      <c r="E56" s="41"/>
      <c r="F56" s="26"/>
      <c r="G56" s="41"/>
      <c r="H56" s="41"/>
      <c r="I56" s="41"/>
    </row>
    <row r="57" spans="1:9" x14ac:dyDescent="0.25">
      <c r="F57" s="26"/>
    </row>
    <row r="58" spans="1:9" x14ac:dyDescent="0.25">
      <c r="F58" s="26"/>
    </row>
    <row r="59" spans="1:9" x14ac:dyDescent="0.25">
      <c r="F59" s="26"/>
    </row>
    <row r="60" spans="1:9" x14ac:dyDescent="0.25">
      <c r="F60" s="26"/>
    </row>
  </sheetData>
  <mergeCells count="2">
    <mergeCell ref="D8:E8"/>
    <mergeCell ref="G8:H8"/>
  </mergeCells>
  <printOptions horizontalCentered="1"/>
  <pageMargins left="0.2" right="0.2" top="0.5" bottom="0.5" header="0.3" footer="0.3"/>
  <pageSetup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7D32D6B8A0739448FC9C3623A9F247A" ma:contentTypeVersion="104" ma:contentTypeDescription="" ma:contentTypeScope="" ma:versionID="2138d9ff64b5c53aae9d4a9a7866b76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2017-03-03T08:00:00+00:00</OpenedDate>
    <Date1 xmlns="dc463f71-b30c-4ab2-9473-d307f9d35888">2017-03-03T08:00:00+00:00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170151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5F5410B-88B7-47E9-A221-0DE76CE3D093}"/>
</file>

<file path=customXml/itemProps2.xml><?xml version="1.0" encoding="utf-8"?>
<ds:datastoreItem xmlns:ds="http://schemas.openxmlformats.org/officeDocument/2006/customXml" ds:itemID="{4AA28DB2-B0B1-461F-9360-24A0C792E629}"/>
</file>

<file path=customXml/itemProps3.xml><?xml version="1.0" encoding="utf-8"?>
<ds:datastoreItem xmlns:ds="http://schemas.openxmlformats.org/officeDocument/2006/customXml" ds:itemID="{F1C11F35-E127-4962-B414-8F5B855BF2F6}"/>
</file>

<file path=customXml/itemProps4.xml><?xml version="1.0" encoding="utf-8"?>
<ds:datastoreItem xmlns:ds="http://schemas.openxmlformats.org/officeDocument/2006/customXml" ds:itemID="{FE421B3A-465A-4D28-958D-0236BDE13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LED Prices Calculation</vt:lpstr>
      <vt:lpstr>'Proposed LED Prices Calculation'!Print_Area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2017-03-03T20:08:09Z</dcterms:created>
  <dcterms:modified xsi:type="dcterms:W3CDTF">2017-03-03T20:08:12Z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0x0101006E56B4D1795A2E4DB2F0B01679ED314A0087D32D6B8A0739448FC9C3623A9F247A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