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ctober 2016" sheetId="1" r:id="rId1"/>
    <sheet name="November 2016" sheetId="2" r:id="rId2"/>
    <sheet name="December 2016" sheetId="3" r:id="rId3"/>
  </sheets>
  <definedNames>
    <definedName name="_xlnm.Print_Area" localSheetId="2">'December 2016'!$A$1:$G$23</definedName>
    <definedName name="_xlnm.Print_Area" localSheetId="1">'November 2016'!$A$1:$G$23</definedName>
  </definedNames>
  <calcPr fullCalcOnLoad="1"/>
</workbook>
</file>

<file path=xl/sharedStrings.xml><?xml version="1.0" encoding="utf-8"?>
<sst xmlns="http://schemas.openxmlformats.org/spreadsheetml/2006/main" count="78" uniqueCount="52">
  <si>
    <t>(d) / .936</t>
  </si>
  <si>
    <t>Current authorized minimum cost per therm:</t>
  </si>
  <si>
    <t>Current authorized maximum cost per therm:</t>
  </si>
  <si>
    <t>Inventory balance forward at end of previous month:</t>
  </si>
  <si>
    <t>Propane purchases during report month:</t>
  </si>
  <si>
    <t>Total deliveries by propane vendor during report month:</t>
  </si>
  <si>
    <t>Total purchases in inventory:</t>
  </si>
  <si>
    <t>Sales during report month:</t>
  </si>
  <si>
    <t>Sales from beginning inventory:</t>
  </si>
  <si>
    <t>Sales from purchases during month:</t>
  </si>
  <si>
    <t>Total sales during month (sum of lines 7 and 8):</t>
  </si>
  <si>
    <t>Inventory balance at end of report month:</t>
  </si>
  <si>
    <t>(d) / .936</t>
  </si>
  <si>
    <t>Current authorized minimum cost per therm:</t>
  </si>
  <si>
    <t>Current authorized maximum cost per therm:</t>
  </si>
  <si>
    <t>Inventory balance forward at end of previous month:</t>
  </si>
  <si>
    <t>Propane purchases during report month:</t>
  </si>
  <si>
    <t>Total deliveries by propane vendor during report month:</t>
  </si>
  <si>
    <t>Total purchases in inventory:</t>
  </si>
  <si>
    <t>Sales during report month:</t>
  </si>
  <si>
    <t>Sales from beginning inventory:</t>
  </si>
  <si>
    <t>Sales from purchases during month:</t>
  </si>
  <si>
    <t>Total sales during month (sum of lines 7 and 8):</t>
  </si>
  <si>
    <t>Inventory balance at end of report month:</t>
  </si>
  <si>
    <t>(d) / .936</t>
  </si>
  <si>
    <t>Current authorized minimum cost per therm:</t>
  </si>
  <si>
    <t>Current authorized maximum cost per therm:</t>
  </si>
  <si>
    <t>Inventory balance forward at end of previous month:</t>
  </si>
  <si>
    <t>Propane purchases during report month:</t>
  </si>
  <si>
    <t>Total deliveries by propane vendor during report month:</t>
  </si>
  <si>
    <t>Total purchases in inventory:</t>
  </si>
  <si>
    <t>Sales during report month:</t>
  </si>
  <si>
    <t>Sales from beginning inventory:</t>
  </si>
  <si>
    <t>Sales from purchases during month:</t>
  </si>
  <si>
    <t>Total sales during month (sum of lines 7 and 8):</t>
  </si>
  <si>
    <t>Inventory balance at end of report month:</t>
  </si>
  <si>
    <t>PUGET SOUND ENERGY</t>
  </si>
  <si>
    <t>WEIGHTED AVERAGE COST OF PROPANE FUEL INVENTORY</t>
  </si>
  <si>
    <t>Line
(a)</t>
  </si>
  <si>
    <t>Description
(b)</t>
  </si>
  <si>
    <t>Gallons
(c)</t>
  </si>
  <si>
    <t>Cost per
Gallon
(d)</t>
  </si>
  <si>
    <t>Total
Cost
(e)</t>
  </si>
  <si>
    <t>Cost
per Therm
(g)</t>
  </si>
  <si>
    <r>
      <t>Therms
(f)</t>
    </r>
  </si>
  <si>
    <r>
      <t>1</t>
    </r>
    <r>
      <rPr>
        <sz val="10"/>
        <rFont val="Arial"/>
        <family val="2"/>
      </rPr>
      <t xml:space="preserve"> .936 = conversion factor for purchases</t>
    </r>
  </si>
  <si>
    <r>
      <t>2</t>
    </r>
    <r>
      <rPr>
        <sz val="10"/>
        <rFont val="Arial"/>
        <family val="2"/>
      </rPr>
      <t xml:space="preserve"> SAP = billing system</t>
    </r>
  </si>
  <si>
    <r>
      <t>(c)* .936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
and sales from SAP </t>
    </r>
    <r>
      <rPr>
        <vertAlign val="superscript"/>
        <sz val="10"/>
        <rFont val="Arial"/>
        <family val="2"/>
      </rPr>
      <t>2</t>
    </r>
  </si>
  <si>
    <t>Current cost of propane in Rate 53:     (rate changed on 7/1/15)</t>
  </si>
  <si>
    <t>REPORT FOR THE MONTH OF October 2016</t>
  </si>
  <si>
    <t>REPORT FOR THE MONTH OF November 2016</t>
  </si>
  <si>
    <t>REPORT FOR THE MONTH OF December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</si>
</sst>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;&quot;$&quot;\-#,##0.00000"/>
    <numFmt numFmtId="165" formatCode="&quot;$&quot;#,##0.00;&quot;$&quot;\-#,##0.00"/>
    <numFmt numFmtId="166" formatCode="#,##0.0"/>
    <numFmt numFmtId="167" formatCode="0.0"/>
    <numFmt numFmtId="168" formatCode="&quot;$&quot;0.00000"/>
    <numFmt numFmtId="169" formatCode="&quot;$&quot;0.00"/>
    <numFmt numFmtId="170" formatCode="&quot;$&quot;#,##0.00"/>
    <numFmt numFmtId="171" formatCode="&quot;$&quot;#,##0.00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sz val="7.5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double"/>
    </border>
  </borders>
  <cellStyleXfs count="56"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11" xfId="0" applyFont="1" applyFill="1" applyBorder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top" wrapText="1"/>
    </xf>
    <xf numFmtId="1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wrapText="1"/>
    </xf>
    <xf numFmtId="164" fontId="0" fillId="0" borderId="12" xfId="0" applyNumberFormat="1" applyFont="1" applyFill="1" applyBorder="1" applyAlignment="1">
      <alignment horizontal="right"/>
    </xf>
    <xf numFmtId="1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wrapText="1"/>
    </xf>
    <xf numFmtId="166" fontId="0" fillId="0" borderId="14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5" fillId="0" borderId="0" xfId="0" applyFont="1" applyAlignment="1">
      <alignment horizontal="left" vertic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164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167" fontId="0" fillId="0" borderId="11" xfId="0" applyNumberFormat="1" applyFont="1" applyFill="1" applyBorder="1" applyAlignment="1">
      <alignment horizontal="right"/>
    </xf>
    <xf numFmtId="168" fontId="0" fillId="0" borderId="11" xfId="0" applyNumberFormat="1" applyFont="1" applyFill="1" applyBorder="1" applyAlignment="1">
      <alignment horizontal="center"/>
    </xf>
    <xf numFmtId="169" fontId="0" fillId="0" borderId="11" xfId="0" applyNumberFormat="1" applyFont="1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 horizontal="right"/>
    </xf>
    <xf numFmtId="169" fontId="0" fillId="0" borderId="13" xfId="0" applyNumberFormat="1" applyFont="1" applyFill="1" applyBorder="1" applyAlignment="1">
      <alignment horizontal="center"/>
    </xf>
    <xf numFmtId="167" fontId="0" fillId="0" borderId="13" xfId="0" applyNumberFormat="1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 vertical="top" wrapText="1" indent="1"/>
    </xf>
    <xf numFmtId="165" fontId="0" fillId="0" borderId="11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left" vertical="center"/>
    </xf>
  </cellXfs>
  <cellStyles count="47">
    <cellStyle name="Normal" xfId="0"/>
    <cellStyle name="Comma" xfId="1"/>
    <cellStyle name="Comma [0]" xfId="2"/>
    <cellStyle name="Currency" xfId="3"/>
    <cellStyle name="Currency [0]" xfId="4"/>
    <cellStyle name="Percent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3"/>
  <sheetViews>
    <sheetView tabSelected="1" workbookViewId="0" topLeftCell="A1">
      <selection activeCell="D33" sqref="D33"/>
    </sheetView>
  </sheetViews>
  <sheetFormatPr defaultColWidth="9.140625" defaultRowHeight="12.75"/>
  <cols>
    <col min="1" max="1" width="6.8515625" style="4" customWidth="1"/>
    <col min="2" max="2" width="57.28125" style="4" customWidth="1"/>
    <col min="3" max="3" width="13.421875" style="4" customWidth="1"/>
    <col min="4" max="4" width="11.00390625" style="4" customWidth="1"/>
    <col min="5" max="5" width="10.140625" style="4" customWidth="1"/>
    <col min="6" max="6" width="18.7109375" style="4" customWidth="1"/>
    <col min="7" max="7" width="11.8515625" style="4" customWidth="1"/>
    <col min="8" max="16384" width="9.140625" style="4" customWidth="1"/>
  </cols>
  <sheetData>
    <row r="1" spans="1:2" ht="12.75">
      <c r="A1" s="3" t="s">
        <v>36</v>
      </c>
      <c r="B1" s="3"/>
    </row>
    <row r="2" spans="1:2" ht="12.75">
      <c r="A2" s="3" t="s">
        <v>37</v>
      </c>
      <c r="B2" s="3"/>
    </row>
    <row r="4" s="14" customFormat="1" ht="12.75">
      <c r="A4" s="51" t="s">
        <v>49</v>
      </c>
    </row>
    <row r="5" spans="1:7" s="5" customFormat="1" ht="39.75" customHeight="1">
      <c r="A5" s="15" t="s">
        <v>38</v>
      </c>
      <c r="B5" s="15" t="s">
        <v>39</v>
      </c>
      <c r="C5" s="15" t="s">
        <v>40</v>
      </c>
      <c r="D5" s="15" t="s">
        <v>41</v>
      </c>
      <c r="E5" s="15" t="s">
        <v>42</v>
      </c>
      <c r="F5" s="15" t="s">
        <v>44</v>
      </c>
      <c r="G5" s="15" t="s">
        <v>43</v>
      </c>
    </row>
    <row r="6" spans="1:7" s="7" customFormat="1" ht="30.75" customHeight="1">
      <c r="A6" s="6"/>
      <c r="B6" s="6"/>
      <c r="C6" s="6"/>
      <c r="D6" s="6"/>
      <c r="E6" s="6"/>
      <c r="F6" s="16" t="s">
        <v>47</v>
      </c>
      <c r="G6" s="47" t="s">
        <v>0</v>
      </c>
    </row>
    <row r="7" spans="1:7" s="7" customFormat="1" ht="21.75" customHeight="1">
      <c r="A7" s="17">
        <v>1</v>
      </c>
      <c r="B7" s="18" t="s">
        <v>1</v>
      </c>
      <c r="C7" s="8"/>
      <c r="D7" s="8"/>
      <c r="E7" s="8"/>
      <c r="F7" s="8"/>
      <c r="G7" s="19">
        <v>3.73932</v>
      </c>
    </row>
    <row r="8" spans="1:7" s="7" customFormat="1" ht="12.75">
      <c r="A8" s="26">
        <v>2</v>
      </c>
      <c r="B8" s="27" t="s">
        <v>48</v>
      </c>
      <c r="C8" s="9"/>
      <c r="D8" s="9"/>
      <c r="E8" s="9"/>
      <c r="F8" s="9"/>
      <c r="G8" s="28">
        <v>4.15366</v>
      </c>
    </row>
    <row r="9" spans="1:7" s="7" customFormat="1" ht="15.75" customHeight="1">
      <c r="A9" s="26">
        <v>3</v>
      </c>
      <c r="B9" s="27" t="s">
        <v>2</v>
      </c>
      <c r="C9" s="9"/>
      <c r="D9" s="9"/>
      <c r="E9" s="9"/>
      <c r="F9" s="9"/>
      <c r="G9" s="28">
        <v>4.80769</v>
      </c>
    </row>
    <row r="10" spans="1:7" s="7" customFormat="1" ht="22.5" customHeight="1">
      <c r="A10" s="26">
        <v>4</v>
      </c>
      <c r="B10" s="27" t="s">
        <v>3</v>
      </c>
      <c r="C10" s="9"/>
      <c r="D10" s="9"/>
      <c r="E10" s="29">
        <v>4914.43</v>
      </c>
      <c r="F10" s="30">
        <v>1183.2</v>
      </c>
      <c r="G10" s="28">
        <v>4.15366</v>
      </c>
    </row>
    <row r="11" spans="1:7" s="7" customFormat="1" ht="24.75" customHeight="1">
      <c r="A11" s="1"/>
      <c r="B11" s="31" t="s">
        <v>4</v>
      </c>
      <c r="C11" s="10"/>
      <c r="D11" s="10"/>
      <c r="E11" s="10"/>
      <c r="F11" s="10"/>
      <c r="G11" s="10"/>
    </row>
    <row r="12" spans="1:7" s="7" customFormat="1" ht="12.75">
      <c r="A12" s="26">
        <v>5</v>
      </c>
      <c r="B12" s="27" t="s">
        <v>5</v>
      </c>
      <c r="C12" s="35">
        <v>0</v>
      </c>
      <c r="D12" s="33">
        <v>0</v>
      </c>
      <c r="E12" s="34">
        <v>0</v>
      </c>
      <c r="F12" s="35">
        <v>0</v>
      </c>
      <c r="G12" s="36">
        <v>0</v>
      </c>
    </row>
    <row r="13" spans="1:7" s="7" customFormat="1" ht="21.75" customHeight="1">
      <c r="A13" s="20">
        <v>6</v>
      </c>
      <c r="B13" s="21" t="s">
        <v>6</v>
      </c>
      <c r="C13" s="11"/>
      <c r="D13" s="11"/>
      <c r="E13" s="37">
        <f>E10+E12</f>
        <v>4914.43</v>
      </c>
      <c r="F13" s="22">
        <f>F10+F12</f>
        <v>1183.2</v>
      </c>
      <c r="G13" s="23">
        <v>4.15366</v>
      </c>
    </row>
    <row r="14" spans="1:7" s="7" customFormat="1" ht="22.5" customHeight="1">
      <c r="A14" s="2"/>
      <c r="B14" s="24" t="s">
        <v>7</v>
      </c>
      <c r="C14" s="12"/>
      <c r="D14" s="12"/>
      <c r="E14" s="12"/>
      <c r="F14" s="12"/>
      <c r="G14" s="12"/>
    </row>
    <row r="15" spans="1:7" s="7" customFormat="1" ht="12.75">
      <c r="A15" s="26">
        <v>7</v>
      </c>
      <c r="B15" s="27" t="s">
        <v>8</v>
      </c>
      <c r="C15" s="9"/>
      <c r="D15" s="9"/>
      <c r="E15" s="29">
        <f>F15*G10</f>
        <v>20.768300000000004</v>
      </c>
      <c r="F15" s="40">
        <v>5</v>
      </c>
      <c r="G15" s="28">
        <v>4.15366</v>
      </c>
    </row>
    <row r="16" spans="1:7" s="7" customFormat="1" ht="12.75">
      <c r="A16" s="26">
        <v>8</v>
      </c>
      <c r="B16" s="27" t="s">
        <v>9</v>
      </c>
      <c r="C16" s="9"/>
      <c r="D16" s="9"/>
      <c r="E16" s="42">
        <v>0</v>
      </c>
      <c r="F16" s="43">
        <f>F17-F15</f>
        <v>0</v>
      </c>
      <c r="G16" s="44">
        <v>0</v>
      </c>
    </row>
    <row r="17" spans="1:7" s="7" customFormat="1" ht="12.75">
      <c r="A17" s="26">
        <v>9</v>
      </c>
      <c r="B17" s="27" t="s">
        <v>10</v>
      </c>
      <c r="C17" s="9"/>
      <c r="D17" s="9"/>
      <c r="E17" s="48">
        <f>SUM(E15:E16)</f>
        <v>20.768300000000004</v>
      </c>
      <c r="F17" s="35">
        <v>5</v>
      </c>
      <c r="G17" s="49">
        <v>4.15366</v>
      </c>
    </row>
    <row r="18" spans="1:7" s="7" customFormat="1" ht="24.75" customHeight="1">
      <c r="A18" s="26">
        <v>10</v>
      </c>
      <c r="B18" s="27" t="s">
        <v>11</v>
      </c>
      <c r="C18" s="9"/>
      <c r="D18" s="9"/>
      <c r="E18" s="45">
        <f>E13-E17</f>
        <v>4893.661700000001</v>
      </c>
      <c r="F18" s="46">
        <f>F13-F17</f>
        <v>1178.2</v>
      </c>
      <c r="G18" s="19">
        <v>4.15366</v>
      </c>
    </row>
    <row r="19" spans="1:7" ht="13.5" thickBot="1">
      <c r="A19" s="13"/>
      <c r="B19" s="13"/>
      <c r="C19" s="13"/>
      <c r="D19" s="13"/>
      <c r="E19" s="13"/>
      <c r="F19" s="13"/>
      <c r="G19" s="13"/>
    </row>
    <row r="22" s="25" customFormat="1" ht="14.25">
      <c r="A22" s="25" t="s">
        <v>45</v>
      </c>
    </row>
    <row r="23" s="25" customFormat="1" ht="14.25">
      <c r="A23" s="25" t="s">
        <v>46</v>
      </c>
    </row>
  </sheetData>
  <sheetProtection/>
  <printOptions/>
  <pageMargins left="1.25" right="1.25" top="1.3395833333333333" bottom="0.7916666666666666" header="1.0694444444444444" footer="0.5763888888888888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3"/>
  <sheetViews>
    <sheetView workbookViewId="0" topLeftCell="A1">
      <selection activeCell="K15" sqref="K15"/>
    </sheetView>
  </sheetViews>
  <sheetFormatPr defaultColWidth="9.140625" defaultRowHeight="12.75"/>
  <cols>
    <col min="1" max="1" width="7.00390625" style="4" customWidth="1"/>
    <col min="2" max="2" width="57.140625" style="4" customWidth="1"/>
    <col min="3" max="3" width="13.421875" style="4" customWidth="1"/>
    <col min="4" max="4" width="11.00390625" style="4" customWidth="1"/>
    <col min="5" max="5" width="10.00390625" style="4" customWidth="1"/>
    <col min="6" max="6" width="18.7109375" style="4" customWidth="1"/>
    <col min="7" max="7" width="12.421875" style="4" customWidth="1"/>
    <col min="8" max="16384" width="9.140625" style="4" customWidth="1"/>
  </cols>
  <sheetData>
    <row r="1" spans="1:2" ht="12.75">
      <c r="A1" s="3" t="s">
        <v>36</v>
      </c>
      <c r="B1" s="3"/>
    </row>
    <row r="2" spans="1:2" ht="12.75">
      <c r="A2" s="3" t="s">
        <v>37</v>
      </c>
      <c r="B2" s="3"/>
    </row>
    <row r="4" s="14" customFormat="1" ht="12.75">
      <c r="A4" s="51" t="s">
        <v>50</v>
      </c>
    </row>
    <row r="5" spans="1:7" s="5" customFormat="1" ht="39.75" customHeight="1">
      <c r="A5" s="15" t="s">
        <v>38</v>
      </c>
      <c r="B5" s="15" t="s">
        <v>39</v>
      </c>
      <c r="C5" s="15" t="s">
        <v>40</v>
      </c>
      <c r="D5" s="15" t="s">
        <v>41</v>
      </c>
      <c r="E5" s="15" t="s">
        <v>42</v>
      </c>
      <c r="F5" s="15" t="s">
        <v>44</v>
      </c>
      <c r="G5" s="15" t="s">
        <v>43</v>
      </c>
    </row>
    <row r="6" spans="1:7" s="7" customFormat="1" ht="30.75" customHeight="1">
      <c r="A6" s="6"/>
      <c r="B6" s="6"/>
      <c r="C6" s="6"/>
      <c r="D6" s="6"/>
      <c r="E6" s="6"/>
      <c r="F6" s="16" t="s">
        <v>47</v>
      </c>
      <c r="G6" s="16" t="s">
        <v>12</v>
      </c>
    </row>
    <row r="7" spans="1:7" s="7" customFormat="1" ht="21.75" customHeight="1">
      <c r="A7" s="17">
        <v>1</v>
      </c>
      <c r="B7" s="18" t="s">
        <v>13</v>
      </c>
      <c r="C7" s="8"/>
      <c r="D7" s="8"/>
      <c r="E7" s="8"/>
      <c r="F7" s="8"/>
      <c r="G7" s="19">
        <v>3.73932</v>
      </c>
    </row>
    <row r="8" spans="1:7" s="7" customFormat="1" ht="12.75">
      <c r="A8" s="26">
        <v>2</v>
      </c>
      <c r="B8" s="27" t="s">
        <v>48</v>
      </c>
      <c r="C8" s="9"/>
      <c r="D8" s="9"/>
      <c r="E8" s="9"/>
      <c r="F8" s="9"/>
      <c r="G8" s="28">
        <v>4.15366</v>
      </c>
    </row>
    <row r="9" spans="1:7" s="7" customFormat="1" ht="16.5" customHeight="1">
      <c r="A9" s="26">
        <v>3</v>
      </c>
      <c r="B9" s="27" t="s">
        <v>14</v>
      </c>
      <c r="C9" s="9"/>
      <c r="D9" s="9"/>
      <c r="E9" s="9"/>
      <c r="F9" s="9"/>
      <c r="G9" s="28">
        <v>4.80769</v>
      </c>
    </row>
    <row r="10" spans="1:7" s="7" customFormat="1" ht="21.75" customHeight="1">
      <c r="A10" s="26">
        <v>4</v>
      </c>
      <c r="B10" s="27" t="s">
        <v>15</v>
      </c>
      <c r="C10" s="9"/>
      <c r="D10" s="9"/>
      <c r="E10" s="29">
        <f>'October 2016'!E18</f>
        <v>4893.661700000001</v>
      </c>
      <c r="F10" s="30">
        <f>'October 2016'!F18</f>
        <v>1178.2</v>
      </c>
      <c r="G10" s="28">
        <v>4.15366</v>
      </c>
    </row>
    <row r="11" spans="1:7" s="7" customFormat="1" ht="21" customHeight="1">
      <c r="A11" s="1"/>
      <c r="B11" s="31" t="s">
        <v>16</v>
      </c>
      <c r="C11" s="10"/>
      <c r="D11" s="10"/>
      <c r="E11" s="10"/>
      <c r="F11" s="10"/>
      <c r="G11" s="10"/>
    </row>
    <row r="12" spans="1:7" s="7" customFormat="1" ht="12.75">
      <c r="A12" s="26">
        <v>5</v>
      </c>
      <c r="B12" s="27" t="s">
        <v>17</v>
      </c>
      <c r="C12" s="32">
        <v>0</v>
      </c>
      <c r="D12" s="33">
        <v>0</v>
      </c>
      <c r="E12" s="34">
        <v>0</v>
      </c>
      <c r="F12" s="35">
        <v>0</v>
      </c>
      <c r="G12" s="36">
        <v>0</v>
      </c>
    </row>
    <row r="13" spans="1:7" s="7" customFormat="1" ht="21.75" customHeight="1">
      <c r="A13" s="20">
        <v>6</v>
      </c>
      <c r="B13" s="21" t="s">
        <v>18</v>
      </c>
      <c r="C13" s="11"/>
      <c r="D13" s="11"/>
      <c r="E13" s="37">
        <f>E10+E12</f>
        <v>4893.661700000001</v>
      </c>
      <c r="F13" s="22">
        <f>SUM(F10:F12)</f>
        <v>1178.2</v>
      </c>
      <c r="G13" s="38">
        <v>4.15366</v>
      </c>
    </row>
    <row r="14" spans="1:7" s="7" customFormat="1" ht="22.5" customHeight="1">
      <c r="A14" s="2"/>
      <c r="B14" s="24" t="s">
        <v>19</v>
      </c>
      <c r="C14" s="12"/>
      <c r="D14" s="12"/>
      <c r="E14" s="12"/>
      <c r="F14" s="12"/>
      <c r="G14" s="12"/>
    </row>
    <row r="15" spans="1:7" s="7" customFormat="1" ht="12.75">
      <c r="A15" s="26">
        <v>7</v>
      </c>
      <c r="B15" s="27" t="s">
        <v>20</v>
      </c>
      <c r="C15" s="9"/>
      <c r="D15" s="9"/>
      <c r="E15" s="39">
        <v>62.72</v>
      </c>
      <c r="F15" s="40">
        <v>15.1</v>
      </c>
      <c r="G15" s="41">
        <v>4.15366</v>
      </c>
    </row>
    <row r="16" spans="1:7" s="7" customFormat="1" ht="12.75">
      <c r="A16" s="26">
        <v>8</v>
      </c>
      <c r="B16" s="27" t="s">
        <v>21</v>
      </c>
      <c r="C16" s="9"/>
      <c r="D16" s="9"/>
      <c r="E16" s="42">
        <v>0</v>
      </c>
      <c r="F16" s="43">
        <f>F17-F15</f>
        <v>0</v>
      </c>
      <c r="G16" s="44">
        <v>0</v>
      </c>
    </row>
    <row r="17" spans="1:7" s="7" customFormat="1" ht="12.75">
      <c r="A17" s="26">
        <v>9</v>
      </c>
      <c r="B17" s="27" t="s">
        <v>22</v>
      </c>
      <c r="C17" s="9"/>
      <c r="D17" s="9"/>
      <c r="E17" s="34">
        <f>SUM(E15:E16)</f>
        <v>62.72</v>
      </c>
      <c r="F17" s="35">
        <v>15.1</v>
      </c>
      <c r="G17" s="36">
        <v>4.15366</v>
      </c>
    </row>
    <row r="18" spans="1:7" s="7" customFormat="1" ht="25.5" customHeight="1">
      <c r="A18" s="26">
        <v>10</v>
      </c>
      <c r="B18" s="27" t="s">
        <v>23</v>
      </c>
      <c r="C18" s="9"/>
      <c r="D18" s="9"/>
      <c r="E18" s="45">
        <f>E13-E17</f>
        <v>4830.9417</v>
      </c>
      <c r="F18" s="46">
        <f>F13-F17</f>
        <v>1163.1000000000001</v>
      </c>
      <c r="G18" s="19">
        <v>4.15366</v>
      </c>
    </row>
    <row r="19" spans="1:7" ht="13.5" thickBot="1">
      <c r="A19" s="13"/>
      <c r="B19" s="13"/>
      <c r="C19" s="13"/>
      <c r="D19" s="13"/>
      <c r="E19" s="13"/>
      <c r="F19" s="13"/>
      <c r="G19" s="13"/>
    </row>
    <row r="22" s="25" customFormat="1" ht="14.25">
      <c r="A22" s="25" t="s">
        <v>45</v>
      </c>
    </row>
    <row r="23" s="25" customFormat="1" ht="14.25">
      <c r="A23" s="25" t="s">
        <v>46</v>
      </c>
    </row>
  </sheetData>
  <sheetProtection/>
  <printOptions/>
  <pageMargins left="1.25" right="1.25" top="1.3395833333333333" bottom="0.7916666666666666" header="1.0694444444444444" footer="0.5763888888888888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3"/>
  <sheetViews>
    <sheetView workbookViewId="0" topLeftCell="A1">
      <selection activeCell="B47" sqref="B47"/>
    </sheetView>
  </sheetViews>
  <sheetFormatPr defaultColWidth="9.140625" defaultRowHeight="12.75"/>
  <cols>
    <col min="1" max="1" width="7.00390625" style="4" customWidth="1"/>
    <col min="2" max="2" width="57.140625" style="4" customWidth="1"/>
    <col min="3" max="3" width="13.57421875" style="4" customWidth="1"/>
    <col min="4" max="4" width="11.00390625" style="4" customWidth="1"/>
    <col min="5" max="5" width="10.00390625" style="4" customWidth="1"/>
    <col min="6" max="6" width="18.7109375" style="4" customWidth="1"/>
    <col min="7" max="7" width="12.421875" style="4" customWidth="1"/>
    <col min="8" max="16384" width="9.140625" style="4" customWidth="1"/>
  </cols>
  <sheetData>
    <row r="1" spans="1:2" ht="12.75">
      <c r="A1" s="3" t="s">
        <v>36</v>
      </c>
      <c r="B1" s="3"/>
    </row>
    <row r="2" spans="1:2" ht="12.75">
      <c r="A2" s="3" t="s">
        <v>37</v>
      </c>
      <c r="B2" s="3"/>
    </row>
    <row r="4" s="14" customFormat="1" ht="12.75">
      <c r="A4" s="51" t="s">
        <v>51</v>
      </c>
    </row>
    <row r="5" spans="1:7" s="5" customFormat="1" ht="39.75" customHeight="1">
      <c r="A5" s="15" t="s">
        <v>38</v>
      </c>
      <c r="B5" s="15" t="s">
        <v>39</v>
      </c>
      <c r="C5" s="15" t="s">
        <v>40</v>
      </c>
      <c r="D5" s="15" t="s">
        <v>41</v>
      </c>
      <c r="E5" s="15" t="s">
        <v>42</v>
      </c>
      <c r="F5" s="15" t="s">
        <v>44</v>
      </c>
      <c r="G5" s="15" t="s">
        <v>43</v>
      </c>
    </row>
    <row r="6" spans="1:7" s="7" customFormat="1" ht="30.75" customHeight="1">
      <c r="A6" s="6"/>
      <c r="B6" s="6"/>
      <c r="C6" s="6"/>
      <c r="D6" s="6"/>
      <c r="E6" s="6"/>
      <c r="F6" s="16" t="s">
        <v>47</v>
      </c>
      <c r="G6" s="16" t="s">
        <v>24</v>
      </c>
    </row>
    <row r="7" spans="1:7" s="7" customFormat="1" ht="21.75" customHeight="1">
      <c r="A7" s="17">
        <v>1</v>
      </c>
      <c r="B7" s="18" t="s">
        <v>25</v>
      </c>
      <c r="C7" s="8"/>
      <c r="D7" s="8"/>
      <c r="E7" s="8"/>
      <c r="F7" s="8"/>
      <c r="G7" s="19">
        <v>3.73932</v>
      </c>
    </row>
    <row r="8" spans="1:7" s="7" customFormat="1" ht="12.75">
      <c r="A8" s="26">
        <v>2</v>
      </c>
      <c r="B8" s="27" t="s">
        <v>48</v>
      </c>
      <c r="C8" s="9"/>
      <c r="D8" s="9"/>
      <c r="E8" s="9"/>
      <c r="F8" s="9"/>
      <c r="G8" s="28">
        <v>4.15366</v>
      </c>
    </row>
    <row r="9" spans="1:7" s="7" customFormat="1" ht="15.75" customHeight="1">
      <c r="A9" s="26">
        <v>3</v>
      </c>
      <c r="B9" s="27" t="s">
        <v>26</v>
      </c>
      <c r="C9" s="9"/>
      <c r="D9" s="9"/>
      <c r="E9" s="9"/>
      <c r="F9" s="9"/>
      <c r="G9" s="28">
        <v>4.80769</v>
      </c>
    </row>
    <row r="10" spans="1:7" s="7" customFormat="1" ht="21.75" customHeight="1">
      <c r="A10" s="26">
        <v>4</v>
      </c>
      <c r="B10" s="27" t="s">
        <v>27</v>
      </c>
      <c r="C10" s="9"/>
      <c r="D10" s="9"/>
      <c r="E10" s="29">
        <f>'November 2016'!E18</f>
        <v>4830.9417</v>
      </c>
      <c r="F10" s="30">
        <f>'November 2016'!F18</f>
        <v>1163.1000000000001</v>
      </c>
      <c r="G10" s="28">
        <v>4.15366</v>
      </c>
    </row>
    <row r="11" spans="1:7" s="7" customFormat="1" ht="21.75" customHeight="1">
      <c r="A11" s="1"/>
      <c r="B11" s="31" t="s">
        <v>28</v>
      </c>
      <c r="C11" s="10"/>
      <c r="D11" s="10"/>
      <c r="E11" s="10"/>
      <c r="F11" s="10"/>
      <c r="G11" s="10"/>
    </row>
    <row r="12" spans="1:7" s="7" customFormat="1" ht="12.75">
      <c r="A12" s="26">
        <v>5</v>
      </c>
      <c r="B12" s="27" t="s">
        <v>29</v>
      </c>
      <c r="C12" s="32">
        <v>0</v>
      </c>
      <c r="D12" s="33">
        <v>0</v>
      </c>
      <c r="E12" s="34">
        <v>0</v>
      </c>
      <c r="F12" s="35">
        <v>0</v>
      </c>
      <c r="G12" s="36">
        <v>0</v>
      </c>
    </row>
    <row r="13" spans="1:7" s="7" customFormat="1" ht="21.75" customHeight="1" thickBot="1">
      <c r="A13" s="20">
        <v>6</v>
      </c>
      <c r="B13" s="21" t="s">
        <v>30</v>
      </c>
      <c r="C13" s="11"/>
      <c r="D13" s="11"/>
      <c r="E13" s="37">
        <f>E10+E12</f>
        <v>4830.9417</v>
      </c>
      <c r="F13" s="22">
        <f>F10+F12</f>
        <v>1163.1000000000001</v>
      </c>
      <c r="G13" s="23">
        <v>4.15366</v>
      </c>
    </row>
    <row r="14" spans="1:7" s="7" customFormat="1" ht="22.5" customHeight="1" thickTop="1">
      <c r="A14" s="2"/>
      <c r="B14" s="24" t="s">
        <v>31</v>
      </c>
      <c r="C14" s="12"/>
      <c r="D14" s="12"/>
      <c r="E14" s="12"/>
      <c r="F14" s="12"/>
      <c r="G14" s="12"/>
    </row>
    <row r="15" spans="1:7" s="7" customFormat="1" ht="12.75">
      <c r="A15" s="26">
        <v>7</v>
      </c>
      <c r="B15" s="27" t="s">
        <v>32</v>
      </c>
      <c r="C15" s="9"/>
      <c r="D15" s="9"/>
      <c r="E15" s="39">
        <f>F15*G10</f>
        <v>335.20036200000004</v>
      </c>
      <c r="F15" s="40">
        <v>80.7</v>
      </c>
      <c r="G15" s="41">
        <v>4.15366</v>
      </c>
    </row>
    <row r="16" spans="1:7" s="7" customFormat="1" ht="12.75">
      <c r="A16" s="26">
        <v>8</v>
      </c>
      <c r="B16" s="27" t="s">
        <v>33</v>
      </c>
      <c r="C16" s="9"/>
      <c r="D16" s="9"/>
      <c r="E16" s="42">
        <v>0</v>
      </c>
      <c r="F16" s="43">
        <f>F17-F15</f>
        <v>0</v>
      </c>
      <c r="G16" s="44">
        <v>0</v>
      </c>
    </row>
    <row r="17" spans="1:7" s="7" customFormat="1" ht="12.75">
      <c r="A17" s="26">
        <v>9</v>
      </c>
      <c r="B17" s="27" t="s">
        <v>34</v>
      </c>
      <c r="C17" s="9"/>
      <c r="D17" s="9"/>
      <c r="E17" s="34">
        <f>E15+E16</f>
        <v>335.20036200000004</v>
      </c>
      <c r="F17" s="35">
        <v>80.7</v>
      </c>
      <c r="G17" s="36">
        <f>G15+G16</f>
        <v>4.15366</v>
      </c>
    </row>
    <row r="18" spans="1:7" s="7" customFormat="1" ht="25.5" customHeight="1">
      <c r="A18" s="26">
        <v>10</v>
      </c>
      <c r="B18" s="27" t="s">
        <v>35</v>
      </c>
      <c r="C18" s="9"/>
      <c r="D18" s="9"/>
      <c r="E18" s="45">
        <f>E13-E17</f>
        <v>4495.741338</v>
      </c>
      <c r="F18" s="46">
        <f>F13-F17</f>
        <v>1082.4</v>
      </c>
      <c r="G18" s="19">
        <v>4.15366</v>
      </c>
    </row>
    <row r="19" spans="1:7" ht="13.5" thickBot="1">
      <c r="A19" s="50"/>
      <c r="B19" s="50"/>
      <c r="C19" s="50"/>
      <c r="D19" s="50"/>
      <c r="E19" s="50"/>
      <c r="F19" s="50"/>
      <c r="G19" s="50"/>
    </row>
    <row r="22" s="25" customFormat="1" ht="14.25">
      <c r="A22" s="25" t="s">
        <v>45</v>
      </c>
    </row>
    <row r="23" s="25" customFormat="1" ht="14.25">
      <c r="A23" s="25" t="s">
        <v>46</v>
      </c>
    </row>
  </sheetData>
  <sheetProtection/>
  <printOptions/>
  <pageMargins left="1.25" right="1.25" top="1.3395833333333333" bottom="0.7916666666666666" header="1.0694444444444444" footer="0.5763888888888888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Traore, Lori M</dc:creator>
  <cp:keywords/>
  <dc:description/>
  <cp:lastModifiedBy>Kredel, Ashley (UTC)</cp:lastModifiedBy>
  <cp:lastPrinted>2017-02-01T22:31:03Z</cp:lastPrinted>
  <dcterms:created xsi:type="dcterms:W3CDTF">2015-05-01T23:25:23Z</dcterms:created>
  <dcterms:modified xsi:type="dcterms:W3CDTF">2017-02-02T00:24:37Z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None</vt:lpwstr>
  </property>
  <property fmtid="{D5CDD505-2E9C-101B-9397-08002B2CF9AE}" pid="3" name="DocumentDescription">
    <vt:lpwstr>Report (EXCEL)</vt:lpwstr>
  </property>
  <property fmtid="{D5CDD505-2E9C-101B-9397-08002B2CF9AE}" pid="4" name="EFilingId">
    <vt:lpwstr>5468.00000000000</vt:lpwstr>
  </property>
  <property fmtid="{D5CDD505-2E9C-101B-9397-08002B2CF9AE}" pid="5" name="EFilingLookup">
    <vt:lpwstr/>
  </property>
  <property fmtid="{D5CDD505-2E9C-101B-9397-08002B2CF9AE}" pid="6" name="DocumentSetType">
    <vt:lpwstr>Initial Filing</vt:lpwstr>
  </property>
  <property fmtid="{D5CDD505-2E9C-101B-9397-08002B2CF9AE}" pid="7" name="IsHighlyConfidential">
    <vt:lpwstr>0</vt:lpwstr>
  </property>
  <property fmtid="{D5CDD505-2E9C-101B-9397-08002B2CF9AE}" pid="8" name="CaseCompanyNames">
    <vt:lpwstr>Puget Sound Energy</vt:lpwstr>
  </property>
  <property fmtid="{D5CDD505-2E9C-101B-9397-08002B2CF9AE}" pid="9" name="IsConfidential">
    <vt:lpwstr>0</vt:lpwstr>
  </property>
  <property fmtid="{D5CDD505-2E9C-101B-9397-08002B2CF9AE}" pid="10" name="IsEFSEC">
    <vt:lpwstr>0</vt:lpwstr>
  </property>
  <property fmtid="{D5CDD505-2E9C-101B-9397-08002B2CF9AE}" pid="11" name="DocketNumber">
    <vt:lpwstr>170075</vt:lpwstr>
  </property>
  <property fmtid="{D5CDD505-2E9C-101B-9397-08002B2CF9AE}" pid="12" name="Visibility">
    <vt:lpwstr>Full Visibility</vt:lpwstr>
  </property>
  <property fmtid="{D5CDD505-2E9C-101B-9397-08002B2CF9AE}" pid="13" name="Date1">
    <vt:lpwstr>2017-02-01T00:00:00Z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_docset_NoMedatataSyncRequired">
    <vt:lpwstr>False</vt:lpwstr>
  </property>
  <property fmtid="{D5CDD505-2E9C-101B-9397-08002B2CF9AE}" pid="17" name="CaseType">
    <vt:lpwstr>Staff Investigation</vt:lpwstr>
  </property>
  <property fmtid="{D5CDD505-2E9C-101B-9397-08002B2CF9AE}" pid="18" name="OpenedDate">
    <vt:lpwstr>2017-02-01T00:00:00Z</vt:lpwstr>
  </property>
  <property fmtid="{D5CDD505-2E9C-101B-9397-08002B2CF9AE}" pid="19" name="Prefix">
    <vt:lpwstr>UG</vt:lpwstr>
  </property>
  <property fmtid="{D5CDD505-2E9C-101B-9397-08002B2CF9AE}" pid="20" name="IndustryCode">
    <vt:lpwstr>150</vt:lpwstr>
  </property>
  <property fmtid="{D5CDD505-2E9C-101B-9397-08002B2CF9AE}" pid="21" name="CaseStatus">
    <vt:lpwstr>Closed</vt:lpwstr>
  </property>
  <property fmtid="{D5CDD505-2E9C-101B-9397-08002B2CF9AE}" pid="22" name="DocumentGroup">
    <vt:lpwstr/>
  </property>
</Properties>
</file>