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UG-161243 PSE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<sst xmlns="http://schemas.openxmlformats.org/spreadsheetml/2006/main" count="86" uniqueCount="39">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</sst>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view="pageLayout" topLeftCell="A64" zoomScaleNormal="100" workbookViewId="0">
      <selection activeCell="J10" sqref="J10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42644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1802660.2300000042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-502196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345.96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-501850.04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1300810.1900000041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-9100784.6600000188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2567474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-13148.98</v>
      </c>
      <c r="E23" s="33"/>
      <c r="F23" s="43"/>
    </row>
    <row r="24" spans="1:10" x14ac:dyDescent="0.2">
      <c r="B24" s="1" t="s">
        <v>8</v>
      </c>
      <c r="D24" s="13">
        <v>2554325.02</v>
      </c>
      <c r="E24" s="33"/>
      <c r="F24" s="43"/>
    </row>
    <row r="25" spans="1:10" x14ac:dyDescent="0.2">
      <c r="B25" s="1" t="s">
        <v>9</v>
      </c>
      <c r="D25" s="6">
        <v>-6546459.6400000192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30439276.719999999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2287971.08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2287971.08</v>
      </c>
      <c r="E62" s="33"/>
    </row>
    <row r="63" spans="1:6" x14ac:dyDescent="0.2">
      <c r="B63" s="1" t="s">
        <v>9</v>
      </c>
      <c r="D63" s="6">
        <v>32727247.799999997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-24811444.209999997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-3340133.56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-3340133.56</v>
      </c>
      <c r="E73" s="33"/>
    </row>
    <row r="74" spans="1:6" x14ac:dyDescent="0.2">
      <c r="B74" s="1" t="s">
        <v>9</v>
      </c>
      <c r="D74" s="6">
        <v>-28151577.769999996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-40270.940000000017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90703.27</v>
      </c>
      <c r="E80" s="33"/>
      <c r="F80" s="39"/>
    </row>
    <row r="81" spans="1:7" x14ac:dyDescent="0.2">
      <c r="B81" s="1" t="s">
        <v>8</v>
      </c>
      <c r="D81" s="24">
        <v>90703.27</v>
      </c>
      <c r="E81" s="33"/>
    </row>
    <row r="82" spans="1:7" x14ac:dyDescent="0.2">
      <c r="B82" s="1" t="s">
        <v>9</v>
      </c>
      <c r="D82" s="14">
        <v>50432.329999999987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-135901.54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-74074.850000000006</v>
      </c>
      <c r="E87" s="33"/>
      <c r="F87" s="39"/>
    </row>
    <row r="88" spans="1:7" x14ac:dyDescent="0.2">
      <c r="B88" s="1" t="s">
        <v>8</v>
      </c>
      <c r="D88" s="24">
        <v>-74074.850000000006</v>
      </c>
      <c r="E88" s="33"/>
    </row>
    <row r="89" spans="1:7" x14ac:dyDescent="0.2">
      <c r="B89" s="1" t="s">
        <v>9</v>
      </c>
      <c r="D89" s="14">
        <v>-209976.39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-1846464.4000000013</v>
      </c>
      <c r="E92" s="33"/>
      <c r="F92" s="52">
        <f>+D85+D77+D66+D54+D18+D8+D28</f>
        <v>-1846464.4000000134</v>
      </c>
      <c r="G92" s="49">
        <f>+F92-D92</f>
        <v>-1.2107193470001221E-8</v>
      </c>
    </row>
    <row r="93" spans="1:7" x14ac:dyDescent="0.2">
      <c r="B93" s="1" t="s">
        <v>8</v>
      </c>
      <c r="D93" s="27">
        <v>1016940.9200000005</v>
      </c>
      <c r="E93" s="33"/>
      <c r="F93" s="53">
        <f>+D14+D24+D62+D73+D81+D88+D35</f>
        <v>1016940.9200000005</v>
      </c>
      <c r="G93" s="49">
        <f>+F93-D93</f>
        <v>0</v>
      </c>
    </row>
    <row r="94" spans="1:7" ht="13.5" thickBot="1" x14ac:dyDescent="0.25">
      <c r="B94" s="1" t="s">
        <v>9</v>
      </c>
      <c r="D94" s="28">
        <v>-829523.4800000008</v>
      </c>
      <c r="E94" s="33"/>
      <c r="F94" s="52">
        <f>SUM(F92:F93)</f>
        <v>-829523.4800000129</v>
      </c>
      <c r="G94" s="49">
        <f>+F94-D94</f>
        <v>-1.2107193470001221E-8</v>
      </c>
    </row>
    <row r="95" spans="1:7" ht="18" customHeight="1" thickTop="1" x14ac:dyDescent="0.2">
      <c r="A95" s="1" t="s">
        <v>27</v>
      </c>
      <c r="D95" s="8">
        <v>-5245649.4500000151</v>
      </c>
      <c r="E95" s="33"/>
      <c r="F95" s="8">
        <f>+D15+D25</f>
        <v>-5245649.4500000151</v>
      </c>
      <c r="G95" s="49">
        <f>+F95-D95</f>
        <v>0</v>
      </c>
    </row>
    <row r="96" spans="1:7" ht="13.5" thickBot="1" x14ac:dyDescent="0.25">
      <c r="A96" s="1" t="s">
        <v>28</v>
      </c>
      <c r="D96" s="29">
        <v>4416125.9700000146</v>
      </c>
      <c r="E96" s="33"/>
      <c r="F96" s="53">
        <f>+F94-F95</f>
        <v>4416125.9700000025</v>
      </c>
      <c r="G96" s="49">
        <f>+F96-D96</f>
        <v>-1.2107193470001221E-8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October 2016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C9E640FC045C419B199F0D09115461" ma:contentTypeVersion="96" ma:contentTypeDescription="" ma:contentTypeScope="" ma:versionID="f420787c8607f4f6f8e1546a0698d22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2016-11-28T08:00:00+00:00</OpenedDate>
    <Date1 xmlns="dc463f71-b30c-4ab2-9473-d307f9d35888">2016-11-28T08:00:00+00:00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161243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4A5233F-7761-44B9-91D7-FA5F58744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4E9DF-2947-4B0B-93DB-E65CAFF334C0}"/>
</file>

<file path=customXml/itemProps3.xml><?xml version="1.0" encoding="utf-8"?>
<ds:datastoreItem xmlns:ds="http://schemas.openxmlformats.org/officeDocument/2006/customXml" ds:itemID="{7FC1972A-AF26-4861-81C8-7ADFD0451013}">
  <ds:schemaRefs>
    <ds:schemaRef ds:uri="6a7bd91e-004b-490a-8704-e368d63d59a0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628DDF9-A0B3-464E-AFFC-0199F130F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Kredel, Ashley (UTC)</cp:lastModifiedBy>
  <cp:lastPrinted>2016-09-09T17:03:20Z</cp:lastPrinted>
  <dcterms:created xsi:type="dcterms:W3CDTF">2005-03-16T23:33:46Z</dcterms:created>
  <dcterms:modified xsi:type="dcterms:W3CDTF">2016-11-28T19:18:10Z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0x0101006E56B4D1795A2E4DB2F0B01679ED314A0026C9E640FC045C419B199F0D09115461</vt:lpwstr>
  </property>
  <property fmtid="{D5CDD505-2E9C-101B-9397-08002B2CF9AE}" pid="3" name="_docset_NoMedatataSyncRequired">
    <vt:lpwstr>False</vt:lpwstr>
  </property>
</Properties>
</file>