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kuzmj\Dropbox\Work\Witnesses\Morin\"/>
    </mc:Choice>
  </mc:AlternateContent>
  <xr:revisionPtr revIDLastSave="0" documentId="13_ncr:1_{77248A46-DF96-4702-BDC8-40658A031007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xhibit RAM-15" sheetId="13" r:id="rId1"/>
  </sheets>
  <externalReferences>
    <externalReference r:id="rId2"/>
  </externalReferences>
  <definedNames>
    <definedName name="_R" localSheetId="0">'Exhibit RAM-15'!#REF!</definedName>
    <definedName name="_R">#REF!</definedName>
    <definedName name="_xlnm.Print_Area" localSheetId="0">'Exhibit RAM-15'!$A$1:$G$35</definedName>
    <definedName name="S">'[1]RAM-4'!$H$10:$H$74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3" l="1"/>
  <c r="G9" i="13" s="1"/>
  <c r="F10" i="13"/>
  <c r="G10" i="13" s="1"/>
  <c r="F11" i="13"/>
  <c r="G11" i="13" s="1"/>
  <c r="F12" i="13"/>
  <c r="G12" i="13" s="1"/>
  <c r="F13" i="13"/>
  <c r="G13" i="13"/>
  <c r="F14" i="13"/>
  <c r="G14" i="13" s="1"/>
  <c r="F15" i="13"/>
  <c r="G15" i="13"/>
  <c r="F16" i="13"/>
  <c r="G16" i="13" s="1"/>
  <c r="F17" i="13"/>
  <c r="F18" i="13"/>
  <c r="G18" i="13" s="1"/>
  <c r="F19" i="13"/>
  <c r="G19" i="13"/>
  <c r="F20" i="13"/>
  <c r="G20" i="13" s="1"/>
  <c r="F21" i="13"/>
  <c r="G21" i="13"/>
  <c r="F22" i="13"/>
  <c r="G22" i="13" s="1"/>
  <c r="F23" i="13"/>
  <c r="G23" i="13"/>
  <c r="F24" i="13"/>
  <c r="G24" i="13" s="1"/>
  <c r="F25" i="13"/>
  <c r="G25" i="13" s="1"/>
  <c r="F26" i="13"/>
  <c r="G26" i="13" s="1"/>
  <c r="F27" i="13"/>
  <c r="G27" i="13"/>
  <c r="F28" i="13"/>
  <c r="G28" i="13" s="1"/>
  <c r="G17" i="13"/>
  <c r="E30" i="13"/>
  <c r="D30" i="13"/>
  <c r="G30" i="13" l="1"/>
  <c r="F30" i="13"/>
</calcChain>
</file>

<file path=xl/sharedStrings.xml><?xml version="1.0" encoding="utf-8"?>
<sst xmlns="http://schemas.openxmlformats.org/spreadsheetml/2006/main" count="46" uniqueCount="45">
  <si>
    <t>Xcel Energy Inc.</t>
  </si>
  <si>
    <t>Company Name</t>
  </si>
  <si>
    <t>Consol. Edison</t>
  </si>
  <si>
    <t>Dominion Resources</t>
  </si>
  <si>
    <t>Duke Energy</t>
  </si>
  <si>
    <t>Public Serv. Enterprise</t>
  </si>
  <si>
    <t>Divid</t>
  </si>
  <si>
    <t>Cost of</t>
  </si>
  <si>
    <t>Growth</t>
  </si>
  <si>
    <t>CMS Energy Corp.</t>
  </si>
  <si>
    <t>(2)</t>
  </si>
  <si>
    <t>(3)</t>
  </si>
  <si>
    <t>(4)</t>
  </si>
  <si>
    <t>(5)</t>
  </si>
  <si>
    <t>(1)</t>
  </si>
  <si>
    <t>Equity</t>
  </si>
  <si>
    <t>Ameren Corp.</t>
  </si>
  <si>
    <t>DTE Energy</t>
  </si>
  <si>
    <t>Line</t>
  </si>
  <si>
    <t>No.</t>
  </si>
  <si>
    <t xml:space="preserve">  Column 4 = Column 2 times (1 + Column 3/100)</t>
  </si>
  <si>
    <t xml:space="preserve">  Column 5 = Column 4 +  Column 3</t>
  </si>
  <si>
    <t xml:space="preserve">Dividend </t>
  </si>
  <si>
    <t>Notes:</t>
  </si>
  <si>
    <t>Current</t>
  </si>
  <si>
    <t>Analysts'</t>
  </si>
  <si>
    <t>Forecast</t>
  </si>
  <si>
    <t xml:space="preserve">% Expected </t>
  </si>
  <si>
    <t>Yield</t>
  </si>
  <si>
    <t>AVERAGE</t>
    <phoneticPr fontId="0" type="noConversion"/>
  </si>
  <si>
    <t>DCF Analysis Analysts' Growth Forecasts</t>
    <phoneticPr fontId="0" type="noConversion"/>
  </si>
  <si>
    <t>Black Hills</t>
  </si>
  <si>
    <t>MGE Energy</t>
  </si>
  <si>
    <t>Alliant Energy</t>
  </si>
  <si>
    <t>NorthWestern Corp.</t>
  </si>
  <si>
    <t>Eversource Energy</t>
  </si>
  <si>
    <t>WEC Energy Group</t>
  </si>
  <si>
    <t>Combination Elec &amp; Gas Utilities</t>
  </si>
  <si>
    <t>Exelon Corp</t>
  </si>
  <si>
    <t>Fortis</t>
  </si>
  <si>
    <t>Sempra</t>
  </si>
  <si>
    <t>Avista</t>
  </si>
  <si>
    <t>CenterPoint</t>
  </si>
  <si>
    <t>Chesapeake Util</t>
  </si>
  <si>
    <t xml:space="preserve">  Column 2, 3: Yahoo Finance 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</si>
</sst>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34">
    <xf numFmtId="0" fontId="0" fillId="0" borderId="0" xfId="0" applyNumberFormat="1" applyFont="1" applyAlignment="1" applyProtection="1">
      <protection locked="0"/>
    </xf>
    <xf numFmtId="0" fontId="1" fillId="0" borderId="0" xfId="2" applyNumberFormat="1" applyFont="1" applyAlignment="1" applyProtection="1">
      <protection locked="0"/>
    </xf>
    <xf numFmtId="164" fontId="2" fillId="0" borderId="0" xfId="2" applyFont="1" applyAlignment="1"/>
    <xf numFmtId="0" fontId="2" fillId="0" borderId="0" xfId="2" applyNumberFormat="1" applyFont="1" applyAlignment="1" applyProtection="1">
      <protection locked="0"/>
    </xf>
    <xf numFmtId="164" fontId="2" fillId="0" borderId="0" xfId="2" applyNumberFormat="1" applyFont="1" applyAlignment="1" applyProtection="1">
      <alignment horizontal="center"/>
      <protection locked="0"/>
    </xf>
    <xf numFmtId="0" fontId="5" fillId="0" borderId="0" xfId="0" applyFont="1"/>
    <xf numFmtId="0" fontId="5" fillId="0" borderId="0" xfId="1" applyNumberFormat="1" applyFont="1" applyAlignment="1"/>
    <xf numFmtId="0" fontId="5" fillId="0" borderId="0" xfId="0" quotePrefix="1" applyNumberFormat="1" applyFont="1" applyAlignment="1" applyProtection="1">
      <alignment horizontal="center"/>
      <protection locked="0"/>
    </xf>
    <xf numFmtId="0" fontId="5" fillId="0" borderId="0" xfId="2" applyNumberFormat="1" applyFont="1" applyAlignment="1" applyProtection="1">
      <protection locked="0"/>
    </xf>
    <xf numFmtId="0" fontId="5" fillId="0" borderId="0" xfId="2" applyNumberFormat="1" applyFont="1" applyAlignment="1"/>
    <xf numFmtId="0" fontId="5" fillId="0" borderId="0" xfId="2" applyNumberFormat="1" applyFont="1" applyBorder="1"/>
    <xf numFmtId="0" fontId="5" fillId="0" borderId="0" xfId="0" applyNumberFormat="1" applyFont="1" applyAlignment="1" applyProtection="1"/>
    <xf numFmtId="164" fontId="5" fillId="0" borderId="0" xfId="2" applyFont="1"/>
    <xf numFmtId="164" fontId="5" fillId="0" borderId="0" xfId="2" applyFont="1" applyAlignment="1"/>
    <xf numFmtId="38" fontId="5" fillId="0" borderId="0" xfId="2" quotePrefix="1" applyNumberFormat="1" applyFont="1" applyAlignment="1">
      <alignment horizontal="center"/>
    </xf>
    <xf numFmtId="38" fontId="5" fillId="0" borderId="0" xfId="2" applyNumberFormat="1" applyFont="1" applyAlignment="1">
      <alignment horizontal="center"/>
    </xf>
    <xf numFmtId="164" fontId="5" fillId="0" borderId="0" xfId="2" applyFont="1" applyBorder="1" applyAlignment="1">
      <alignment horizontal="center"/>
    </xf>
    <xf numFmtId="0" fontId="5" fillId="0" borderId="0" xfId="2" applyNumberFormat="1" applyFont="1" applyAlignment="1">
      <alignment horizontal="center"/>
    </xf>
    <xf numFmtId="164" fontId="5" fillId="0" borderId="0" xfId="2" applyFont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5" fillId="0" borderId="0" xfId="2" applyNumberFormat="1" applyFont="1" applyBorder="1" applyAlignment="1">
      <alignment horizontal="center"/>
    </xf>
    <xf numFmtId="164" fontId="5" fillId="0" borderId="1" xfId="2" applyFont="1" applyBorder="1" applyAlignment="1">
      <alignment horizontal="center"/>
    </xf>
    <xf numFmtId="0" fontId="5" fillId="0" borderId="0" xfId="2" applyNumberFormat="1" applyFont="1" applyAlignment="1" applyProtection="1">
      <alignment horizontal="center"/>
      <protection locked="0"/>
    </xf>
    <xf numFmtId="0" fontId="4" fillId="0" borderId="0" xfId="0" applyFont="1"/>
    <xf numFmtId="2" fontId="5" fillId="0" borderId="0" xfId="1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0" borderId="0" xfId="1" applyNumberFormat="1" applyFont="1" applyAlignment="1" applyProtection="1">
      <protection locked="0"/>
    </xf>
    <xf numFmtId="0" fontId="7" fillId="0" borderId="0" xfId="1" applyNumberFormat="1" applyFont="1" applyAlignment="1"/>
    <xf numFmtId="2" fontId="2" fillId="0" borderId="0" xfId="2" applyNumberFormat="1" applyFont="1" applyAlignment="1" applyProtection="1">
      <protection locked="0"/>
    </xf>
    <xf numFmtId="0" fontId="9" fillId="0" borderId="0" xfId="0" applyNumberFormat="1" applyFont="1" applyFill="1" applyAlignment="1" applyProtection="1"/>
    <xf numFmtId="2" fontId="11" fillId="0" borderId="0" xfId="0" applyNumberFormat="1" applyFont="1" applyFill="1" applyAlignment="1" applyProtection="1">
      <alignment horizontal="center"/>
      <protection locked="0"/>
    </xf>
    <xf numFmtId="2" fontId="10" fillId="0" borderId="0" xfId="0" applyNumberFormat="1" applyFont="1" applyFill="1" applyAlignment="1" applyProtection="1">
      <alignment horizontal="center"/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center"/>
      <protection locked="0"/>
    </xf>
  </cellXfs>
  <cellStyles count="3">
    <cellStyle name="Normal" xfId="0" builtinId="0"/>
    <cellStyle name="Normal_Exhibit A-12 Schedule D6-5 Page 2 of 25" xfId="1" xr:uid="{00000000-0005-0000-0000-000003000000}"/>
    <cellStyle name="Normal_Exhibit A-12 Schedule D6-6 Page 2 of 2" xfId="2" xr:uid="{00000000-0005-0000-0000-00000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ierra%20Pacific%202007/Morin%20Direct%20Exhibits%20fil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-2 (P1)"/>
      <sheetName val="RAM-2 (P2)"/>
      <sheetName val="RAM-2 (P3)"/>
      <sheetName val="RAM-3"/>
      <sheetName val="RAM-4"/>
      <sheetName val="RAM-5 (P1-2)"/>
      <sheetName val="RAM-5 (P3-4)"/>
      <sheetName val="RAM-5 (P5)"/>
      <sheetName val="RAM-5 (P6)"/>
      <sheetName val="RAM-6 (P1)"/>
      <sheetName val="RAM-6 (P2)"/>
      <sheetName val="RAM-7 (P1)"/>
      <sheetName val="RAM-7 (P2)"/>
      <sheetName val="RAM-8 (P1)"/>
      <sheetName val="RAM-8 (P2)"/>
      <sheetName val="RAM-9 (P1)"/>
      <sheetName val="RAM-9 (P2)"/>
      <sheetName val="RAM-11 (P1)"/>
      <sheetName val="RAM-10 (P1)"/>
      <sheetName val="RAM-10 (P2)"/>
      <sheetName val="RAM-12 (P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K37"/>
  <sheetViews>
    <sheetView tabSelected="1" showOutlineSymbols="0" zoomScaleNormal="100" workbookViewId="0">
      <selection activeCell="K8" sqref="K8"/>
    </sheetView>
  </sheetViews>
  <sheetFormatPr defaultColWidth="9.7265625" defaultRowHeight="15" x14ac:dyDescent="0.25"/>
  <cols>
    <col min="1" max="1" width="4" style="1" customWidth="1"/>
    <col min="2" max="2" width="1.1796875" style="1" customWidth="1"/>
    <col min="3" max="3" width="17.7265625" style="1" customWidth="1"/>
    <col min="4" max="4" width="8.453125" style="1" customWidth="1"/>
    <col min="5" max="5" width="8.1796875" style="1" customWidth="1"/>
    <col min="6" max="6" width="9.7265625" style="1"/>
    <col min="7" max="7" width="7" style="1" customWidth="1"/>
    <col min="8" max="16384" width="9.7265625" style="1"/>
  </cols>
  <sheetData>
    <row r="1" spans="1:11" ht="15.75" customHeight="1" x14ac:dyDescent="0.3">
      <c r="A1" s="32" t="s">
        <v>37</v>
      </c>
      <c r="B1" s="33"/>
      <c r="C1" s="33"/>
      <c r="D1" s="33"/>
      <c r="E1" s="33"/>
      <c r="F1" s="33"/>
      <c r="G1" s="33"/>
    </row>
    <row r="2" spans="1:11" ht="15.75" customHeight="1" x14ac:dyDescent="0.3">
      <c r="A2" s="33" t="s">
        <v>30</v>
      </c>
      <c r="B2" s="33"/>
      <c r="C2" s="33"/>
      <c r="D2" s="33"/>
      <c r="E2" s="33"/>
      <c r="F2" s="33"/>
      <c r="G2" s="33"/>
    </row>
    <row r="3" spans="1:11" ht="15.75" customHeight="1" x14ac:dyDescent="0.3">
      <c r="A3" s="9"/>
      <c r="B3" s="13"/>
      <c r="C3" s="8"/>
      <c r="D3" s="8"/>
      <c r="E3" s="8"/>
      <c r="F3" s="8"/>
      <c r="G3" s="8"/>
    </row>
    <row r="4" spans="1:11" ht="15.75" customHeight="1" x14ac:dyDescent="0.3">
      <c r="A4" s="9"/>
      <c r="B4" s="13"/>
      <c r="C4" s="7" t="s">
        <v>14</v>
      </c>
      <c r="D4" s="7" t="s">
        <v>10</v>
      </c>
      <c r="E4" s="7" t="s">
        <v>11</v>
      </c>
      <c r="F4" s="7" t="s">
        <v>12</v>
      </c>
      <c r="G4" s="7" t="s">
        <v>13</v>
      </c>
    </row>
    <row r="5" spans="1:11" ht="15.75" customHeight="1" x14ac:dyDescent="0.3">
      <c r="A5" s="9"/>
      <c r="B5" s="13"/>
      <c r="C5" s="14"/>
      <c r="D5" s="15" t="s">
        <v>24</v>
      </c>
      <c r="E5" s="16" t="s">
        <v>25</v>
      </c>
      <c r="F5" s="17" t="s">
        <v>27</v>
      </c>
      <c r="G5" s="9"/>
    </row>
    <row r="6" spans="1:11" ht="15.75" customHeight="1" x14ac:dyDescent="0.3">
      <c r="A6" s="17" t="s">
        <v>18</v>
      </c>
      <c r="B6" s="9"/>
      <c r="C6" s="9"/>
      <c r="D6" s="17" t="s">
        <v>22</v>
      </c>
      <c r="E6" s="18" t="s">
        <v>8</v>
      </c>
      <c r="F6" s="17" t="s">
        <v>6</v>
      </c>
      <c r="G6" s="17" t="s">
        <v>7</v>
      </c>
    </row>
    <row r="7" spans="1:11" ht="15.75" customHeight="1" x14ac:dyDescent="0.3">
      <c r="A7" s="19" t="s">
        <v>19</v>
      </c>
      <c r="B7" s="20"/>
      <c r="C7" s="19" t="s">
        <v>1</v>
      </c>
      <c r="D7" s="19" t="s">
        <v>28</v>
      </c>
      <c r="E7" s="21" t="s">
        <v>26</v>
      </c>
      <c r="F7" s="19" t="s">
        <v>28</v>
      </c>
      <c r="G7" s="19" t="s">
        <v>15</v>
      </c>
    </row>
    <row r="8" spans="1:11" ht="15.75" customHeight="1" x14ac:dyDescent="0.3">
      <c r="A8" s="10"/>
      <c r="B8" s="10"/>
      <c r="C8" s="10"/>
      <c r="D8" s="10"/>
      <c r="E8" s="10"/>
      <c r="F8" s="10"/>
      <c r="G8" s="10"/>
    </row>
    <row r="9" spans="1:11" s="3" customFormat="1" ht="15.75" customHeight="1" x14ac:dyDescent="0.3">
      <c r="A9" s="22">
        <v>1</v>
      </c>
      <c r="B9" s="8"/>
      <c r="C9" s="11" t="s">
        <v>33</v>
      </c>
      <c r="D9" s="30">
        <v>2.62</v>
      </c>
      <c r="E9" s="30">
        <v>5.4</v>
      </c>
      <c r="F9" s="24">
        <f t="shared" ref="F9:F16" si="0">D9*(1+E9/100)</f>
        <v>2.7614800000000002</v>
      </c>
      <c r="G9" s="24">
        <f t="shared" ref="G9:G16" si="1">F9+E9</f>
        <v>8.161480000000001</v>
      </c>
      <c r="K9" s="2"/>
    </row>
    <row r="10" spans="1:11" s="3" customFormat="1" ht="15.75" customHeight="1" x14ac:dyDescent="0.3">
      <c r="A10" s="22">
        <v>2</v>
      </c>
      <c r="B10" s="8"/>
      <c r="C10" s="11" t="s">
        <v>16</v>
      </c>
      <c r="D10" s="30">
        <v>2.62</v>
      </c>
      <c r="E10" s="30">
        <v>4.3</v>
      </c>
      <c r="F10" s="24">
        <f t="shared" si="0"/>
        <v>2.7326600000000001</v>
      </c>
      <c r="G10" s="24">
        <f t="shared" si="1"/>
        <v>7.0326599999999999</v>
      </c>
      <c r="K10" s="2"/>
    </row>
    <row r="11" spans="1:11" s="3" customFormat="1" ht="15.75" customHeight="1" x14ac:dyDescent="0.3">
      <c r="A11" s="22">
        <v>3</v>
      </c>
      <c r="B11" s="8"/>
      <c r="C11" s="29" t="s">
        <v>41</v>
      </c>
      <c r="D11" s="30">
        <v>3.25</v>
      </c>
      <c r="E11" s="30">
        <v>3.5</v>
      </c>
      <c r="F11" s="24">
        <f t="shared" si="0"/>
        <v>3.3637499999999996</v>
      </c>
      <c r="G11" s="24">
        <f t="shared" si="1"/>
        <v>6.8637499999999996</v>
      </c>
      <c r="K11" s="2"/>
    </row>
    <row r="12" spans="1:11" s="3" customFormat="1" ht="15.75" customHeight="1" x14ac:dyDescent="0.3">
      <c r="A12" s="22">
        <v>4</v>
      </c>
      <c r="B12" s="8"/>
      <c r="C12" s="11" t="s">
        <v>31</v>
      </c>
      <c r="D12" s="30">
        <v>2.75</v>
      </c>
      <c r="E12" s="30">
        <v>3.66</v>
      </c>
      <c r="F12" s="24">
        <f>D12*(1+E12/100)</f>
        <v>2.8506499999999999</v>
      </c>
      <c r="G12" s="24">
        <f>F12+E12</f>
        <v>6.51065</v>
      </c>
      <c r="K12" s="2"/>
    </row>
    <row r="13" spans="1:11" s="3" customFormat="1" ht="15.75" customHeight="1" x14ac:dyDescent="0.3">
      <c r="A13" s="22">
        <v>5</v>
      </c>
      <c r="B13" s="8"/>
      <c r="C13" s="11" t="s">
        <v>9</v>
      </c>
      <c r="D13" s="30">
        <v>2.46</v>
      </c>
      <c r="E13" s="30">
        <v>7.5</v>
      </c>
      <c r="F13" s="24">
        <f t="shared" si="0"/>
        <v>2.6444999999999999</v>
      </c>
      <c r="G13" s="24">
        <f t="shared" si="1"/>
        <v>10.144500000000001</v>
      </c>
      <c r="K13" s="2"/>
    </row>
    <row r="14" spans="1:11" s="3" customFormat="1" ht="15.75" customHeight="1" x14ac:dyDescent="0.3">
      <c r="A14" s="22">
        <v>6</v>
      </c>
      <c r="B14" s="8"/>
      <c r="C14" s="29" t="s">
        <v>42</v>
      </c>
      <c r="D14" s="30">
        <v>4.2699999999999996</v>
      </c>
      <c r="E14" s="30">
        <v>3.63</v>
      </c>
      <c r="F14" s="24">
        <f t="shared" si="0"/>
        <v>4.425001</v>
      </c>
      <c r="G14" s="24">
        <f t="shared" si="1"/>
        <v>8.0550010000000007</v>
      </c>
      <c r="K14" s="2"/>
    </row>
    <row r="15" spans="1:11" s="3" customFormat="1" ht="15.75" customHeight="1" x14ac:dyDescent="0.3">
      <c r="A15" s="22">
        <v>7</v>
      </c>
      <c r="B15" s="8"/>
      <c r="C15" s="29" t="s">
        <v>43</v>
      </c>
      <c r="D15" s="30">
        <v>1.7</v>
      </c>
      <c r="E15" s="30">
        <v>6</v>
      </c>
      <c r="F15" s="24">
        <f t="shared" si="0"/>
        <v>1.802</v>
      </c>
      <c r="G15" s="24">
        <f t="shared" si="1"/>
        <v>7.8019999999999996</v>
      </c>
      <c r="K15" s="2"/>
    </row>
    <row r="16" spans="1:11" s="3" customFormat="1" ht="15.75" customHeight="1" x14ac:dyDescent="0.3">
      <c r="A16" s="22">
        <v>8</v>
      </c>
      <c r="B16" s="8"/>
      <c r="C16" s="11" t="s">
        <v>2</v>
      </c>
      <c r="D16" s="30">
        <v>3.3</v>
      </c>
      <c r="E16" s="30">
        <v>2.37</v>
      </c>
      <c r="F16" s="24">
        <f t="shared" si="0"/>
        <v>3.3782100000000002</v>
      </c>
      <c r="G16" s="24">
        <f t="shared" si="1"/>
        <v>5.7482100000000003</v>
      </c>
      <c r="K16" s="2"/>
    </row>
    <row r="17" spans="1:8" s="3" customFormat="1" ht="15.75" customHeight="1" x14ac:dyDescent="0.3">
      <c r="A17" s="22">
        <v>9</v>
      </c>
      <c r="B17" s="8"/>
      <c r="C17" s="11" t="s">
        <v>3</v>
      </c>
      <c r="D17" s="30">
        <v>4.51</v>
      </c>
      <c r="E17" s="30">
        <v>4.41</v>
      </c>
      <c r="F17" s="24">
        <f>D17*(1+E17/100)</f>
        <v>4.7088909999999995</v>
      </c>
      <c r="G17" s="24">
        <f>F17+E17</f>
        <v>9.1188909999999996</v>
      </c>
    </row>
    <row r="18" spans="1:8" s="26" customFormat="1" ht="15.75" customHeight="1" x14ac:dyDescent="0.3">
      <c r="A18" s="22">
        <v>10</v>
      </c>
      <c r="C18" s="11" t="s">
        <v>17</v>
      </c>
      <c r="D18" s="30">
        <v>3.15</v>
      </c>
      <c r="E18" s="30">
        <v>4.83</v>
      </c>
      <c r="F18" s="24">
        <f t="shared" ref="F18:F25" si="2">D18*(1+E18/100)</f>
        <v>3.3021449999999999</v>
      </c>
      <c r="G18" s="24">
        <f t="shared" ref="G18:G25" si="3">F18+E18</f>
        <v>8.1321449999999995</v>
      </c>
    </row>
    <row r="19" spans="1:8" s="3" customFormat="1" ht="15.75" customHeight="1" x14ac:dyDescent="0.3">
      <c r="A19" s="22">
        <v>11</v>
      </c>
      <c r="B19" s="8"/>
      <c r="C19" s="11" t="s">
        <v>4</v>
      </c>
      <c r="D19" s="30">
        <v>4.18</v>
      </c>
      <c r="E19" s="30">
        <v>4.4000000000000004</v>
      </c>
      <c r="F19" s="24">
        <f t="shared" si="2"/>
        <v>4.3639200000000002</v>
      </c>
      <c r="G19" s="24">
        <f t="shared" si="3"/>
        <v>8.7639200000000006</v>
      </c>
    </row>
    <row r="20" spans="1:8" s="3" customFormat="1" ht="15.75" customHeight="1" x14ac:dyDescent="0.3">
      <c r="A20" s="22">
        <v>12</v>
      </c>
      <c r="B20" s="8"/>
      <c r="C20" s="11" t="s">
        <v>35</v>
      </c>
      <c r="D20" s="30">
        <v>2.54</v>
      </c>
      <c r="E20" s="30">
        <v>5.45</v>
      </c>
      <c r="F20" s="24">
        <f t="shared" si="2"/>
        <v>2.6784300000000001</v>
      </c>
      <c r="G20" s="24">
        <f t="shared" si="3"/>
        <v>8.1284299999999998</v>
      </c>
    </row>
    <row r="21" spans="1:8" s="3" customFormat="1" ht="15.75" customHeight="1" x14ac:dyDescent="0.3">
      <c r="A21" s="22">
        <v>13</v>
      </c>
      <c r="B21" s="8"/>
      <c r="C21" s="5" t="s">
        <v>38</v>
      </c>
      <c r="D21" s="30">
        <v>3.2</v>
      </c>
      <c r="E21" s="31">
        <v>9</v>
      </c>
      <c r="F21" s="24">
        <f t="shared" si="2"/>
        <v>3.4880000000000004</v>
      </c>
      <c r="G21" s="24">
        <f t="shared" si="3"/>
        <v>12.488</v>
      </c>
    </row>
    <row r="22" spans="1:8" s="3" customFormat="1" ht="15.75" customHeight="1" x14ac:dyDescent="0.3">
      <c r="A22" s="22">
        <v>14</v>
      </c>
      <c r="B22" s="8"/>
      <c r="C22" s="5" t="s">
        <v>39</v>
      </c>
      <c r="D22" s="30">
        <v>3.53</v>
      </c>
      <c r="E22" s="30">
        <v>4.32</v>
      </c>
      <c r="F22" s="24">
        <f t="shared" si="2"/>
        <v>3.6824959999999995</v>
      </c>
      <c r="G22" s="24">
        <f t="shared" si="3"/>
        <v>8.0024960000000007</v>
      </c>
    </row>
    <row r="23" spans="1:8" s="3" customFormat="1" ht="15.75" customHeight="1" x14ac:dyDescent="0.3">
      <c r="A23" s="22">
        <v>15</v>
      </c>
      <c r="B23" s="8"/>
      <c r="C23" s="11" t="s">
        <v>32</v>
      </c>
      <c r="D23" s="30">
        <v>1.79</v>
      </c>
      <c r="E23" s="30">
        <v>4</v>
      </c>
      <c r="F23" s="24">
        <f t="shared" si="2"/>
        <v>1.8616000000000001</v>
      </c>
      <c r="G23" s="24">
        <f t="shared" si="3"/>
        <v>5.8616000000000001</v>
      </c>
      <c r="H23" s="28"/>
    </row>
    <row r="24" spans="1:8" s="3" customFormat="1" ht="15.75" customHeight="1" x14ac:dyDescent="0.3">
      <c r="A24" s="22">
        <v>16</v>
      </c>
      <c r="B24" s="8"/>
      <c r="C24" s="11" t="s">
        <v>34</v>
      </c>
      <c r="D24" s="30">
        <v>3.21</v>
      </c>
      <c r="E24" s="30">
        <v>3.23</v>
      </c>
      <c r="F24" s="24">
        <f t="shared" si="2"/>
        <v>3.3136830000000002</v>
      </c>
      <c r="G24" s="24">
        <f t="shared" si="3"/>
        <v>6.5436829999999997</v>
      </c>
    </row>
    <row r="25" spans="1:8" s="3" customFormat="1" ht="15.75" customHeight="1" x14ac:dyDescent="0.3">
      <c r="A25" s="22">
        <v>17</v>
      </c>
      <c r="B25" s="8"/>
      <c r="C25" s="11" t="s">
        <v>5</v>
      </c>
      <c r="D25" s="30">
        <v>3.21</v>
      </c>
      <c r="E25" s="30">
        <v>3.7</v>
      </c>
      <c r="F25" s="24">
        <f t="shared" si="2"/>
        <v>3.3287699999999996</v>
      </c>
      <c r="G25" s="24">
        <f t="shared" si="3"/>
        <v>7.0287699999999997</v>
      </c>
    </row>
    <row r="26" spans="1:8" s="3" customFormat="1" ht="15.75" customHeight="1" x14ac:dyDescent="0.3">
      <c r="A26" s="22">
        <v>18</v>
      </c>
      <c r="B26" s="8"/>
      <c r="C26" s="11" t="s">
        <v>40</v>
      </c>
      <c r="D26" s="30">
        <v>2.5499999999999998</v>
      </c>
      <c r="E26" s="30">
        <v>10.050000000000001</v>
      </c>
      <c r="F26" s="24">
        <f>D26*(1+E26/100)</f>
        <v>2.8062749999999999</v>
      </c>
      <c r="G26" s="24">
        <f>F26+E26</f>
        <v>12.856275</v>
      </c>
    </row>
    <row r="27" spans="1:8" s="3" customFormat="1" ht="15.75" customHeight="1" x14ac:dyDescent="0.3">
      <c r="A27" s="22">
        <v>19</v>
      </c>
      <c r="B27" s="8"/>
      <c r="C27" s="11" t="s">
        <v>36</v>
      </c>
      <c r="D27" s="30">
        <v>2.76</v>
      </c>
      <c r="E27" s="30">
        <v>6.05</v>
      </c>
      <c r="F27" s="24">
        <f>D27*(1+E27/100)</f>
        <v>2.9269799999999999</v>
      </c>
      <c r="G27" s="24">
        <f>F27+E27</f>
        <v>8.9769799999999993</v>
      </c>
    </row>
    <row r="28" spans="1:8" s="3" customFormat="1" ht="15.75" customHeight="1" x14ac:dyDescent="0.3">
      <c r="A28" s="22">
        <v>20</v>
      </c>
      <c r="B28" s="8"/>
      <c r="C28" s="11" t="s">
        <v>0</v>
      </c>
      <c r="D28" s="30">
        <v>2.58</v>
      </c>
      <c r="E28" s="30">
        <v>5.2</v>
      </c>
      <c r="F28" s="24">
        <f>D28*(1+E28/100)</f>
        <v>2.7141600000000001</v>
      </c>
      <c r="G28" s="24">
        <f>F28+E28</f>
        <v>7.9141600000000007</v>
      </c>
    </row>
    <row r="29" spans="1:8" s="3" customFormat="1" ht="15.75" customHeight="1" x14ac:dyDescent="0.3">
      <c r="A29" s="22"/>
      <c r="B29" s="8"/>
    </row>
    <row r="30" spans="1:8" ht="15.75" customHeight="1" x14ac:dyDescent="0.3">
      <c r="A30" s="22">
        <v>22</v>
      </c>
      <c r="B30" s="8"/>
      <c r="C30" s="23" t="s">
        <v>29</v>
      </c>
      <c r="D30" s="25">
        <f>AVERAGE(D9:D28)</f>
        <v>3.0089999999999995</v>
      </c>
      <c r="E30" s="25">
        <f>AVERAGE(E9:E28)</f>
        <v>5.0499999999999989</v>
      </c>
      <c r="F30" s="25">
        <f>AVERAGE(F9:F28)</f>
        <v>3.1566800499999998</v>
      </c>
      <c r="G30" s="25">
        <f>AVERAGE(G9:G28)</f>
        <v>8.2066800499999992</v>
      </c>
    </row>
    <row r="31" spans="1:8" ht="15.75" customHeight="1" x14ac:dyDescent="0.3">
      <c r="A31" s="22"/>
      <c r="B31" s="8"/>
      <c r="C31" s="8"/>
      <c r="D31" s="8"/>
      <c r="E31" s="8"/>
      <c r="F31" s="8"/>
      <c r="G31" s="8"/>
    </row>
    <row r="32" spans="1:8" ht="15.75" customHeight="1" x14ac:dyDescent="0.3">
      <c r="A32" s="22"/>
      <c r="B32" s="8"/>
      <c r="C32" s="9" t="s">
        <v>23</v>
      </c>
      <c r="D32" s="12"/>
      <c r="E32" s="12"/>
      <c r="F32" s="12"/>
      <c r="G32" s="8"/>
    </row>
    <row r="33" spans="1:7" ht="15.75" customHeight="1" x14ac:dyDescent="0.3">
      <c r="A33" s="22">
        <v>25</v>
      </c>
      <c r="B33" s="8"/>
      <c r="C33" s="6" t="s">
        <v>44</v>
      </c>
      <c r="D33" s="12"/>
      <c r="E33" s="12"/>
      <c r="F33" s="12"/>
      <c r="G33" s="8"/>
    </row>
    <row r="34" spans="1:7" ht="15.75" customHeight="1" x14ac:dyDescent="0.3">
      <c r="A34" s="22">
        <v>26</v>
      </c>
      <c r="B34" s="8"/>
      <c r="C34" s="27" t="s">
        <v>20</v>
      </c>
      <c r="D34" s="12"/>
      <c r="E34" s="12"/>
      <c r="F34" s="12"/>
      <c r="G34" s="8"/>
    </row>
    <row r="35" spans="1:7" ht="15.75" customHeight="1" x14ac:dyDescent="0.3">
      <c r="A35" s="22">
        <v>27</v>
      </c>
      <c r="B35" s="8"/>
      <c r="C35" s="27" t="s">
        <v>21</v>
      </c>
      <c r="D35" s="12"/>
      <c r="E35" s="12"/>
      <c r="F35" s="12"/>
      <c r="G35" s="8"/>
    </row>
    <row r="37" spans="1:7" x14ac:dyDescent="0.25">
      <c r="D37" s="4"/>
      <c r="E37" s="4"/>
      <c r="F37" s="4"/>
      <c r="G37" s="4"/>
    </row>
  </sheetData>
  <mergeCells count="2">
    <mergeCell ref="A1:G1"/>
    <mergeCell ref="A2:G2"/>
  </mergeCells>
  <phoneticPr fontId="0" type="noConversion"/>
  <printOptions horizontalCentered="1"/>
  <pageMargins left="1" right="1" top="1" bottom="1" header="0.5" footer="0.5"/>
  <pageSetup fitToHeight="0" orientation="portrait" r:id="rId1"/>
  <headerFooter scaleWithDoc="0" alignWithMargins="0">
    <oddFooter>&amp;R&amp;"Times New Roman,Regular"Exh. RAM-15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16468-A3AC-4BB4-8E1C-8EA21A6F4D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44AEFE-23F4-4AA6-B1F1-EDDD738A814A}">
  <ds:schemaRefs>
    <ds:schemaRef ds:uri="http://purl.org/dc/elements/1.1/"/>
    <ds:schemaRef ds:uri="http://schemas.microsoft.com/office/2006/metadata/properties"/>
    <ds:schemaRef ds:uri="http://purl.org/dc/terms/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1B5A50-4B85-4590-8958-2AE46EC0542D}"/>
</file>

<file path=customXml/itemProps4.xml><?xml version="1.0" encoding="utf-8"?>
<ds:datastoreItem xmlns:ds="http://schemas.openxmlformats.org/officeDocument/2006/customXml" ds:itemID="{7221CCF5-DEE2-49AD-B382-A4E16FDFC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RAM-15</vt:lpstr>
      <vt:lpstr>'Exhibit RAM-15'!Print_Area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Samantha</dc:creator>
  <cp:lastModifiedBy>Jason Kuzma</cp:lastModifiedBy>
  <cp:lastPrinted>2019-12-28T12:48:58Z</cp:lastPrinted>
  <dcterms:created xsi:type="dcterms:W3CDTF">2016-02-29T23:55:33Z</dcterms:created>
  <dcterms:modified xsi:type="dcterms:W3CDTF">2020-01-13T19:45:13Z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