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tp-220513/Staffs Testimony and Exhibits/"/>
    </mc:Choice>
  </mc:AlternateContent>
  <xr:revisionPtr revIDLastSave="0" documentId="13_ncr:1_{5947F31A-324E-44E7-B173-9AB4560A8920}" xr6:coauthVersionLast="47" xr6:coauthVersionMax="47" xr10:uidLastSave="{00000000-0000-0000-0000-000000000000}"/>
  <bookViews>
    <workbookView xWindow="1350" yWindow="10" windowWidth="16060" windowHeight="10110" xr2:uid="{99350B9A-2E80-4647-88F7-421175CEA29A}"/>
  </bookViews>
  <sheets>
    <sheet name="Staff Rate Sheet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F40" i="1"/>
  <c r="E40" i="1"/>
  <c r="F39" i="1"/>
  <c r="E39" i="1"/>
  <c r="F36" i="1"/>
  <c r="E36" i="1"/>
  <c r="F35" i="1"/>
  <c r="E35" i="1"/>
  <c r="F32" i="1"/>
  <c r="E32" i="1"/>
  <c r="F31" i="1"/>
  <c r="E31" i="1"/>
  <c r="F30" i="1"/>
  <c r="E30" i="1"/>
  <c r="F29" i="1"/>
  <c r="E29" i="1"/>
  <c r="F26" i="1"/>
  <c r="E26" i="1"/>
  <c r="F24" i="1"/>
  <c r="E24" i="1"/>
  <c r="F22" i="1"/>
  <c r="E22" i="1"/>
  <c r="F18" i="1"/>
  <c r="E18" i="1"/>
  <c r="F17" i="1"/>
  <c r="E17" i="1"/>
  <c r="F16" i="1"/>
  <c r="E16" i="1"/>
  <c r="F15" i="1"/>
  <c r="E15" i="1"/>
  <c r="F12" i="1"/>
  <c r="E12" i="1"/>
  <c r="F11" i="1"/>
  <c r="E11" i="1"/>
  <c r="D11" i="1"/>
  <c r="F10" i="1"/>
  <c r="E10" i="1"/>
  <c r="F9" i="1"/>
  <c r="E9" i="1"/>
  <c r="F8" i="1"/>
  <c r="E8" i="1"/>
  <c r="F7" i="1"/>
  <c r="E7" i="1"/>
  <c r="F6" i="1"/>
  <c r="E6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tc={4E76C8EF-81A2-4188-9796-61E9A0F05993}</author>
    <author>tc={E526ABB6-8C77-4526-9549-E105BE479869}</author>
    <author>tc={874EB843-FD9B-4022-B343-2B7E17FFF350}</author>
  </authors>
  <commentList>
    <comment ref="C6" authorId="0" shapeId="0" xr:uid="{4E76C8EF-81A2-4188-9796-61E9A0F05993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current Tariff</t>
      </text>
    </comment>
    <comment ref="C11" authorId="1" shapeId="0" xr:uid="{E526ABB6-8C77-4526-9549-E105BE479869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current tariff</t>
      </text>
    </comment>
    <comment ref="C45" authorId="2" shapeId="0" xr:uid="{874EB843-FD9B-4022-B343-2B7E17FFF35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current tariff</t>
      </text>
    </comment>
  </commentList>
</comments>
</file>

<file path=xl/sharedStrings.xml><?xml version="1.0" encoding="utf-8"?>
<sst xmlns="http://schemas.openxmlformats.org/spreadsheetml/2006/main" count="63" uniqueCount="48">
  <si>
    <t>Tariff Item</t>
  </si>
  <si>
    <t>Description</t>
  </si>
  <si>
    <t>Current Rate</t>
  </si>
  <si>
    <t>PSP Rate</t>
  </si>
  <si>
    <t>Staff Rate</t>
  </si>
  <si>
    <t>Inter-Harbor Vessel Movements</t>
  </si>
  <si>
    <t>Gross Tonnage less than 2,000 tons</t>
  </si>
  <si>
    <t>Flat</t>
  </si>
  <si>
    <t>Gross Tonnage 2,000 up to 20,000 tons</t>
  </si>
  <si>
    <t>Gross Tonnage over 20,000 and up to 50,000 tons</t>
  </si>
  <si>
    <t>per ton</t>
  </si>
  <si>
    <t>Gross Tonnage over 50,000 and up to 100,000 tons</t>
  </si>
  <si>
    <t>Gross Tonnage over 100,000 tons</t>
  </si>
  <si>
    <t>Services Time Charge less than 2,000 tons</t>
  </si>
  <si>
    <t>per hour</t>
  </si>
  <si>
    <t>Services Time Charge 2,000 tons and over</t>
  </si>
  <si>
    <t>Harbor Shifts</t>
  </si>
  <si>
    <t>Vessels less than 231.65 meters length</t>
  </si>
  <si>
    <t>Vessels  231.65 meters length and over</t>
  </si>
  <si>
    <t>Services Time Charge</t>
  </si>
  <si>
    <t>Additional Pilot Charge</t>
  </si>
  <si>
    <t>*</t>
  </si>
  <si>
    <t>Computed the same as for first pilot</t>
  </si>
  <si>
    <t>Pilot Boat Charge</t>
  </si>
  <si>
    <t>per embarkation/disembarkation</t>
  </si>
  <si>
    <t>Transportation Charge</t>
  </si>
  <si>
    <t>per pilot per movement</t>
  </si>
  <si>
    <t>Cancellation Charge</t>
  </si>
  <si>
    <t>per cancellation</t>
  </si>
  <si>
    <t>Delay, Detention, Standby and Other</t>
  </si>
  <si>
    <t>Delay</t>
  </si>
  <si>
    <t>Detention</t>
  </si>
  <si>
    <t>Standby</t>
  </si>
  <si>
    <t>Other</t>
  </si>
  <si>
    <t>Other Service Charge</t>
  </si>
  <si>
    <t>Carried out of district</t>
  </si>
  <si>
    <t>per occurrence</t>
  </si>
  <si>
    <t>Additional Service</t>
  </si>
  <si>
    <t>Special Surcharges</t>
  </si>
  <si>
    <t>Training</t>
  </si>
  <si>
    <t>per trainee</t>
  </si>
  <si>
    <t>SILA</t>
  </si>
  <si>
    <t>per movement</t>
  </si>
  <si>
    <t>Ancillary Charges</t>
  </si>
  <si>
    <t>Finance Charge</t>
  </si>
  <si>
    <t>amounts 30 days or more past due</t>
  </si>
  <si>
    <t>Pension Surcharge</t>
  </si>
  <si>
    <t>Per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</si>
</sst>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%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0" fillId="0" borderId="5" xfId="0" applyBorder="1"/>
    <xf numFmtId="44" fontId="0" fillId="0" borderId="5" xfId="0" applyNumberFormat="1" applyBorder="1"/>
    <xf numFmtId="44" fontId="0" fillId="0" borderId="5" xfId="1" applyFont="1" applyBorder="1"/>
    <xf numFmtId="164" fontId="0" fillId="0" borderId="5" xfId="1" applyNumberFormat="1" applyFont="1" applyBorder="1"/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0" fillId="0" borderId="5" xfId="0" applyBorder="1" applyAlignment="1">
      <alignment horizontal="center"/>
    </xf>
    <xf numFmtId="44" fontId="0" fillId="2" borderId="5" xfId="1" applyFont="1" applyFill="1" applyBorder="1"/>
    <xf numFmtId="0" fontId="0" fillId="0" borderId="4" xfId="0" applyBorder="1"/>
    <xf numFmtId="0" fontId="0" fillId="2" borderId="4" xfId="0" applyFill="1" applyBorder="1"/>
    <xf numFmtId="165" fontId="0" fillId="0" borderId="5" xfId="2" applyNumberFormat="1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2" borderId="12" xfId="0" applyFill="1" applyBorder="1"/>
    <xf numFmtId="0" fontId="0" fillId="2" borderId="13" xfId="0" applyFill="1" applyBorder="1"/>
    <xf numFmtId="0" fontId="0" fillId="0" borderId="10" xfId="0" applyBorder="1"/>
    <xf numFmtId="0" fontId="2" fillId="0" borderId="1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me.utc.wa.gov/sites/tp-220513/Staff%20Work%20Papers/Staff%20%20of%20220513-PSP-Exh-WTB05-Burton-Supp-T-9-9-22.xlsx" TargetMode="External"/><Relationship Id="rId1" Type="http://schemas.openxmlformats.org/officeDocument/2006/relationships/externalLinkPath" Target="/sites/tp-220513/Staff%20Work%20Papers/Staff%20%20of%20220513-PSP-Exh-WTB05-Burton-Supp-T-9-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U3">
            <v>282.45</v>
          </cell>
          <cell r="V3">
            <v>146.69999999999999</v>
          </cell>
          <cell r="X3">
            <v>726</v>
          </cell>
          <cell r="Z3">
            <v>846</v>
          </cell>
          <cell r="AA3">
            <v>348</v>
          </cell>
          <cell r="AC3">
            <v>1000</v>
          </cell>
          <cell r="AD3">
            <v>282.45</v>
          </cell>
          <cell r="AE3">
            <v>1628</v>
          </cell>
          <cell r="AF3">
            <v>192</v>
          </cell>
          <cell r="AH3">
            <v>19</v>
          </cell>
          <cell r="AI3">
            <v>16</v>
          </cell>
        </row>
        <row r="4">
          <cell r="W4">
            <v>1395</v>
          </cell>
        </row>
        <row r="5">
          <cell r="W5">
            <v>1628</v>
          </cell>
          <cell r="Y5">
            <v>1628</v>
          </cell>
        </row>
        <row r="6">
          <cell r="Y6">
            <v>7.5700000000000003E-2</v>
          </cell>
        </row>
        <row r="7">
          <cell r="Y7">
            <v>7.0000000000000007E-2</v>
          </cell>
        </row>
        <row r="8">
          <cell r="Y8">
            <v>6.4299999999999996E-2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776">
          <cell r="U7776">
            <v>270.05</v>
          </cell>
          <cell r="V7776">
            <v>146.69999999999999</v>
          </cell>
          <cell r="X7776">
            <v>726</v>
          </cell>
          <cell r="Z7776">
            <v>846</v>
          </cell>
          <cell r="AA7776">
            <v>348</v>
          </cell>
          <cell r="AC7776">
            <v>1000</v>
          </cell>
          <cell r="AD7776">
            <v>270.05</v>
          </cell>
          <cell r="AE7776">
            <v>1785</v>
          </cell>
          <cell r="AF7776">
            <v>195.36</v>
          </cell>
          <cell r="AG7776">
            <v>2.0500000000000001E-2</v>
          </cell>
          <cell r="AH7776">
            <v>19</v>
          </cell>
          <cell r="AI7776">
            <v>16</v>
          </cell>
        </row>
        <row r="7777">
          <cell r="W7777">
            <v>2446.6</v>
          </cell>
        </row>
        <row r="7778">
          <cell r="W7778">
            <v>2856</v>
          </cell>
          <cell r="Y7778">
            <v>1605</v>
          </cell>
        </row>
        <row r="7779">
          <cell r="Y7779">
            <v>7.4399999999999994E-2</v>
          </cell>
        </row>
        <row r="7780">
          <cell r="Y7780">
            <v>6.9000000000000006E-2</v>
          </cell>
        </row>
        <row r="7781">
          <cell r="Y7781">
            <v>6.3399999999999998E-2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oung, Mike (UTC)" id="{BFEF892B-90DE-47A5-8F01-0073BCAD852A}" userId="S::mike.young@utc.wa.gov::a35008aa-c43d-497f-8685-ae5ddd15f6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3-02-03T15:17:43.84" personId="{BFEF892B-90DE-47A5-8F01-0073BCAD852A}" id="{4E76C8EF-81A2-4188-9796-61E9A0F05993}">
    <text>Not in current Tariff</text>
  </threadedComment>
  <threadedComment ref="C11" dT="2023-02-03T15:18:04.28" personId="{BFEF892B-90DE-47A5-8F01-0073BCAD852A}" id="{E526ABB6-8C77-4526-9549-E105BE479869}">
    <text>Not in current tariff</text>
  </threadedComment>
  <threadedComment ref="C45" dT="2023-02-03T15:19:09.32" personId="{BFEF892B-90DE-47A5-8F01-0073BCAD852A}" id="{874EB843-FD9B-4022-B343-2B7E17FFF350}">
    <text>Not in current tariff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F86F-A41A-411F-B2F1-3B46EE943B14}">
  <dimension ref="B3:G47"/>
  <sheetViews>
    <sheetView tabSelected="1" workbookViewId="0">
      <selection activeCell="G7" sqref="G7"/>
    </sheetView>
  </sheetViews>
  <sheetFormatPr defaultRowHeight="14.5" x14ac:dyDescent="0.35"/>
  <cols>
    <col min="1" max="1" width="8.453125" customWidth="1"/>
    <col min="2" max="2" width="10.26953125" bestFit="1" customWidth="1"/>
    <col min="3" max="3" width="43.453125" bestFit="1" customWidth="1"/>
    <col min="4" max="4" width="12.1796875" bestFit="1" customWidth="1"/>
    <col min="5" max="5" width="10.7265625" customWidth="1"/>
    <col min="6" max="6" width="10.81640625" customWidth="1"/>
    <col min="7" max="7" width="33.453125" bestFit="1" customWidth="1"/>
  </cols>
  <sheetData>
    <row r="3" spans="2:7" ht="15" thickBot="1" x14ac:dyDescent="0.4"/>
    <row r="4" spans="2:7" ht="15" thickBot="1" x14ac:dyDescent="0.4">
      <c r="B4" s="1" t="s">
        <v>0</v>
      </c>
      <c r="C4" s="2" t="s">
        <v>1</v>
      </c>
      <c r="D4" s="3" t="s">
        <v>2</v>
      </c>
      <c r="E4" s="27" t="s">
        <v>3</v>
      </c>
      <c r="F4" s="3" t="s">
        <v>4</v>
      </c>
      <c r="G4" s="26"/>
    </row>
    <row r="5" spans="2:7" x14ac:dyDescent="0.35">
      <c r="B5" s="4">
        <v>300</v>
      </c>
      <c r="C5" s="5" t="s">
        <v>5</v>
      </c>
      <c r="D5" s="6"/>
      <c r="E5" s="21"/>
      <c r="F5" s="21"/>
      <c r="G5" s="22"/>
    </row>
    <row r="6" spans="2:7" x14ac:dyDescent="0.35">
      <c r="B6" s="4"/>
      <c r="C6" t="s">
        <v>6</v>
      </c>
      <c r="D6" s="7">
        <f>D7</f>
        <v>1428</v>
      </c>
      <c r="E6" s="8">
        <f>'[1]2023 PF Revenue '!Z7776</f>
        <v>846</v>
      </c>
      <c r="F6" s="8">
        <f>'[1]Staff Priceout Proposed'!Z3</f>
        <v>846</v>
      </c>
      <c r="G6" s="23" t="s">
        <v>7</v>
      </c>
    </row>
    <row r="7" spans="2:7" x14ac:dyDescent="0.35">
      <c r="B7" s="4"/>
      <c r="C7" t="s">
        <v>8</v>
      </c>
      <c r="D7" s="8">
        <v>1428</v>
      </c>
      <c r="E7" s="8">
        <f>'[1]2023 PF Revenue '!Y7778</f>
        <v>1605</v>
      </c>
      <c r="F7" s="8">
        <f>'[1]Staff Priceout Proposed'!Y5</f>
        <v>1628</v>
      </c>
      <c r="G7" s="23" t="s">
        <v>7</v>
      </c>
    </row>
    <row r="8" spans="2:7" x14ac:dyDescent="0.35">
      <c r="B8" s="4"/>
      <c r="C8" t="s">
        <v>9</v>
      </c>
      <c r="D8" s="9">
        <v>6.6400000000000001E-2</v>
      </c>
      <c r="E8" s="9">
        <f>'[1]2023 PF Revenue '!Y7779</f>
        <v>7.4399999999999994E-2</v>
      </c>
      <c r="F8" s="9">
        <f>'[1]Staff Priceout Proposed'!Y6</f>
        <v>7.5700000000000003E-2</v>
      </c>
      <c r="G8" s="23" t="s">
        <v>10</v>
      </c>
    </row>
    <row r="9" spans="2:7" x14ac:dyDescent="0.35">
      <c r="B9" s="4"/>
      <c r="C9" t="s">
        <v>11</v>
      </c>
      <c r="D9" s="9">
        <v>6.1400000000000003E-2</v>
      </c>
      <c r="E9" s="9">
        <f>'[1]2023 PF Revenue '!Y7780</f>
        <v>6.9000000000000006E-2</v>
      </c>
      <c r="F9" s="9">
        <f>'[1]Staff Priceout Proposed'!Y7</f>
        <v>7.0000000000000007E-2</v>
      </c>
      <c r="G9" s="23" t="s">
        <v>10</v>
      </c>
    </row>
    <row r="10" spans="2:7" x14ac:dyDescent="0.35">
      <c r="B10" s="4"/>
      <c r="C10" t="s">
        <v>12</v>
      </c>
      <c r="D10" s="9">
        <v>5.6399999999999999E-2</v>
      </c>
      <c r="E10" s="9">
        <f>'[1]2023 PF Revenue '!Y7781</f>
        <v>6.3399999999999998E-2</v>
      </c>
      <c r="F10" s="9">
        <f>'[1]Staff Priceout Proposed'!Y8</f>
        <v>6.4299999999999996E-2</v>
      </c>
      <c r="G10" s="23" t="s">
        <v>10</v>
      </c>
    </row>
    <row r="11" spans="2:7" x14ac:dyDescent="0.35">
      <c r="B11" s="4"/>
      <c r="C11" t="s">
        <v>13</v>
      </c>
      <c r="D11" s="8">
        <f>D12</f>
        <v>247.75</v>
      </c>
      <c r="E11" s="8">
        <f>'[1]2023 PF Revenue '!V7776</f>
        <v>146.69999999999999</v>
      </c>
      <c r="F11" s="8">
        <f>'[1]Staff Priceout Proposed'!V3</f>
        <v>146.69999999999999</v>
      </c>
      <c r="G11" s="23" t="s">
        <v>14</v>
      </c>
    </row>
    <row r="12" spans="2:7" x14ac:dyDescent="0.35">
      <c r="B12" s="4"/>
      <c r="C12" t="s">
        <v>15</v>
      </c>
      <c r="D12" s="8">
        <v>247.75</v>
      </c>
      <c r="E12" s="8">
        <f>'[1]2023 PF Revenue '!U7776</f>
        <v>270.05</v>
      </c>
      <c r="F12" s="8">
        <f>'[1]Staff Priceout Proposed'!U3</f>
        <v>282.45</v>
      </c>
      <c r="G12" s="23" t="s">
        <v>14</v>
      </c>
    </row>
    <row r="13" spans="2:7" x14ac:dyDescent="0.35">
      <c r="B13" s="10"/>
      <c r="C13" s="11"/>
      <c r="D13" s="12"/>
      <c r="E13" s="14"/>
      <c r="F13" s="12"/>
      <c r="G13" s="24"/>
    </row>
    <row r="14" spans="2:7" x14ac:dyDescent="0.35">
      <c r="B14" s="4">
        <v>310</v>
      </c>
      <c r="C14" s="5" t="s">
        <v>16</v>
      </c>
      <c r="D14" s="6"/>
      <c r="E14" s="8"/>
      <c r="F14" s="6"/>
      <c r="G14" s="23"/>
    </row>
    <row r="15" spans="2:7" x14ac:dyDescent="0.35">
      <c r="B15" s="4"/>
      <c r="C15" t="s">
        <v>6</v>
      </c>
      <c r="D15" s="8">
        <v>0</v>
      </c>
      <c r="E15" s="8">
        <f>'[1]2023 PF Revenue '!X7776</f>
        <v>726</v>
      </c>
      <c r="F15" s="8">
        <f>'[1]Staff Priceout Proposed'!X3</f>
        <v>726</v>
      </c>
      <c r="G15" s="23"/>
    </row>
    <row r="16" spans="2:7" x14ac:dyDescent="0.35">
      <c r="B16" s="4"/>
      <c r="C16" t="s">
        <v>17</v>
      </c>
      <c r="D16" s="8">
        <v>1223.3</v>
      </c>
      <c r="E16" s="8">
        <f>'[1]2023 PF Revenue '!W7777</f>
        <v>2446.6</v>
      </c>
      <c r="F16" s="8">
        <f>'[1]Staff Priceout Proposed'!W4</f>
        <v>1395</v>
      </c>
      <c r="G16" s="23" t="s">
        <v>7</v>
      </c>
    </row>
    <row r="17" spans="2:7" x14ac:dyDescent="0.35">
      <c r="B17" s="4"/>
      <c r="C17" t="s">
        <v>18</v>
      </c>
      <c r="D17" s="8">
        <v>1428</v>
      </c>
      <c r="E17" s="8">
        <f>'[1]2023 PF Revenue '!W7778</f>
        <v>2856</v>
      </c>
      <c r="F17" s="8">
        <f>'[1]Staff Priceout Proposed'!W5</f>
        <v>1628</v>
      </c>
      <c r="G17" s="23" t="s">
        <v>7</v>
      </c>
    </row>
    <row r="18" spans="2:7" x14ac:dyDescent="0.35">
      <c r="B18" s="4"/>
      <c r="C18" t="s">
        <v>19</v>
      </c>
      <c r="D18" s="8">
        <v>247.75</v>
      </c>
      <c r="E18" s="8">
        <f>'[1]2023 PF Revenue '!U7776</f>
        <v>270.05</v>
      </c>
      <c r="F18" s="8">
        <f>'[1]Staff Priceout Proposed'!U3</f>
        <v>282.45</v>
      </c>
      <c r="G18" s="23" t="s">
        <v>14</v>
      </c>
    </row>
    <row r="19" spans="2:7" x14ac:dyDescent="0.35">
      <c r="B19" s="10"/>
      <c r="C19" s="11"/>
      <c r="D19" s="12"/>
      <c r="E19" s="12"/>
      <c r="F19" s="12"/>
      <c r="G19" s="24"/>
    </row>
    <row r="20" spans="2:7" x14ac:dyDescent="0.35">
      <c r="B20" s="4">
        <v>320</v>
      </c>
      <c r="C20" s="5" t="s">
        <v>20</v>
      </c>
      <c r="D20" s="13" t="s">
        <v>21</v>
      </c>
      <c r="E20" s="13" t="s">
        <v>21</v>
      </c>
      <c r="F20" s="13" t="s">
        <v>21</v>
      </c>
      <c r="G20" s="23" t="s">
        <v>22</v>
      </c>
    </row>
    <row r="21" spans="2:7" x14ac:dyDescent="0.35">
      <c r="B21" s="10"/>
      <c r="C21" s="11"/>
      <c r="D21" s="12"/>
      <c r="E21" s="12"/>
      <c r="F21" s="12"/>
      <c r="G21" s="24"/>
    </row>
    <row r="22" spans="2:7" x14ac:dyDescent="0.35">
      <c r="B22" s="4">
        <v>330</v>
      </c>
      <c r="C22" s="5" t="s">
        <v>23</v>
      </c>
      <c r="D22" s="8">
        <v>348</v>
      </c>
      <c r="E22" s="8">
        <f>'[1]2023 PF Revenue '!AA7776</f>
        <v>348</v>
      </c>
      <c r="F22" s="8">
        <f>'[1]Staff Priceout Proposed'!AA3</f>
        <v>348</v>
      </c>
      <c r="G22" s="23" t="s">
        <v>24</v>
      </c>
    </row>
    <row r="23" spans="2:7" x14ac:dyDescent="0.35">
      <c r="B23" s="10"/>
      <c r="C23" s="11"/>
      <c r="D23" s="12"/>
      <c r="E23" s="14"/>
      <c r="F23" s="12"/>
      <c r="G23" s="24"/>
    </row>
    <row r="24" spans="2:7" x14ac:dyDescent="0.35">
      <c r="B24" s="4">
        <v>340</v>
      </c>
      <c r="C24" s="5" t="s">
        <v>25</v>
      </c>
      <c r="D24" s="8">
        <v>168.2</v>
      </c>
      <c r="E24" s="8">
        <f>'[1]2023 PF Revenue '!AF7776</f>
        <v>195.36</v>
      </c>
      <c r="F24" s="8">
        <f>'[1]Staff Priceout Proposed'!AF3</f>
        <v>192</v>
      </c>
      <c r="G24" s="23" t="s">
        <v>26</v>
      </c>
    </row>
    <row r="25" spans="2:7" x14ac:dyDescent="0.35">
      <c r="B25" s="10"/>
      <c r="C25" s="11"/>
      <c r="D25" s="12"/>
      <c r="E25" s="14"/>
      <c r="F25" s="14"/>
      <c r="G25" s="24"/>
    </row>
    <row r="26" spans="2:7" x14ac:dyDescent="0.35">
      <c r="B26" s="4">
        <v>350</v>
      </c>
      <c r="C26" s="5" t="s">
        <v>27</v>
      </c>
      <c r="D26" s="8">
        <v>1428</v>
      </c>
      <c r="E26" s="8">
        <f>'[1]2023 PF Revenue '!AE7776</f>
        <v>1785</v>
      </c>
      <c r="F26" s="8">
        <f>'[1]Staff Priceout Proposed'!AE3</f>
        <v>1628</v>
      </c>
      <c r="G26" s="23" t="s">
        <v>28</v>
      </c>
    </row>
    <row r="27" spans="2:7" x14ac:dyDescent="0.35">
      <c r="B27" s="10"/>
      <c r="C27" s="11"/>
      <c r="D27" s="12"/>
      <c r="E27" s="14"/>
      <c r="F27" s="14"/>
      <c r="G27" s="24"/>
    </row>
    <row r="28" spans="2:7" x14ac:dyDescent="0.35">
      <c r="B28" s="4">
        <v>360</v>
      </c>
      <c r="C28" s="5" t="s">
        <v>29</v>
      </c>
      <c r="D28" s="6"/>
      <c r="E28" s="8"/>
      <c r="F28" s="8"/>
      <c r="G28" s="23"/>
    </row>
    <row r="29" spans="2:7" x14ac:dyDescent="0.35">
      <c r="B29" s="4"/>
      <c r="C29" t="s">
        <v>30</v>
      </c>
      <c r="D29" s="8">
        <v>247.75</v>
      </c>
      <c r="E29" s="8">
        <f>'[1]2023 PF Revenue '!$AD$7776</f>
        <v>270.05</v>
      </c>
      <c r="F29" s="8">
        <f>'[1]Staff Priceout Proposed'!AD3</f>
        <v>282.45</v>
      </c>
      <c r="G29" s="23" t="s">
        <v>14</v>
      </c>
    </row>
    <row r="30" spans="2:7" x14ac:dyDescent="0.35">
      <c r="B30" s="4"/>
      <c r="C30" t="s">
        <v>31</v>
      </c>
      <c r="D30" s="8">
        <v>247.75</v>
      </c>
      <c r="E30" s="8">
        <f>'[1]2023 PF Revenue '!$AD$7776</f>
        <v>270.05</v>
      </c>
      <c r="F30" s="8">
        <f>'[1]Staff Priceout Proposed'!AD3</f>
        <v>282.45</v>
      </c>
      <c r="G30" s="23" t="s">
        <v>14</v>
      </c>
    </row>
    <row r="31" spans="2:7" x14ac:dyDescent="0.35">
      <c r="B31" s="4"/>
      <c r="C31" t="s">
        <v>32</v>
      </c>
      <c r="D31" s="8">
        <v>247.75</v>
      </c>
      <c r="E31" s="8">
        <f>'[1]2023 PF Revenue '!$AD$7776</f>
        <v>270.05</v>
      </c>
      <c r="F31" s="8">
        <f>'[1]Staff Priceout Proposed'!AD3</f>
        <v>282.45</v>
      </c>
      <c r="G31" s="23" t="s">
        <v>14</v>
      </c>
    </row>
    <row r="32" spans="2:7" x14ac:dyDescent="0.35">
      <c r="B32" s="4"/>
      <c r="C32" t="s">
        <v>33</v>
      </c>
      <c r="D32" s="8">
        <v>247.75</v>
      </c>
      <c r="E32" s="8">
        <f>'[1]2023 PF Revenue '!$AD$7776</f>
        <v>270.05</v>
      </c>
      <c r="F32" s="8">
        <f>'[1]Staff Priceout Proposed'!AD3</f>
        <v>282.45</v>
      </c>
      <c r="G32" s="23" t="s">
        <v>14</v>
      </c>
    </row>
    <row r="33" spans="2:7" x14ac:dyDescent="0.35">
      <c r="B33" s="10"/>
      <c r="C33" s="11"/>
      <c r="D33" s="14"/>
      <c r="E33" s="14"/>
      <c r="F33" s="14"/>
      <c r="G33" s="24"/>
    </row>
    <row r="34" spans="2:7" x14ac:dyDescent="0.35">
      <c r="B34" s="4">
        <v>370</v>
      </c>
      <c r="C34" s="5" t="s">
        <v>34</v>
      </c>
      <c r="D34" s="8"/>
      <c r="E34" s="8"/>
      <c r="F34" s="8"/>
      <c r="G34" s="23"/>
    </row>
    <row r="35" spans="2:7" x14ac:dyDescent="0.35">
      <c r="B35" s="15"/>
      <c r="C35" t="s">
        <v>35</v>
      </c>
      <c r="D35" s="8">
        <v>1000</v>
      </c>
      <c r="E35" s="8">
        <f>'[1]2023 PF Revenue '!AC7776</f>
        <v>1000</v>
      </c>
      <c r="F35" s="8">
        <f>'[1]Staff Priceout Proposed'!AC3</f>
        <v>1000</v>
      </c>
      <c r="G35" s="23" t="s">
        <v>36</v>
      </c>
    </row>
    <row r="36" spans="2:7" x14ac:dyDescent="0.35">
      <c r="B36" s="15"/>
      <c r="C36" t="s">
        <v>37</v>
      </c>
      <c r="D36" s="8">
        <v>247.75</v>
      </c>
      <c r="E36" s="8">
        <f>'[1]2023 PF Revenue '!U7776</f>
        <v>270.05</v>
      </c>
      <c r="F36" s="8">
        <f>'[1]Staff Priceout Proposed'!U3</f>
        <v>282.45</v>
      </c>
      <c r="G36" s="23" t="s">
        <v>14</v>
      </c>
    </row>
    <row r="37" spans="2:7" x14ac:dyDescent="0.35">
      <c r="B37" s="16"/>
      <c r="C37" s="11"/>
      <c r="D37" s="12"/>
      <c r="E37" s="14"/>
      <c r="F37" s="14"/>
      <c r="G37" s="24"/>
    </row>
    <row r="38" spans="2:7" x14ac:dyDescent="0.35">
      <c r="B38" s="4">
        <v>380</v>
      </c>
      <c r="C38" s="5" t="s">
        <v>38</v>
      </c>
      <c r="D38" s="6"/>
      <c r="E38" s="8"/>
      <c r="F38" s="8"/>
      <c r="G38" s="23"/>
    </row>
    <row r="39" spans="2:7" x14ac:dyDescent="0.35">
      <c r="B39" s="4"/>
      <c r="C39" t="s">
        <v>39</v>
      </c>
      <c r="D39" s="8">
        <v>19</v>
      </c>
      <c r="E39" s="8">
        <f>'[1]2023 PF Revenue '!AH7776</f>
        <v>19</v>
      </c>
      <c r="F39" s="8">
        <f>'[1]Staff Priceout Proposed'!AH3</f>
        <v>19</v>
      </c>
      <c r="G39" s="23" t="s">
        <v>40</v>
      </c>
    </row>
    <row r="40" spans="2:7" x14ac:dyDescent="0.35">
      <c r="B40" s="4"/>
      <c r="C40" t="s">
        <v>41</v>
      </c>
      <c r="D40" s="8">
        <v>16</v>
      </c>
      <c r="E40" s="8">
        <f>'[1]2023 PF Revenue '!AI7776</f>
        <v>16</v>
      </c>
      <c r="F40" s="8">
        <f>'[1]Staff Priceout Proposed'!AI3</f>
        <v>16</v>
      </c>
      <c r="G40" s="23" t="s">
        <v>42</v>
      </c>
    </row>
    <row r="41" spans="2:7" x14ac:dyDescent="0.35">
      <c r="B41" s="10"/>
      <c r="C41" s="11"/>
      <c r="D41" s="12"/>
      <c r="E41" s="12"/>
      <c r="F41" s="12"/>
      <c r="G41" s="24"/>
    </row>
    <row r="42" spans="2:7" x14ac:dyDescent="0.35">
      <c r="B42" s="4"/>
      <c r="C42" s="5" t="s">
        <v>43</v>
      </c>
      <c r="D42" s="6"/>
      <c r="E42" s="6"/>
      <c r="F42" s="6"/>
      <c r="G42" s="23"/>
    </row>
    <row r="43" spans="2:7" x14ac:dyDescent="0.35">
      <c r="B43" s="4">
        <v>390</v>
      </c>
      <c r="C43" t="s">
        <v>44</v>
      </c>
      <c r="D43" s="17">
        <v>1.4999999999999999E-2</v>
      </c>
      <c r="E43" s="17">
        <v>1.4999999999999999E-2</v>
      </c>
      <c r="F43" s="17">
        <v>1.4999999999999999E-2</v>
      </c>
      <c r="G43" s="23" t="s">
        <v>45</v>
      </c>
    </row>
    <row r="44" spans="2:7" x14ac:dyDescent="0.35">
      <c r="B44" s="15"/>
      <c r="D44" s="6"/>
      <c r="E44" s="6"/>
      <c r="F44" s="6"/>
      <c r="G44" s="23"/>
    </row>
    <row r="45" spans="2:7" x14ac:dyDescent="0.35">
      <c r="B45" s="15"/>
      <c r="C45" t="s">
        <v>46</v>
      </c>
      <c r="D45" s="8">
        <v>0</v>
      </c>
      <c r="E45" s="9">
        <f>'[1]2023 PF Revenue '!AG7776</f>
        <v>2.0500000000000001E-2</v>
      </c>
      <c r="F45" s="8">
        <v>0</v>
      </c>
      <c r="G45" s="23" t="s">
        <v>47</v>
      </c>
    </row>
    <row r="46" spans="2:7" x14ac:dyDescent="0.35">
      <c r="B46" s="16"/>
      <c r="C46" s="11"/>
      <c r="D46" s="12"/>
      <c r="E46" s="12"/>
      <c r="F46" s="12"/>
      <c r="G46" s="24"/>
    </row>
    <row r="47" spans="2:7" ht="15" thickBot="1" x14ac:dyDescent="0.4">
      <c r="B47" s="18"/>
      <c r="C47" s="19"/>
      <c r="D47" s="20"/>
      <c r="E47" s="20"/>
      <c r="F47" s="20"/>
      <c r="G47" s="25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Date1 xmlns="dc463f71-b30c-4ab2-9473-d307f9d35888">2023-02-10T16:18:52+00:00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BDE11BE-C184-4F64-9824-9303BCDFA361}"/>
</file>

<file path=customXml/itemProps2.xml><?xml version="1.0" encoding="utf-8"?>
<ds:datastoreItem xmlns:ds="http://schemas.openxmlformats.org/officeDocument/2006/customXml" ds:itemID="{648111C8-B638-4183-BC9B-5B5D97EB31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D3E5F-DDDC-4BDF-8CEF-64054D3FE38B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0689114-bdb9-4146-803a-240f5368dce0"/>
    <ds:schemaRef ds:uri="http://purl.org/dc/elements/1.1/"/>
    <ds:schemaRef ds:uri="http://schemas.microsoft.com/office/infopath/2007/PartnerControls"/>
    <ds:schemaRef ds:uri="http://schemas.microsoft.com/sharepoint/v3/fields"/>
    <ds:schemaRef ds:uri="24f70c62-691b-492e-ba59-9d389529a97e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5E1A90F-C3BE-4F41-9A3E-922DCA5BC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Rate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Mike (UTC)</dc:creator>
  <cp:keywords/>
  <dc:description/>
  <cp:lastModifiedBy>DeMarco, Betsy (UTC)</cp:lastModifiedBy>
  <cp:revision/>
  <dcterms:created xsi:type="dcterms:W3CDTF">2023-02-08T21:57:07Z</dcterms:created>
  <dcterms:modified xsi:type="dcterms:W3CDTF">2023-02-09T21:46:41Z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4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