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6.xml" ContentType="application/vnd.openxmlformats-officedocument.drawing+xml"/>
  <Override PartName="/xl/worksheets/sheet1.xml" ContentType="application/vnd.openxmlformats-officedocument.spreadsheetml.workshee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drawing5.xml" ContentType="application/vnd.openxmlformats-officedocument.drawing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Tariffs\1. Open Advices\2023-44 Electric Schedule 95 - Power Cost Adjustment Clause (UE-23XXXX) (Eff. 01-01-24)\Sent to UTC 09-29-23\"/>
    </mc:Choice>
  </mc:AlternateContent>
  <bookViews>
    <workbookView xWindow="135" yWindow="285" windowWidth="28650" windowHeight="13785" tabRatio="902"/>
  </bookViews>
  <sheets>
    <sheet name="REDACTED VERSION" sheetId="31" r:id="rId1"/>
    <sheet name="Mid C %" sheetId="2" r:id="rId2"/>
    <sheet name="(R) Available capacity" sheetId="29" r:id="rId3"/>
    <sheet name="(R) Aurora Inputs" sheetId="30" r:id="rId4"/>
    <sheet name="CEA" sheetId="17" r:id="rId5"/>
    <sheet name="(R) Upper Baker" sheetId="10" r:id="rId6"/>
    <sheet name="(R) Lower Baker" sheetId="11" r:id="rId7"/>
    <sheet name="(R) Snoqualmie PH1" sheetId="12" r:id="rId8"/>
    <sheet name="(R) Snoqualmie PH2" sheetId="14" r:id="rId9"/>
    <sheet name="Wells" sheetId="4" r:id="rId10"/>
    <sheet name="Rocky Reach" sheetId="5" r:id="rId11"/>
    <sheet name="Rock Island" sheetId="6" r:id="rId12"/>
    <sheet name="Wanapum" sheetId="7" r:id="rId13"/>
    <sheet name="Priest Rapids" sheetId="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__________________six6" localSheetId="0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localSheetId="0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localSheetId="0" hidden="1">{#N/A,#N/A,FALSE,"schA"}</definedName>
    <definedName name="____________________www1" hidden="1">{#N/A,#N/A,FALSE,"schA"}</definedName>
    <definedName name="__________________six6" localSheetId="0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0" hidden="1">{#N/A,#N/A,FALSE,"schA"}</definedName>
    <definedName name="__________________www1" hidden="1">{#N/A,#N/A,FALSE,"schA"}</definedName>
    <definedName name="_________________six6" localSheetId="0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0" hidden="1">{#N/A,#N/A,FALSE,"schA"}</definedName>
    <definedName name="_________________www1" hidden="1">{#N/A,#N/A,FALSE,"schA"}</definedName>
    <definedName name="________________six6" localSheetId="0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0" hidden="1">{#N/A,#N/A,FALSE,"schA"}</definedName>
    <definedName name="________________www1" hidden="1">{#N/A,#N/A,FALSE,"schA"}</definedName>
    <definedName name="_______________six6" localSheetId="0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0" hidden="1">{#N/A,#N/A,FALSE,"schA"}</definedName>
    <definedName name="_______________www1" hidden="1">{#N/A,#N/A,FALSE,"schA"}</definedName>
    <definedName name="______________six6" localSheetId="0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0" hidden="1">{#N/A,#N/A,FALSE,"schA"}</definedName>
    <definedName name="______________www1" hidden="1">{#N/A,#N/A,FALSE,"schA"}</definedName>
    <definedName name="_____________six6" localSheetId="0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0" hidden="1">{#N/A,#N/A,FALSE,"schA"}</definedName>
    <definedName name="_____________www1" hidden="1">{#N/A,#N/A,FALSE,"schA"}</definedName>
    <definedName name="____________six6" localSheetId="0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0" hidden="1">{#N/A,#N/A,FALSE,"schA"}</definedName>
    <definedName name="____________www1" hidden="1">{#N/A,#N/A,FALSE,"schA"}</definedName>
    <definedName name="___________six6" localSheetId="0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0" hidden="1">{#N/A,#N/A,FALSE,"schA"}</definedName>
    <definedName name="___________www1" hidden="1">{#N/A,#N/A,FALSE,"schA"}</definedName>
    <definedName name="__________six6" localSheetId="0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0" hidden="1">{#N/A,#N/A,FALSE,"schA"}</definedName>
    <definedName name="__________www1" hidden="1">{#N/A,#N/A,FALSE,"schA"}</definedName>
    <definedName name="_________six6" localSheetId="0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0" hidden="1">{#N/A,#N/A,FALSE,"schA"}</definedName>
    <definedName name="_________www1" hidden="1">{#N/A,#N/A,FALSE,"schA"}</definedName>
    <definedName name="________six6" localSheetId="0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0" hidden="1">{#N/A,#N/A,FALSE,"schA"}</definedName>
    <definedName name="________www1" hidden="1">{#N/A,#N/A,FALSE,"schA"}</definedName>
    <definedName name="_______ex1" localSheetId="0" hidden="1">{#N/A,#N/A,FALSE,"Summ";#N/A,#N/A,FALSE,"General"}</definedName>
    <definedName name="_______ex1" hidden="1">{#N/A,#N/A,FALSE,"Summ";#N/A,#N/A,FALSE,"General"}</definedName>
    <definedName name="_______new1" localSheetId="0" hidden="1">{#N/A,#N/A,FALSE,"Summ";#N/A,#N/A,FALSE,"General"}</definedName>
    <definedName name="_______new1" hidden="1">{#N/A,#N/A,FALSE,"Summ";#N/A,#N/A,FALSE,"General"}</definedName>
    <definedName name="_______six6" localSheetId="0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0" hidden="1">{#N/A,#N/A,FALSE,"schA"}</definedName>
    <definedName name="_______www1" hidden="1">{#N/A,#N/A,FALSE,"schA"}</definedName>
    <definedName name="______ex1" localSheetId="0" hidden="1">{#N/A,#N/A,FALSE,"Summ";#N/A,#N/A,FALSE,"General"}</definedName>
    <definedName name="______ex1" hidden="1">{#N/A,#N/A,FALSE,"Summ";#N/A,#N/A,FALSE,"General"}</definedName>
    <definedName name="______new1" localSheetId="0" hidden="1">{#N/A,#N/A,FALSE,"Summ";#N/A,#N/A,FALSE,"General"}</definedName>
    <definedName name="______new1" hidden="1">{#N/A,#N/A,FALSE,"Summ";#N/A,#N/A,FALSE,"General"}</definedName>
    <definedName name="______six6" localSheetId="0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0" hidden="1">{#N/A,#N/A,FALSE,"schA"}</definedName>
    <definedName name="______www1" hidden="1">{#N/A,#N/A,FALSE,"schA"}</definedName>
    <definedName name="_____ex1" localSheetId="0" hidden="1">{#N/A,#N/A,FALSE,"Summ";#N/A,#N/A,FALSE,"General"}</definedName>
    <definedName name="_____ex1" hidden="1">{#N/A,#N/A,FALSE,"Summ";#N/A,#N/A,FALSE,"General"}</definedName>
    <definedName name="_____new1" localSheetId="0" hidden="1">{#N/A,#N/A,FALSE,"Summ";#N/A,#N/A,FALSE,"General"}</definedName>
    <definedName name="_____new1" hidden="1">{#N/A,#N/A,FALSE,"Summ";#N/A,#N/A,FALSE,"General"}</definedName>
    <definedName name="_____six6" localSheetId="0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0" hidden="1">{#N/A,#N/A,FALSE,"schA"}</definedName>
    <definedName name="_____www1" hidden="1">{#N/A,#N/A,FALSE,"schA"}</definedName>
    <definedName name="____ex1" localSheetId="0" hidden="1">{#N/A,#N/A,FALSE,"Summ";#N/A,#N/A,FALSE,"General"}</definedName>
    <definedName name="____ex1" hidden="1">{#N/A,#N/A,FALSE,"Summ";#N/A,#N/A,FALSE,"General"}</definedName>
    <definedName name="____new1" localSheetId="0" hidden="1">{#N/A,#N/A,FALSE,"Summ";#N/A,#N/A,FALSE,"General"}</definedName>
    <definedName name="____new1" hidden="1">{#N/A,#N/A,FALSE,"Summ";#N/A,#N/A,FALSE,"General"}</definedName>
    <definedName name="____six6" localSheetId="0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0" hidden="1">{#N/A,#N/A,FALSE,"schA"}</definedName>
    <definedName name="____www1" hidden="1">{#N/A,#N/A,FALSE,"schA"}</definedName>
    <definedName name="___ex1" localSheetId="0" hidden="1">{#N/A,#N/A,FALSE,"Summ";#N/A,#N/A,FALSE,"General"}</definedName>
    <definedName name="___ex1" hidden="1">{#N/A,#N/A,FALSE,"Summ";#N/A,#N/A,FALSE,"General"}</definedName>
    <definedName name="___new1" localSheetId="0" hidden="1">{#N/A,#N/A,FALSE,"Summ";#N/A,#N/A,FALSE,"General"}</definedName>
    <definedName name="___new1" hidden="1">{#N/A,#N/A,FALSE,"Summ";#N/A,#N/A,FALSE,"General"}</definedName>
    <definedName name="___six6" localSheetId="0" hidden="1">{#N/A,#N/A,FALSE,"CRPT";#N/A,#N/A,FALSE,"TREND";#N/A,#N/A,FALSE,"%Curve"}</definedName>
    <definedName name="___six6" hidden="1">{#N/A,#N/A,FALSE,"CRPT";#N/A,#N/A,FALSE,"TREND";#N/A,#N/A,FALSE,"%Curve"}</definedName>
    <definedName name="___www1" localSheetId="0" hidden="1">{#N/A,#N/A,FALSE,"schA"}</definedName>
    <definedName name="___www1" hidden="1">{#N/A,#N/A,FALSE,"schA"}</definedName>
    <definedName name="__123Graph_D" localSheetId="0" hidden="1">#REF!</definedName>
    <definedName name="__123Graph_D" hidden="1">#REF!</definedName>
    <definedName name="__123Graph_ECURRENT" localSheetId="0" hidden="1">[1]ConsolidatingPL!#REF!</definedName>
    <definedName name="__123Graph_ECURRENT" hidden="1">[1]ConsolidatingPL!#REF!</definedName>
    <definedName name="__ex1" localSheetId="0" hidden="1">{#N/A,#N/A,FALSE,"Summ";#N/A,#N/A,FALSE,"General"}</definedName>
    <definedName name="__ex1" hidden="1">{#N/A,#N/A,FALSE,"Summ";#N/A,#N/A,FALSE,"General"}</definedName>
    <definedName name="__new1" localSheetId="0" hidden="1">{#N/A,#N/A,FALSE,"Summ";#N/A,#N/A,FALSE,"General"}</definedName>
    <definedName name="__new1" hidden="1">{#N/A,#N/A,FALSE,"Summ";#N/A,#N/A,FALSE,"General"}</definedName>
    <definedName name="__six6" localSheetId="0" hidden="1">{#N/A,#N/A,FALSE,"CRPT";#N/A,#N/A,FALSE,"TREND";#N/A,#N/A,FALSE,"%Curve"}</definedName>
    <definedName name="__six6" hidden="1">{#N/A,#N/A,FALSE,"CRPT";#N/A,#N/A,FALSE,"TREND";#N/A,#N/A,FALSE,"%Curve"}</definedName>
    <definedName name="__www1" localSheetId="0" hidden="1">{#N/A,#N/A,FALSE,"schA"}</definedName>
    <definedName name="__www1" hidden="1">{#N/A,#N/A,FALSE,"schA"}</definedName>
    <definedName name="_2__123Graph_ABUDG6_Dtons_inv" hidden="1">[2]Quant!#REF!</definedName>
    <definedName name="_3__123Graph_ABUDG6_Dtons_inv" hidden="1">[3]Quant!#REF!</definedName>
    <definedName name="_4__123Graph_ABUDG6_Dtons_inv" hidden="1">'[4]Area D 2011'!#REF!</definedName>
    <definedName name="_6__123Graph_CBUDG6_D_ESCRPR" hidden="1">'[5]2012 Area AB BudgetSummary'!#REF!</definedName>
    <definedName name="_7__123Graph_CBUDG6_D_ESCRPR" hidden="1">'[4]Area D 2011'!#REF!</definedName>
    <definedName name="_7__123Graph_DBUDG6_D_ESCRPR" hidden="1">'[5]2012 Area AB BudgetSummary'!#REF!</definedName>
    <definedName name="_8__123Graph_DBUDG6_D_ESCRPR" hidden="1">'[4]Area D 2011'!#REF!</definedName>
    <definedName name="_ex1" localSheetId="0" hidden="1">{#N/A,#N/A,FALSE,"Summ";#N/A,#N/A,FALSE,"General"}</definedName>
    <definedName name="_ex1" hidden="1">{#N/A,#N/A,FALSE,"Summ";#N/A,#N/A,FALSE,"General"}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ew1" localSheetId="0" hidden="1">{#N/A,#N/A,FALSE,"Summ";#N/A,#N/A,FALSE,"General"}</definedName>
    <definedName name="_new1" hidden="1">{#N/A,#N/A,FALSE,"Summ";#N/A,#N/A,FALSE,"General"}</definedName>
    <definedName name="_Order1" localSheetId="0" hidden="1">0</definedName>
    <definedName name="_Order2" localSheetId="0" hidden="1">0</definedName>
    <definedName name="_Parse_In" localSheetId="0" hidden="1">#REF!</definedName>
    <definedName name="_Parse_In" hidden="1">#REF!</definedName>
    <definedName name="_Regression_Out" localSheetId="0" hidden="1">[6]FIA!#REF!</definedName>
    <definedName name="_Regression_Out" hidden="1">[6]FIA!#REF!</definedName>
    <definedName name="_six6" localSheetId="0" hidden="1">{#N/A,#N/A,FALSE,"CRPT";#N/A,#N/A,FALSE,"TREND";#N/A,#N/A,FALSE,"%Curve"}</definedName>
    <definedName name="_six6" hidden="1">{#N/A,#N/A,FALSE,"CRPT";#N/A,#N/A,FALSE,"TREND";#N/A,#N/A,FALSE,"%Curve"}</definedName>
    <definedName name="_Sort" localSheetId="0" hidden="1">#REF!</definedName>
    <definedName name="_Sort" hidden="1">#REF!</definedName>
    <definedName name="_www1" localSheetId="0" hidden="1">{#N/A,#N/A,FALSE,"schA"}</definedName>
    <definedName name="_www1" hidden="1">{#N/A,#N/A,FALSE,"schA"}</definedName>
    <definedName name="a" localSheetId="0" hidden="1">{"Plat Summary",#N/A,FALSE,"PLAT DESIGN"}</definedName>
    <definedName name="a" hidden="1">{"Plat Summary",#N/A,FALSE,"PLAT DESIGN"}</definedName>
    <definedName name="aaa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localSheetId="0" hidden="1">{#N/A,#N/A,FALSE,"Coversheet";#N/A,#N/A,FALSE,"QA"}</definedName>
    <definedName name="AAAAAAAAAAAAAA" hidden="1">{#N/A,#N/A,FALSE,"Coversheet";#N/A,#N/A,FALSE,"QA"}</definedName>
    <definedName name="b" localSheetId="0" hidden="1">{"Plat Summary",#N/A,FALSE,"PLAT DESIGN"}</definedName>
    <definedName name="b" hidden="1">{"Plat Summary",#N/A,FALSE,"PLAT DESIGN"}</definedName>
    <definedName name="BEm" localSheetId="0" hidden="1">#REF!</definedName>
    <definedName name="BEm" hidden="1">#REF!</definedName>
    <definedName name="BEx0017DGUEDPCFJUPUZOOLJCS2B" localSheetId="0" hidden="1">#REF!</definedName>
    <definedName name="BEx0017DGUEDPCFJUPUZOOLJCS2B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0" hidden="1">#REF!</definedName>
    <definedName name="BEx00DXTY2JDVGWQKV8H7FG4SV30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0" hidden="1">#REF!</definedName>
    <definedName name="BEx00KZHZBHP3TDV1YMX4B19B95O" hidden="1">#REF!</definedName>
    <definedName name="BEx00P11V7HA4MS6XYY3P4BPVXML" localSheetId="0" hidden="1">#REF!</definedName>
    <definedName name="BEx00P11V7HA4MS6XYY3P4BPVXML" hidden="1">#REF!</definedName>
    <definedName name="BEx00PBV7V99V7M3LDYUTF31MUFJ" localSheetId="0" hidden="1">#REF!</definedName>
    <definedName name="BEx00PBV7V99V7M3LDYUTF31MUFJ" hidden="1">#REF!</definedName>
    <definedName name="BEx00SMIQJ55EVB7T24CORX0JWQO" localSheetId="0" hidden="1">#REF!</definedName>
    <definedName name="BEx00SMIQJ55EVB7T24CORX0JWQO" hidden="1">#REF!</definedName>
    <definedName name="BEx010V7DB7O7Z9NHSX27HZK4H76" localSheetId="0" hidden="1">#REF!</definedName>
    <definedName name="BEx010V7DB7O7Z9NHSX27HZK4H76" hidden="1">#REF!</definedName>
    <definedName name="BEx012IKS6YVHG9KTG2FAKRSMYLU" localSheetId="0" hidden="1">#REF!</definedName>
    <definedName name="BEx012IKS6YVHG9KTG2FAKRSMYLU" hidden="1">#REF!</definedName>
    <definedName name="BEx01HY6E3GJ66ABU5ABN26V6Q13" localSheetId="0" hidden="1">#REF!</definedName>
    <definedName name="BEx01HY6E3GJ66ABU5ABN26V6Q13" hidden="1">#REF!</definedName>
    <definedName name="BEx01PW5YQKEGAR8JDDI5OARYXDF" localSheetId="0" hidden="1">#REF!</definedName>
    <definedName name="BEx01PW5YQKEGAR8JDDI5OARYXDF" hidden="1">#REF!</definedName>
    <definedName name="BEx01QCB2ERCAYYOFDP3OQRWUU60" localSheetId="0" hidden="1">#REF!</definedName>
    <definedName name="BEx01QCB2ERCAYYOFDP3OQRWUU60" hidden="1">#REF!</definedName>
    <definedName name="BEx01U37NQSMTGJRU8EGTJORBJ6H" localSheetId="0" hidden="1">#REF!</definedName>
    <definedName name="BEx01U37NQSMTGJRU8EGTJORBJ6H" hidden="1">#REF!</definedName>
    <definedName name="BEx01XJ94SHJ1YQ7ORPW0RQGKI2H" localSheetId="0" hidden="1">#REF!</definedName>
    <definedName name="BEx01XJ94SHJ1YQ7ORPW0RQGKI2H" hidden="1">#REF!</definedName>
    <definedName name="BEx028BOZCS2MQO9MODVS6F7NCA3" localSheetId="0" hidden="1">#REF!</definedName>
    <definedName name="BEx028BOZCS2MQO9MODVS6F7NCA3" hidden="1">#REF!</definedName>
    <definedName name="BEx02DPUYNH76938V8GVORY8LRY1" localSheetId="0" hidden="1">#REF!</definedName>
    <definedName name="BEx02DPUYNH76938V8GVORY8LRY1" hidden="1">#REF!</definedName>
    <definedName name="BEx02PEP6DY4K1JGB0HHS3B6QOGZ" localSheetId="0" hidden="1">#REF!</definedName>
    <definedName name="BEx02PEP6DY4K1JGB0HHS3B6QOGZ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0" hidden="1">#REF!</definedName>
    <definedName name="BEx1FJZ7GKO99IYTP6GGGF7EUL3Z" hidden="1">#REF!</definedName>
    <definedName name="BEx1FPDH0YKYQXDHUTFIQLIF34J8" localSheetId="0" hidden="1">#REF!</definedName>
    <definedName name="BEx1FPDH0YKYQXDHUTFIQLIF34J8" hidden="1">#REF!</definedName>
    <definedName name="BEx1FQ9SZAGL2HEKRB046EOQDWOX" localSheetId="0" hidden="1">#REF!</definedName>
    <definedName name="BEx1FQ9SZAGL2HEKRB046EOQDWOX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0" hidden="1">#REF!</definedName>
    <definedName name="BEx1G59AY8195JTUM6P18VXUFJ3E" hidden="1">#REF!</definedName>
    <definedName name="BEx1GKUDMCV60BOZT0SENCT0MD8L" localSheetId="0" hidden="1">#REF!</definedName>
    <definedName name="BEx1GKUDMCV60BOZT0SENCT0MD8L" hidden="1">#REF!</definedName>
    <definedName name="BEx1GUVQ5L0JCX3E4SROI4WBYVTO" localSheetId="0" hidden="1">#REF!</definedName>
    <definedName name="BEx1GUVQ5L0JCX3E4SROI4WBYVTO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0" hidden="1">#REF!</definedName>
    <definedName name="BEx1H6KIT7BHUH6MDDWC935V9N47" hidden="1">#REF!</definedName>
    <definedName name="BEx1HA60AI3STEJQZAQ0RA3Q3AZV" localSheetId="0" hidden="1">#REF!</definedName>
    <definedName name="BEx1HA60AI3STEJQZAQ0RA3Q3AZV" hidden="1">#REF!</definedName>
    <definedName name="BEx1HB2DBVO5N6V2WX7BEHUFYTFU" localSheetId="0" hidden="1">#REF!</definedName>
    <definedName name="BEx1HB2DBVO5N6V2WX7BEHUFYTFU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0" hidden="1">#REF!</definedName>
    <definedName name="BEx1HSLNWIW4S97ZBYY7I7M5YVH4" hidden="1">#REF!</definedName>
    <definedName name="BEx1HZCBBWLB2BTNOXP319ZDEVOJ" localSheetId="0" hidden="1">#REF!</definedName>
    <definedName name="BEx1HZCBBWLB2BTNOXP319ZDEVOJ" hidden="1">#REF!</definedName>
    <definedName name="BEx1I4QKTILCKZUSOJCVZN7SNHL5" localSheetId="0" hidden="1">#REF!</definedName>
    <definedName name="BEx1I4QKTILCKZUSOJCVZN7SNHL5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0" hidden="1">#REF!</definedName>
    <definedName name="BEx1IKRPW8MLB9Y485M1TL2IT9SH" hidden="1">#REF!</definedName>
    <definedName name="BEx1IPKCFCT3TL9MSO1LSYJ2VJ2X" localSheetId="0" hidden="1">#REF!</definedName>
    <definedName name="BEx1IPKCFCT3TL9MSO1LSYJ2VJ2X" hidden="1">#REF!</definedName>
    <definedName name="BEx1IW5PQTTMD62XZ287XF2O3FBQ" localSheetId="0" hidden="1">#REF!</definedName>
    <definedName name="BEx1IW5PQTTMD62XZ287XF2O3FBQ" hidden="1">#REF!</definedName>
    <definedName name="BEx1J0CSSHDJGBJUHVOEMCF2P4DL" localSheetId="0" hidden="1">#REF!</definedName>
    <definedName name="BEx1J0CSSHDJGBJUHVOEMCF2P4DL" hidden="1">#REF!</definedName>
    <definedName name="BEx1J0NL6D3ILC18B48AL0VNEN9A" localSheetId="0" hidden="1">#REF!</definedName>
    <definedName name="BEx1J0NL6D3ILC18B48AL0VNEN9A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0" hidden="1">#REF!</definedName>
    <definedName name="BEx1JUBQFRVMASSFK4B3V0AD7YP9" hidden="1">#REF!</definedName>
    <definedName name="BEx1JVTOATZGRJFXGXPJJLC4DOBE" localSheetId="0" hidden="1">#REF!</definedName>
    <definedName name="BEx1JVTOATZGRJFXGXPJJLC4DOBE" hidden="1">#REF!</definedName>
    <definedName name="BEx1JXBM5W4YRWNQ0P95QQS6JWD6" localSheetId="0" hidden="1">#REF!</definedName>
    <definedName name="BEx1JXBM5W4YRWNQ0P95QQS6JWD6" hidden="1">#REF!</definedName>
    <definedName name="BEx1KGY9QEHZ9QSARMQUTQKRK4UX" localSheetId="0" hidden="1">#REF!</definedName>
    <definedName name="BEx1KGY9QEHZ9QSARMQUTQKRK4UX" hidden="1">#REF!</definedName>
    <definedName name="BEx1KIWH5MOLR00SBECT39NS3AJ1" localSheetId="0" hidden="1">#REF!</definedName>
    <definedName name="BEx1KIWH5MOLR00SBECT39NS3AJ1" hidden="1">#REF!</definedName>
    <definedName name="BEx1KKP1ELIF2UII2FWVGL7M1X7J" localSheetId="0" hidden="1">#REF!</definedName>
    <definedName name="BEx1KKP1ELIF2UII2FWVGL7M1X7J" hidden="1">#REF!</definedName>
    <definedName name="BEx1KQJKIAPZKE9YDYH5HKXX52FM" localSheetId="0" hidden="1">#REF!</definedName>
    <definedName name="BEx1KQJKIAPZKE9YDYH5HKXX52FM" hidden="1">#REF!</definedName>
    <definedName name="BEx1KUVWMB0QCWA3RBE4CADFVRIS" localSheetId="0" hidden="1">#REF!</definedName>
    <definedName name="BEx1KUVWMB0QCWA3RBE4CADFVRIS" hidden="1">#REF!</definedName>
    <definedName name="BEx1L0AAH7PV8PPQQDBP5AI4TLYP" localSheetId="0" hidden="1">#REF!</definedName>
    <definedName name="BEx1L0AAH7PV8PPQQDBP5AI4TLYP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0" hidden="1">#REF!</definedName>
    <definedName name="BEx1L6Q60MWRDJB4L20LK0XPA0Z2" hidden="1">#REF!</definedName>
    <definedName name="BEx1L7BSEFOLQDNZWMLUNBRO08T4" localSheetId="0" hidden="1">#REF!</definedName>
    <definedName name="BEx1L7BSEFOLQDNZWMLUNBRO08T4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0" hidden="1">#REF!</definedName>
    <definedName name="BEx1LDMB9RW982DUILM2WPT5VWQ3" hidden="1">#REF!</definedName>
    <definedName name="BEx1LFF2UQ13XL4X1I2WBD73NZ21" localSheetId="0" hidden="1">#REF!</definedName>
    <definedName name="BEx1LFF2UQ13XL4X1I2WBD73NZ21" hidden="1">#REF!</definedName>
    <definedName name="BEx1LKTB33LO23ACTADIVRY7ZNFC" localSheetId="0" hidden="1">#REF!</definedName>
    <definedName name="BEx1LKTB33LO23ACTADIVRY7ZNFC" hidden="1">#REF!</definedName>
    <definedName name="BEx1LQNKVZAXGSEPDAM8AWU2FHHJ" localSheetId="0" hidden="1">#REF!</definedName>
    <definedName name="BEx1LQNKVZAXGSEPDAM8AWU2FHHJ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0" hidden="1">#REF!</definedName>
    <definedName name="BEx1LRUSJW4JG54X07QWD9R27WV9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0" hidden="1">#REF!</definedName>
    <definedName name="BEx1M51HHDYGIT8PON7U8ICL2S95" hidden="1">#REF!</definedName>
    <definedName name="BEx1MP4FWKV0QYXE13PX9JSNA270" localSheetId="0" hidden="1">#REF!</definedName>
    <definedName name="BEx1MP4FWKV0QYXE13PX9JSNA270" hidden="1">#REF!</definedName>
    <definedName name="BEx1MSV791FSS4CZQKG04NHT3F79" localSheetId="0" hidden="1">#REF!</definedName>
    <definedName name="BEx1MSV791FSS4CZQKG04NHT3F79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0" hidden="1">#REF!</definedName>
    <definedName name="BEx1N3CUJ3UX61X38ZAJVPEN4KMC" hidden="1">#REF!</definedName>
    <definedName name="BEx1N5R5IJ3CG6CL344F5KWPINEO" localSheetId="0" hidden="1">#REF!</definedName>
    <definedName name="BEx1N5R5IJ3CG6CL344F5KWPINEO" hidden="1">#REF!</definedName>
    <definedName name="BEx1NFCFVPBS7XURQ8Y0BZEGPBVP" localSheetId="0" hidden="1">#REF!</definedName>
    <definedName name="BEx1NFCFVPBS7XURQ8Y0BZEGPBVP" hidden="1">#REF!</definedName>
    <definedName name="BEx1NM34KQTO1LDNSAFD1L82UZFG" localSheetId="0" hidden="1">#REF!</definedName>
    <definedName name="BEx1NM34KQTO1LDNSAFD1L82UZFG" hidden="1">#REF!</definedName>
    <definedName name="BEx1NO6TXZVOGCUWCCRTXRXWW0XL" localSheetId="0" hidden="1">#REF!</definedName>
    <definedName name="BEx1NO6TXZVOGCUWCCRTXRXWW0XL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0" hidden="1">#REF!</definedName>
    <definedName name="BEx1NZ4K1L8UON80Y2A4RASKWGNP" hidden="1">#REF!</definedName>
    <definedName name="BEx1O24FB2CPATAGE3T7L1NBQQO1" localSheetId="0" hidden="1">#REF!</definedName>
    <definedName name="BEx1O24FB2CPATAGE3T7L1NBQQO1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0" hidden="1">#REF!</definedName>
    <definedName name="BEx1OO5ER042IS6IC4TLDI75JNVH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0" hidden="1">#REF!</definedName>
    <definedName name="BEx1OVSMPADTX95QUOX34KZQ8EDY" hidden="1">#REF!</definedName>
    <definedName name="BEx1OWJJ0DP4628GCVVRQ9X0DRHQ" localSheetId="0" hidden="1">#REF!</definedName>
    <definedName name="BEx1OWJJ0DP4628GCVVRQ9X0DRHQ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0" hidden="1">#REF!</definedName>
    <definedName name="BEx1P34W467WGPOXPK292QFJIPHJ" hidden="1">#REF!</definedName>
    <definedName name="BEx1P76FRYAB1BWA5RJS4KOB3G9I" localSheetId="0" hidden="1">#REF!</definedName>
    <definedName name="BEx1P76FRYAB1BWA5RJS4KOB3G9I" hidden="1">#REF!</definedName>
    <definedName name="BEx1P7S1J4TKGVJ43C2Q2R3M9WRB" localSheetId="0" hidden="1">#REF!</definedName>
    <definedName name="BEx1P7S1J4TKGVJ43C2Q2R3M9WRB" hidden="1">#REF!</definedName>
    <definedName name="BEx1P8OF6WY3IH8SO71KQOU83V3Y" localSheetId="0" hidden="1">#REF!</definedName>
    <definedName name="BEx1P8OF6WY3IH8SO71KQOU83V3Y" hidden="1">#REF!</definedName>
    <definedName name="BEx1PA11BLPVZM8RC5BL46WX8YB5" localSheetId="0" hidden="1">#REF!</definedName>
    <definedName name="BEx1PA11BLPVZM8RC5BL46WX8YB5" hidden="1">#REF!</definedName>
    <definedName name="BEx1PAMMMZTO2BTR6YLZ9ASMPS4N" localSheetId="0" hidden="1">#REF!</definedName>
    <definedName name="BEx1PAMMMZTO2BTR6YLZ9ASMPS4N" hidden="1">#REF!</definedName>
    <definedName name="BEx1PBZ4BEFIPGMQXT9T8S4PZ2IM" localSheetId="0" hidden="1">#REF!</definedName>
    <definedName name="BEx1PBZ4BEFIPGMQXT9T8S4PZ2IM" hidden="1">#REF!</definedName>
    <definedName name="BEx1PJMAAUI73DAR3XUON2UMXTBS" localSheetId="0" hidden="1">#REF!</definedName>
    <definedName name="BEx1PJMAAUI73DAR3XUON2UMXTBS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0" hidden="1">#REF!</definedName>
    <definedName name="BEx1PMWZB2DO6EM9BKLUICZJ65HD" hidden="1">#REF!</definedName>
    <definedName name="BEx1PU3X6U0EVLY9569KVBPAH7XU" localSheetId="0" hidden="1">#REF!</definedName>
    <definedName name="BEx1PU3X6U0EVLY9569KVBPAH7XU" hidden="1">#REF!</definedName>
    <definedName name="BEx1Q9OV5AOW28OUGRFCD3ZFVWC3" localSheetId="0" hidden="1">#REF!</definedName>
    <definedName name="BEx1Q9OV5AOW28OUGRFCD3ZFVWC3" hidden="1">#REF!</definedName>
    <definedName name="BEx1QA54J2A4I7IBQR19BTY28ZMR" localSheetId="0" hidden="1">#REF!</definedName>
    <definedName name="BEx1QA54J2A4I7IBQR19BTY28ZMR" hidden="1">#REF!</definedName>
    <definedName name="BEx1QD50TNYYZ6YO943BWHPB9UD9" localSheetId="0" hidden="1">#REF!</definedName>
    <definedName name="BEx1QD50TNYYZ6YO943BWHPB9UD9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0" hidden="1">#REF!</definedName>
    <definedName name="BEx1RBGC06B3T52OIC0EQ1KGVP1I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0" hidden="1">#REF!</definedName>
    <definedName name="BEx1S5VFNKIXHTTCWSV60UC50EZ8" hidden="1">#REF!</definedName>
    <definedName name="BEx1SK3U02H0RGKEYXW7ZMCEOF3V" localSheetId="0" hidden="1">#REF!</definedName>
    <definedName name="BEx1SK3U02H0RGKEYXW7ZMCEOF3V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0" hidden="1">#REF!</definedName>
    <definedName name="BEx1SVNCHNANBJIDIQVB8AFK4HAN" hidden="1">#REF!</definedName>
    <definedName name="BEx1SY74DYVEPAQ9TGGGXKJA025O" localSheetId="0" hidden="1">#REF!</definedName>
    <definedName name="BEx1SY74DYVEPAQ9TGGGXKJA025O" hidden="1">#REF!</definedName>
    <definedName name="BEx1TJ0WLS9O7KNSGIPWTYHDYI1D" localSheetId="0" hidden="1">#REF!</definedName>
    <definedName name="BEx1TJ0WLS9O7KNSGIPWTYHDYI1D" hidden="1">#REF!</definedName>
    <definedName name="BEx1TUPQAYGAI13ZC7FU1FJXFAPM" localSheetId="0" hidden="1">#REF!</definedName>
    <definedName name="BEx1TUPQAYGAI13ZC7FU1FJXFAPM" hidden="1">#REF!</definedName>
    <definedName name="BEx1TY0F9W7EOF31FZXITWEYBSRT" localSheetId="0" hidden="1">#REF!</definedName>
    <definedName name="BEx1TY0F9W7EOF31FZXITWEYBSRT" hidden="1">#REF!</definedName>
    <definedName name="BEx1U7WFO8OZKB1EBF4H386JW91L" localSheetId="0" hidden="1">#REF!</definedName>
    <definedName name="BEx1U7WFO8OZKB1EBF4H386JW91L" hidden="1">#REF!</definedName>
    <definedName name="BEx1U87938YR9N6HYI24KVBKLOS3" localSheetId="0" hidden="1">#REF!</definedName>
    <definedName name="BEx1U87938YR9N6HYI24KVBKLOS3" hidden="1">#REF!</definedName>
    <definedName name="BEx1U9P6VQWSVRICLZR9DYRMN61U" localSheetId="0" hidden="1">#REF!</definedName>
    <definedName name="BEx1U9P6VQWSVRICLZR9DYRMN61U" hidden="1">#REF!</definedName>
    <definedName name="BEx1UESH4KDWHYESQU2IE55RS3LI" localSheetId="0" hidden="1">#REF!</definedName>
    <definedName name="BEx1UESH4KDWHYESQU2IE55RS3LI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0" hidden="1">#REF!</definedName>
    <definedName name="BEx1UML0HHJFHA5TBOYQ24I3RV1W" hidden="1">#REF!</definedName>
    <definedName name="BEx1UO8ENOJNYCNX5Z95TBIJ3MKP" localSheetId="0" hidden="1">#REF!</definedName>
    <definedName name="BEx1UO8ENOJNYCNX5Z95TBIJ3MKP" hidden="1">#REF!</definedName>
    <definedName name="BEx1UUDIQPZ23XQ79GUL0RAWRSCK" localSheetId="0" hidden="1">#REF!</definedName>
    <definedName name="BEx1UUDIQPZ23XQ79GUL0RAWRSCK" hidden="1">#REF!</definedName>
    <definedName name="BEx1V67SEV778NVW68J8W5SND1J7" localSheetId="0" hidden="1">#REF!</definedName>
    <definedName name="BEx1V67SEV778NVW68J8W5SND1J7" hidden="1">#REF!</definedName>
    <definedName name="BEx1VIY9SQLRESD11CC4PHYT0XSG" localSheetId="0" hidden="1">#REF!</definedName>
    <definedName name="BEx1VIY9SQLRESD11CC4PHYT0XSG" hidden="1">#REF!</definedName>
    <definedName name="BEx1W3170EJU6QEJR4F8E2ULUU2U" localSheetId="0" hidden="1">#REF!</definedName>
    <definedName name="BEx1W3170EJU6QEJR4F8E2ULUU2U" hidden="1">#REF!</definedName>
    <definedName name="BEx1WC67EH10SC38QWX3WEA5KH3A" localSheetId="0" hidden="1">#REF!</definedName>
    <definedName name="BEx1WC67EH10SC38QWX3WEA5KH3A" hidden="1">#REF!</definedName>
    <definedName name="BEx1WDTMC6W73PJPTY0JYLKOA883" localSheetId="0" hidden="1">#REF!</definedName>
    <definedName name="BEx1WDTMC6W73PJPTY0JYLKOA883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0" hidden="1">#REF!</definedName>
    <definedName name="BEx1WHPURIV3D3PTJJ359H1OP7ZV" hidden="1">#REF!</definedName>
    <definedName name="BEx1WLBBR45RLDQX9FCLJWUUQX5R" localSheetId="0" hidden="1">#REF!</definedName>
    <definedName name="BEx1WLBBR45RLDQX9FCLJWUUQX5R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0" hidden="1">#REF!</definedName>
    <definedName name="BEx1WR0D41MR174LBF3P9E3K0J51" hidden="1">#REF!</definedName>
    <definedName name="BEx1WT3VU2F7OSUQZHBIV4KTTFJ4" localSheetId="0" hidden="1">#REF!</definedName>
    <definedName name="BEx1WT3VU2F7OSUQZHBIV4KTTFJ4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0" hidden="1">#REF!</definedName>
    <definedName name="BEx1WX04G0INSPPG9NTNR3DYR6PZ" hidden="1">#REF!</definedName>
    <definedName name="BEx1X3LHU9DPG01VWX2IF65TRATF" localSheetId="0" hidden="1">#REF!</definedName>
    <definedName name="BEx1X3LHU9DPG01VWX2IF65TRATF" hidden="1">#REF!</definedName>
    <definedName name="BEx1XFL3ISYW3FU1DQ3US0DYA8NQ" localSheetId="0" hidden="1">#REF!</definedName>
    <definedName name="BEx1XFL3ISYW3FU1DQ3US0DYA8NQ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0" hidden="1">#REF!</definedName>
    <definedName name="BEx1Y3PKK83X2FN9SAALFHOWKMRQ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0" hidden="1">#REF!</definedName>
    <definedName name="BEx3AZH9W4SUFCAHNDOQ728R9V4L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0" hidden="1">#REF!</definedName>
    <definedName name="BEx3BW5CTV0DJU5AQS3ZQFK2VLF3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0" hidden="1">#REF!</definedName>
    <definedName name="BEx3C2QR0WUD19QSVO8EMIPNQJKH" hidden="1">#REF!</definedName>
    <definedName name="BEx3CKFCCPZZ6ROLAT5C1DZNIC1U" localSheetId="0" hidden="1">#REF!</definedName>
    <definedName name="BEx3CKFCCPZZ6ROLAT5C1DZNIC1U" hidden="1">#REF!</definedName>
    <definedName name="BEx3CO0SVO4WLH0DO43DCHYDTH1P" localSheetId="0" hidden="1">#REF!</definedName>
    <definedName name="BEx3CO0SVO4WLH0DO43DCHYDTH1P" hidden="1">#REF!</definedName>
    <definedName name="BEx3CPDAEBC12450MVHX6S78ILBS" localSheetId="0" hidden="1">#REF!</definedName>
    <definedName name="BEx3CPDAEBC12450MVHX6S78ILBS" hidden="1">#REF!</definedName>
    <definedName name="BEx3CQ9OQ7E1YH93NADGWWEH0HD5" localSheetId="0" hidden="1">#REF!</definedName>
    <definedName name="BEx3CQ9OQ7E1YH93NADGWWEH0HD5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0" hidden="1">#REF!</definedName>
    <definedName name="BEx3DCQU9PBRXIMLO62KS5RLH447" hidden="1">#REF!</definedName>
    <definedName name="BEx3DQ8EH7C7L4XQAOL3NRRVRRT3" localSheetId="0" hidden="1">#REF!</definedName>
    <definedName name="BEx3DQ8EH7C7L4XQAOL3NRRVRRT3" hidden="1">#REF!</definedName>
    <definedName name="BEx3EF99FD6QNNCNOKDEE67JHTUJ" localSheetId="0" hidden="1">#REF!</definedName>
    <definedName name="BEx3EF99FD6QNNCNOKDEE67JHTUJ" hidden="1">#REF!</definedName>
    <definedName name="BEx3EGLXG4AU8GXIFP26DZ61E6EP" localSheetId="0" hidden="1">#REF!</definedName>
    <definedName name="BEx3EGLXG4AU8GXIFP26DZ61E6EP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0" hidden="1">#REF!</definedName>
    <definedName name="BEx3EUUAX947Q5N6MY6W0KSNY78Y" hidden="1">#REF!</definedName>
    <definedName name="BEx3F3OJYKFH63TY4TBS69H5CI8M" localSheetId="0" hidden="1">#REF!</definedName>
    <definedName name="BEx3F3OJYKFH63TY4TBS69H5CI8M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0" hidden="1">#REF!</definedName>
    <definedName name="BEx3FJ9MHSLDK8W91GO85FX1GX57" hidden="1">#REF!</definedName>
    <definedName name="BEx3FR251HFU7A33PU01SJUENL2B" localSheetId="0" hidden="1">#REF!</definedName>
    <definedName name="BEx3FR251HFU7A33PU01SJUENL2B" hidden="1">#REF!</definedName>
    <definedName name="BEx3FX7EJL47JSLSWP3EOC265WAE" localSheetId="0" hidden="1">#REF!</definedName>
    <definedName name="BEx3FX7EJL47JSLSWP3EOC265WAE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0" hidden="1">#REF!</definedName>
    <definedName name="BEx3G2WA0DTYY9D8AGHHOBTPE2B2" hidden="1">#REF!</definedName>
    <definedName name="BEx3GCXR6IAS0B6WJ03GJVH7CO52" localSheetId="0" hidden="1">#REF!</definedName>
    <definedName name="BEx3GCXR6IAS0B6WJ03GJVH7CO52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0" hidden="1">#REF!</definedName>
    <definedName name="BEx3GPDH2AH4QKT4OOSN563XUHBD" hidden="1">#REF!</definedName>
    <definedName name="BEx3GRGZOH1A62SHC133FKNN9K23" localSheetId="0" hidden="1">#REF!</definedName>
    <definedName name="BEx3GRGZOH1A62SHC133FKNN9K23" hidden="1">#REF!</definedName>
    <definedName name="BEx3GS2LABKJSRV8GPZLJZVX7NMJ" localSheetId="0" hidden="1">#REF!</definedName>
    <definedName name="BEx3GS2LABKJSRV8GPZLJZVX7NMJ" hidden="1">#REF!</definedName>
    <definedName name="BEx3H05W7OEBR6W6YJKGD6W5M3I1" localSheetId="0" hidden="1">#REF!</definedName>
    <definedName name="BEx3H05W7OEBR6W6YJKGD6W5M3I1" hidden="1">#REF!</definedName>
    <definedName name="BEx3H244GCME7ZDNAXG6ZSJ64ZRE" localSheetId="0" hidden="1">#REF!</definedName>
    <definedName name="BEx3H244GCME7ZDNAXG6ZSJ64ZRE" hidden="1">#REF!</definedName>
    <definedName name="BEx3H5UX2GZFZZT657YR76RHW5I6" localSheetId="0" hidden="1">#REF!</definedName>
    <definedName name="BEx3H5UX2GZFZZT657YR76RHW5I6" hidden="1">#REF!</definedName>
    <definedName name="BEx3HACPKDZVUOS9WBDCCFJB46DK" localSheetId="0" hidden="1">#REF!</definedName>
    <definedName name="BEx3HACPKDZVUOS9WBDCCFJB46DK" hidden="1">#REF!</definedName>
    <definedName name="BEx3HMSEFOP6DBM4R97XA6B7NFG6" localSheetId="0" hidden="1">#REF!</definedName>
    <definedName name="BEx3HMSEFOP6DBM4R97XA6B7NFG6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0" hidden="1">#REF!</definedName>
    <definedName name="BEx3I09YVXO0G4X7KGSA4WGORM35" hidden="1">#REF!</definedName>
    <definedName name="BEx3I3KN8WAL54AYYACGCUM43J9W" localSheetId="0" hidden="1">#REF!</definedName>
    <definedName name="BEx3I3KN8WAL54AYYACGCUM43J9W" hidden="1">#REF!</definedName>
    <definedName name="BEx3ICF1GY8HQEBIU9S43PDJ90BX" localSheetId="0" hidden="1">#REF!</definedName>
    <definedName name="BEx3ICF1GY8HQEBIU9S43PDJ90BX" hidden="1">#REF!</definedName>
    <definedName name="BEx3IYAH2DEBFWO8F94H4MXE3RLY" localSheetId="0" hidden="1">#REF!</definedName>
    <definedName name="BEx3IYAH2DEBFWO8F94H4MXE3RLY" hidden="1">#REF!</definedName>
    <definedName name="BEx3IZSG3932LSWHR5YV78IVRPCK" localSheetId="0" hidden="1">#REF!</definedName>
    <definedName name="BEx3IZSG3932LSWHR5YV78IVRPCK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0" hidden="1">#REF!</definedName>
    <definedName name="BEx3JC2TY7JNAAC3L7QHVPQXLGQ8" hidden="1">#REF!</definedName>
    <definedName name="BEx3JMF5D7ODCJ7THAJTC1GFSG95" localSheetId="0" hidden="1">#REF!</definedName>
    <definedName name="BEx3JMF5D7ODCJ7THAJTC1GFSG95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0" hidden="1">#REF!</definedName>
    <definedName name="BEx3JXCXCVBZJGV5VEG9MJEI01AL" hidden="1">#REF!</definedName>
    <definedName name="BEx3JYK2N7X59TPJSKYZ77ENY8SS" localSheetId="0" hidden="1">#REF!</definedName>
    <definedName name="BEx3JYK2N7X59TPJSKYZ77ENY8SS" hidden="1">#REF!</definedName>
    <definedName name="BEx3K13PSDK50JLCLD0GX8L4TWAH" localSheetId="0" hidden="1">#REF!</definedName>
    <definedName name="BEx3K13PSDK50JLCLD0GX8L4TWAH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0" hidden="1">#REF!</definedName>
    <definedName name="BEx3K4ZXQUQ2KYZF74B84SO48XMW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0" hidden="1">#REF!</definedName>
    <definedName name="BEx3L7D0PI38HWZ7VADU16C9E33D" hidden="1">#REF!</definedName>
    <definedName name="BEx3LANPY1HT49TAH98H4B9RC1D4" localSheetId="0" hidden="1">#REF!</definedName>
    <definedName name="BEx3LANPY1HT49TAH98H4B9RC1D4" hidden="1">#REF!</definedName>
    <definedName name="BEx3LM1PR4Y7KINKMTMKR984GX8Q" localSheetId="0" hidden="1">#REF!</definedName>
    <definedName name="BEx3LM1PR4Y7KINKMTMKR984GX8Q" hidden="1">#REF!</definedName>
    <definedName name="BEx3LM1PWWC9WH0R5TX5K06V559U" localSheetId="0" hidden="1">#REF!</definedName>
    <definedName name="BEx3LM1PWWC9WH0R5TX5K06V559U" hidden="1">#REF!</definedName>
    <definedName name="BEx3LPCEZ1C0XEKNCM3YT09JWCUO" localSheetId="0" hidden="1">#REF!</definedName>
    <definedName name="BEx3LPCEZ1C0XEKNCM3YT09JWCUO" hidden="1">#REF!</definedName>
    <definedName name="BEx3LSXW33WR1ECIMRYUPFBJXGGH" localSheetId="0" hidden="1">#REF!</definedName>
    <definedName name="BEx3LSXW33WR1ECIMRYUPFBJXGGH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0" hidden="1">#REF!</definedName>
    <definedName name="BEx3M4H77MYUKOOD31H9F80NMVK8" hidden="1">#REF!</definedName>
    <definedName name="BEx3M9VFX329PZWYC4DMZ6P3W9R2" localSheetId="0" hidden="1">#REF!</definedName>
    <definedName name="BEx3M9VFX329PZWYC4DMZ6P3W9R2" hidden="1">#REF!</definedName>
    <definedName name="BEx3MCQ0VEBV0CZXDS505L38EQ8N" localSheetId="0" hidden="1">#REF!</definedName>
    <definedName name="BEx3MCQ0VEBV0CZXDS505L38EQ8N" hidden="1">#REF!</definedName>
    <definedName name="BEx3MEYV5LQY0BAL7V3CFAFVOM3T" localSheetId="0" hidden="1">#REF!</definedName>
    <definedName name="BEx3MEYV5LQY0BAL7V3CFAFVOM3T" hidden="1">#REF!</definedName>
    <definedName name="BEx3MF9LX8G8DXGARRYNTDH542WG" localSheetId="0" hidden="1">#REF!</definedName>
    <definedName name="BEx3MF9LX8G8DXGARRYNTDH542WG" hidden="1">#REF!</definedName>
    <definedName name="BEx3MREOFWJQEYMCMBL7ZE06NBN6" localSheetId="0" hidden="1">#REF!</definedName>
    <definedName name="BEx3MREOFWJQEYMCMBL7ZE06NBN6" hidden="1">#REF!</definedName>
    <definedName name="BEx3MSGD8I6KBFD4XFWYGH3DKUK3" localSheetId="0" hidden="1">#REF!</definedName>
    <definedName name="BEx3MSGD8I6KBFD4XFWYGH3DKUK3" hidden="1">#REF!</definedName>
    <definedName name="BEx3NDQFYEWZAUGWFMGT2R7E7RBT" localSheetId="0" hidden="1">#REF!</definedName>
    <definedName name="BEx3NDQFYEWZAUGWFMGT2R7E7RBT" hidden="1">#REF!</definedName>
    <definedName name="BEx3NGQBX2HEDKOCDX0TX1TGBB3P" localSheetId="0" hidden="1">#REF!</definedName>
    <definedName name="BEx3NGQBX2HEDKOCDX0TX1TGBB3P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0" hidden="1">#REF!</definedName>
    <definedName name="BEx3NMQ4BVC94728AUM7CCX7UHTU" hidden="1">#REF!</definedName>
    <definedName name="BEx3NR2I4OUFP3Z2QZEDU2PIFIDI" localSheetId="0" hidden="1">#REF!</definedName>
    <definedName name="BEx3NR2I4OUFP3Z2QZEDU2PIFIDI" hidden="1">#REF!</definedName>
    <definedName name="BEx3O19B8FTTAPVT5DZXQGQXWFR8" localSheetId="0" hidden="1">#REF!</definedName>
    <definedName name="BEx3O19B8FTTAPVT5DZXQGQXWFR8" hidden="1">#REF!</definedName>
    <definedName name="BEx3O85IKWARA6NCJOLRBRJFMEWW" hidden="1">[7]ZZCOOM_M03_Q004!#REF!</definedName>
    <definedName name="BEx3OJZSCGFRW7SVGBFI0X9DNVMM" localSheetId="0" hidden="1">#REF!</definedName>
    <definedName name="BEx3OJZSCGFRW7SVGBFI0X9DNVMM" hidden="1">#REF!</definedName>
    <definedName name="BEx3ORSBUXAF21MKEY90YJV9AY9A" localSheetId="0" hidden="1">#REF!</definedName>
    <definedName name="BEx3ORSBUXAF21MKEY90YJV9AY9A" hidden="1">#REF!</definedName>
    <definedName name="BEx3OUS0N576NJN078Y1BWUWQK6B" localSheetId="0" hidden="1">#REF!</definedName>
    <definedName name="BEx3OUS0N576NJN078Y1BWUWQK6B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0" hidden="1">#REF!</definedName>
    <definedName name="BEx3OXRYJZUEY6E72UJU0PHLMYAR" hidden="1">#REF!</definedName>
    <definedName name="BEx3P3RP5PYI4BJVYGNU1V7KT5EH" localSheetId="0" hidden="1">#REF!</definedName>
    <definedName name="BEx3P3RP5PYI4BJVYGNU1V7KT5EH" hidden="1">#REF!</definedName>
    <definedName name="BEx3P59TTRSGQY888P5C1O7M2PQT" localSheetId="0" hidden="1">#REF!</definedName>
    <definedName name="BEx3P59TTRSGQY888P5C1O7M2PQT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0" hidden="1">#REF!</definedName>
    <definedName name="BEx3PDT8GNPWLLN02IH1XPV90XYK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0" hidden="1">#REF!</definedName>
    <definedName name="BEx3PP1RRSFZ8UC0JC9R91W6LNKW" hidden="1">#REF!</definedName>
    <definedName name="BEx3PRQW017D7T1X732WDV7L1KP8" localSheetId="0" hidden="1">#REF!</definedName>
    <definedName name="BEx3PRQW017D7T1X732WDV7L1KP8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0" hidden="1">#REF!</definedName>
    <definedName name="BEx3Q0VWPU5EQECK7MQ47TYJ3SWW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0" hidden="1">#REF!</definedName>
    <definedName name="BEx3Q8J42S9VU6EAN2Y28MR6DF88" hidden="1">#REF!</definedName>
    <definedName name="BEx3QCFD2TBUF95ZN83Q7JPV97FK" localSheetId="0" hidden="1">#REF!</definedName>
    <definedName name="BEx3QCFD2TBUF95ZN83Q7JPV97FK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0" hidden="1">#REF!</definedName>
    <definedName name="BEx3QIKJ3U962US1Q564NZDLU8LD" hidden="1">#REF!</definedName>
    <definedName name="BEx3QLF3RHHBNUFLUWEROBZDF1U4" localSheetId="0" hidden="1">#REF!</definedName>
    <definedName name="BEx3QLF3RHHBNUFLUWEROBZDF1U4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0" hidden="1">#REF!</definedName>
    <definedName name="BEx3QSWT2S5KWG6U2V9711IYDQBM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0" hidden="1">#REF!</definedName>
    <definedName name="BEx3R81NFRO7M81VHVKOBFT0QBIL" hidden="1">#REF!</definedName>
    <definedName name="BEx3RHC2ZD5UFS6QD4OPFCNNMWH1" localSheetId="0" hidden="1">#REF!</definedName>
    <definedName name="BEx3RHC2ZD5UFS6QD4OPFCNNMWH1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0" hidden="1">#REF!</definedName>
    <definedName name="BEx3RV4E1WT43SZBUN09RTB8EK1O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0" hidden="1">#REF!</definedName>
    <definedName name="BEx3RYKLC3QQO3XTUN7BEW2AQL98" hidden="1">#REF!</definedName>
    <definedName name="BEx3S37QNFSKW3DGRH5YVVEZLJI7" localSheetId="0" hidden="1">#REF!</definedName>
    <definedName name="BEx3S37QNFSKW3DGRH5YVVEZLJI7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0" hidden="1">#REF!</definedName>
    <definedName name="BEx3T6MJ1QDJ929WMUDVZ0O3UW0Y" hidden="1">#REF!</definedName>
    <definedName name="BEx3TD7WH1NN1OH0MRS4T8ENRU32" localSheetId="0" hidden="1">#REF!</definedName>
    <definedName name="BEx3TD7WH1NN1OH0MRS4T8ENRU32" hidden="1">#REF!</definedName>
    <definedName name="BEx3TPCSI16OAB2L9M9IULQMQ9J9" localSheetId="0" hidden="1">#REF!</definedName>
    <definedName name="BEx3TPCSI16OAB2L9M9IULQMQ9J9" hidden="1">#REF!</definedName>
    <definedName name="BEx3TQ3SFJB2WTCV0OXDE56FB46K" localSheetId="0" hidden="1">#REF!</definedName>
    <definedName name="BEx3TQ3SFJB2WTCV0OXDE56FB46K" hidden="1">#REF!</definedName>
    <definedName name="BEx3TX59M3456DDBXWFJ8X2TU37A" localSheetId="0" hidden="1">#REF!</definedName>
    <definedName name="BEx3TX59M3456DDBXWFJ8X2TU37A" hidden="1">#REF!</definedName>
    <definedName name="BEx3U2UBY80GPGSTYFGI6F8TPKCV" localSheetId="0" hidden="1">#REF!</definedName>
    <definedName name="BEx3U2UBY80GPGSTYFGI6F8TPKCV" hidden="1">#REF!</definedName>
    <definedName name="BEx3U64YUOZ419BAJS2W78UMATAW" localSheetId="0" hidden="1">#REF!</definedName>
    <definedName name="BEx3U64YUOZ419BAJS2W78UMATAW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0" hidden="1">#REF!</definedName>
    <definedName name="BEx3U9VZ8SQVYS6ZA038J7AP7ZGW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0" hidden="1">#REF!</definedName>
    <definedName name="BEx3UJMIX2NUSSWGMSI25A5DM4CH" hidden="1">#REF!</definedName>
    <definedName name="BEx3UKIX0UULWP3BZA8VT2SQ8WI7" localSheetId="0" hidden="1">#REF!</definedName>
    <definedName name="BEx3UKIX0UULWP3BZA8VT2SQ8WI7" hidden="1">#REF!</definedName>
    <definedName name="BEx3UKOCOQG7S1YQ436S997K1KWV" localSheetId="0" hidden="1">#REF!</definedName>
    <definedName name="BEx3UKOCOQG7S1YQ436S997K1KWV" hidden="1">#REF!</definedName>
    <definedName name="BEx3UNISOEXF3OFHT2BUA6P9RBIJ" localSheetId="0" hidden="1">#REF!</definedName>
    <definedName name="BEx3UNISOEXF3OFHT2BUA6P9RBIJ" hidden="1">#REF!</definedName>
    <definedName name="BEx3UYM19VIXLA0EU7LB9NHA77PB" localSheetId="0" hidden="1">#REF!</definedName>
    <definedName name="BEx3UYM19VIXLA0EU7LB9NHA77PB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0" hidden="1">#REF!</definedName>
    <definedName name="BEx56ZID5H04P9AIYLP1OASFGV56" hidden="1">#REF!</definedName>
    <definedName name="BEx57ROM8UIFKV5C1BOZWSQQLESO" localSheetId="0" hidden="1">#REF!</definedName>
    <definedName name="BEx57ROM8UIFKV5C1BOZWSQQLESO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0" hidden="1">#REF!</definedName>
    <definedName name="BEx587KFQ3VKCOCY1SA5F24PQGUI" hidden="1">#REF!</definedName>
    <definedName name="BEx58O780PQ05NF0Z1SKKRB3N099" localSheetId="0" hidden="1">#REF!</definedName>
    <definedName name="BEx58O780PQ05NF0Z1SKKRB3N099" hidden="1">#REF!</definedName>
    <definedName name="BEx58W57CTL8HFK3U7ZRFYZR6MXE" localSheetId="0" hidden="1">#REF!</definedName>
    <definedName name="BEx58W57CTL8HFK3U7ZRFYZR6MXE" hidden="1">#REF!</definedName>
    <definedName name="BEx58XHO7ZULLF2EUD7YIS0MGQJ5" localSheetId="0" hidden="1">#REF!</definedName>
    <definedName name="BEx58XHO7ZULLF2EUD7YIS0MGQJ5" hidden="1">#REF!</definedName>
    <definedName name="BEx58ZAFNTMGBNDH52VUYXLRJO7P" localSheetId="0" hidden="1">#REF!</definedName>
    <definedName name="BEx58ZAFNTMGBNDH52VUYXLRJO7P" hidden="1">#REF!</definedName>
    <definedName name="BEx58ZW0HAIGIPEX9CVA1PQQTR6X" localSheetId="0" hidden="1">#REF!</definedName>
    <definedName name="BEx58ZW0HAIGIPEX9CVA1PQQTR6X" hidden="1">#REF!</definedName>
    <definedName name="BEx593SAFVYKW7V61D9COEZJXDA7" localSheetId="0" hidden="1">#REF!</definedName>
    <definedName name="BEx593SAFVYKW7V61D9COEZJXDA7" hidden="1">#REF!</definedName>
    <definedName name="BEx59BA1KH3RG6K1LHL7YS2VB79N" localSheetId="0" hidden="1">#REF!</definedName>
    <definedName name="BEx59BA1KH3RG6K1LHL7YS2VB79N" hidden="1">#REF!</definedName>
    <definedName name="BEx59DDIU0AMFOY94NSP1ULST8JD" localSheetId="0" hidden="1">#REF!</definedName>
    <definedName name="BEx59DDIU0AMFOY94NSP1ULST8JD" hidden="1">#REF!</definedName>
    <definedName name="BEx59E9WABJP2TN71QAIKK79HPK9" localSheetId="0" hidden="1">#REF!</definedName>
    <definedName name="BEx59E9WABJP2TN71QAIKK79HPK9" hidden="1">#REF!</definedName>
    <definedName name="BEx59F0T17A80RNLNSZNFX8NAO8Y" localSheetId="0" hidden="1">#REF!</definedName>
    <definedName name="BEx59F0T17A80RNLNSZNFX8NAO8Y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0" hidden="1">#REF!</definedName>
    <definedName name="BEx5A11WZRQSIE089QE119AOX9ZG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0" hidden="1">#REF!</definedName>
    <definedName name="BEx5A8UFLT2SWVSG5COFA9B8P376" hidden="1">#REF!</definedName>
    <definedName name="BEx5ABUBK8WJV1WILGYU9A7CO0KI" localSheetId="0" hidden="1">#REF!</definedName>
    <definedName name="BEx5ABUBK8WJV1WILGYU9A7CO0KI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0" hidden="1">#REF!</definedName>
    <definedName name="BEx5APRZ66L5BWHFE8E4YYNEDTI4" hidden="1">#REF!</definedName>
    <definedName name="BEx5AQJ1Z64KY10P8ZF1JKJUFEGN" localSheetId="0" hidden="1">#REF!</definedName>
    <definedName name="BEx5AQJ1Z64KY10P8ZF1JKJUFEGN" hidden="1">#REF!</definedName>
    <definedName name="BEx5AY62R0TL82VHXE37SCZCINQC" localSheetId="0" hidden="1">#REF!</definedName>
    <definedName name="BEx5AY62R0TL82VHXE37SCZCINQC" hidden="1">#REF!</definedName>
    <definedName name="BEx5B0PV1FCOUSHWQTY94AO0B8P0" localSheetId="0" hidden="1">#REF!</definedName>
    <definedName name="BEx5B0PV1FCOUSHWQTY94AO0B8P0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0" hidden="1">#REF!</definedName>
    <definedName name="BEx5BAWPMY0TL684WDXX6KKJLRCN" hidden="1">#REF!</definedName>
    <definedName name="BEx5BBCUOWR6J9MZS2ML5XB0X7MW" localSheetId="0" hidden="1">#REF!</definedName>
    <definedName name="BEx5BBCUOWR6J9MZS2ML5XB0X7MW" hidden="1">#REF!</definedName>
    <definedName name="BEx5BBI61U4Y65GD0ARMTALPP7SJ" localSheetId="0" hidden="1">#REF!</definedName>
    <definedName name="BEx5BBI61U4Y65GD0ARMTALPP7SJ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0" hidden="1">#REF!</definedName>
    <definedName name="BEx5BESZC5H329SKHGJOHZFILYJJ" hidden="1">#REF!</definedName>
    <definedName name="BEx5BHSQ42B50IU1TEQFUXFX9XQD" localSheetId="0" hidden="1">#REF!</definedName>
    <definedName name="BEx5BHSQ42B50IU1TEQFUXFX9XQD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0" hidden="1">#REF!</definedName>
    <definedName name="BEx5BNN8NPH9KVOBARB9CDD9WLB6" hidden="1">#REF!</definedName>
    <definedName name="BEx5BPLEZ8XY6S89R7AZQSKLT4HK" localSheetId="0" hidden="1">#REF!</definedName>
    <definedName name="BEx5BPLEZ8XY6S89R7AZQSKLT4HK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0" hidden="1">#REF!</definedName>
    <definedName name="BEx5C2BWFW6SHZBFDEISKGXHZCQW" hidden="1">#REF!</definedName>
    <definedName name="BEx5C44NK782B81CBGQUDS6Z8MV9" localSheetId="0" hidden="1">#REF!</definedName>
    <definedName name="BEx5C44NK782B81CBGQUDS6Z8MV9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0" hidden="1">#REF!</definedName>
    <definedName name="BEx5CFYQ0F1Z6P8SCVJ0I3UPVFE4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0" hidden="1">#REF!</definedName>
    <definedName name="BEx5CUNFOO4YDFJ22HCMI2QKIGKM" hidden="1">#REF!</definedName>
    <definedName name="BEx5D01O3G6BXWXT7MZEVS1F4TE9" localSheetId="0" hidden="1">#REF!</definedName>
    <definedName name="BEx5D01O3G6BXWXT7MZEVS1F4TE9" hidden="1">#REF!</definedName>
    <definedName name="BEx5D3HO5XE85AN0NGALZ4K4GE8J" localSheetId="0" hidden="1">#REF!</definedName>
    <definedName name="BEx5D3HO5XE85AN0NGALZ4K4GE8J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0" hidden="1">#REF!</definedName>
    <definedName name="BEx5DC18JM1KJCV44PF18E0LNRKA" hidden="1">#REF!</definedName>
    <definedName name="BEx5DFH8EU3RCPUOTFY8S9G8SBCG" localSheetId="0" hidden="1">#REF!</definedName>
    <definedName name="BEx5DFH8EU3RCPUOTFY8S9G8SBCG" hidden="1">#REF!</definedName>
    <definedName name="BEx5DJIZBTNS011R9IIG2OQ2L6ZX" localSheetId="0" hidden="1">#REF!</definedName>
    <definedName name="BEx5DJIZBTNS011R9IIG2OQ2L6ZX" hidden="1">#REF!</definedName>
    <definedName name="BEx5DS2EKWFPC2UWI1W1QESX9QP5" localSheetId="0" hidden="1">#REF!</definedName>
    <definedName name="BEx5DS2EKWFPC2UWI1W1QESX9QP5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0" hidden="1">#REF!</definedName>
    <definedName name="BEx5E2UU5NES6W779W2OZTZOB4O7" hidden="1">#REF!</definedName>
    <definedName name="BEx5ELFT92WAQN3NW8COIMQHUL91" localSheetId="0" hidden="1">#REF!</definedName>
    <definedName name="BEx5ELFT92WAQN3NW8COIMQHUL91" hidden="1">#REF!</definedName>
    <definedName name="BEx5ELQL9B0VR6UT18KP11DHOTFX" localSheetId="0" hidden="1">#REF!</definedName>
    <definedName name="BEx5ELQL9B0VR6UT18KP11DHOTFX" hidden="1">#REF!</definedName>
    <definedName name="BEx5ER4TJTFPN7IB1MNEB1ZFR5M6" localSheetId="0" hidden="1">#REF!</definedName>
    <definedName name="BEx5ER4TJTFPN7IB1MNEB1ZFR5M6" hidden="1">#REF!</definedName>
    <definedName name="BEx5EYXB2LDMI4FLC3QFAOXC0FZ3" localSheetId="0" hidden="1">#REF!</definedName>
    <definedName name="BEx5EYXB2LDMI4FLC3QFAOXC0FZ3" hidden="1">#REF!</definedName>
    <definedName name="BEx5F6V72QTCK7O39Y59R0EVM6CW" localSheetId="0" hidden="1">#REF!</definedName>
    <definedName name="BEx5F6V72QTCK7O39Y59R0EVM6CW" hidden="1">#REF!</definedName>
    <definedName name="BEx5FGLQVACD5F5YZG4DGSCHCGO2" localSheetId="0" hidden="1">#REF!</definedName>
    <definedName name="BEx5FGLQVACD5F5YZG4DGSCHCGO2" hidden="1">#REF!</definedName>
    <definedName name="BEx5FHCTE8VTJEF7IK189AVLNYSY" localSheetId="0" hidden="1">#REF!</definedName>
    <definedName name="BEx5FHCTE8VTJEF7IK189AVLNYSY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0" hidden="1">#REF!</definedName>
    <definedName name="BEx5FO8YRFSZCG3L608EHIHIHFY4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0" hidden="1">#REF!</definedName>
    <definedName name="BEx5FVQPPEU32CPNV9RRQ9MNLLVE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0" hidden="1">#REF!</definedName>
    <definedName name="BEx5G1L0QO91KEPDMV1D8OT4BT73" hidden="1">#REF!</definedName>
    <definedName name="BEx5G1QHX69GFUYHUZA5X74MTDMR" localSheetId="0" hidden="1">#REF!</definedName>
    <definedName name="BEx5G1QHX69GFUYHUZA5X74MTDMR" hidden="1">#REF!</definedName>
    <definedName name="BEx5G5S2C9JRD28ZQMMQLCBHWOHB" localSheetId="0" hidden="1">#REF!</definedName>
    <definedName name="BEx5G5S2C9JRD28ZQMMQLCBHWOHB" hidden="1">#REF!</definedName>
    <definedName name="BEx5G7KU3EGZQSYN2YNML8EW8NDC" localSheetId="0" hidden="1">#REF!</definedName>
    <definedName name="BEx5G7KU3EGZQSYN2YNML8EW8NDC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0" hidden="1">#REF!</definedName>
    <definedName name="BEx5H1UJSEUQM2K8QHQXO5THVHSO" hidden="1">#REF!</definedName>
    <definedName name="BEx5HAOT9XWUF7XIFRZZS8B9F5TZ" localSheetId="0" hidden="1">#REF!</definedName>
    <definedName name="BEx5HAOT9XWUF7XIFRZZS8B9F5TZ" hidden="1">#REF!</definedName>
    <definedName name="BEx5HB534CO7TBSALKMD27WHMAQJ" localSheetId="0" hidden="1">#REF!</definedName>
    <definedName name="BEx5HB534CO7TBSALKMD27WHMAQJ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0" hidden="1">#REF!</definedName>
    <definedName name="BEx5HGDZ7MX1S3KNXLRL9WU565V4" hidden="1">#REF!</definedName>
    <definedName name="BEx5HJZ9FAVNZSSBTAYRPZDYM9NU" localSheetId="0" hidden="1">#REF!</definedName>
    <definedName name="BEx5HJZ9FAVNZSSBTAYRPZDYM9NU" hidden="1">#REF!</definedName>
    <definedName name="BEx5HZ9JMKHNLFWLVUB1WP5B39BL" localSheetId="0" hidden="1">#REF!</definedName>
    <definedName name="BEx5HZ9JMKHNLFWLVUB1WP5B39BL" hidden="1">#REF!</definedName>
    <definedName name="BEx5I17QJ0PQ1OG1IMH69HMQWNEA" localSheetId="0" hidden="1">#REF!</definedName>
    <definedName name="BEx5I17QJ0PQ1OG1IMH69HMQWNEA" hidden="1">#REF!</definedName>
    <definedName name="BEx5I244LQHZTF3XI66J8705R9XX" localSheetId="0" hidden="1">#REF!</definedName>
    <definedName name="BEx5I244LQHZTF3XI66J8705R9XX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0" hidden="1">#REF!</definedName>
    <definedName name="BEx5IC06RVN8BSAEPREVKHKLCJ2L" hidden="1">#REF!</definedName>
    <definedName name="BEx5IGY4M04BPXSQF2J4GQYXF85O" localSheetId="0" hidden="1">#REF!</definedName>
    <definedName name="BEx5IGY4M04BPXSQF2J4GQYXF85O" hidden="1">#REF!</definedName>
    <definedName name="BEx5IWTZDCLZ5CCDG108STY04SAJ" localSheetId="0" hidden="1">#REF!</definedName>
    <definedName name="BEx5IWTZDCLZ5CCDG108STY04SAJ" hidden="1">#REF!</definedName>
    <definedName name="BEx5J0FFP1KS4NGY20AEJI8VREEA" localSheetId="0" hidden="1">#REF!</definedName>
    <definedName name="BEx5J0FFP1KS4NGY20AEJI8VREEA" hidden="1">#REF!</definedName>
    <definedName name="BEx5J1XE5FVWL6IJV6CWKPN24UBK" localSheetId="0" hidden="1">#REF!</definedName>
    <definedName name="BEx5J1XE5FVWL6IJV6CWKPN24UBK" hidden="1">#REF!</definedName>
    <definedName name="BEx5JF3ZXLDIS8VNKDCY7ZI7H1CI" localSheetId="0" hidden="1">#REF!</definedName>
    <definedName name="BEx5JF3ZXLDIS8VNKDCY7ZI7H1CI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0" hidden="1">#REF!</definedName>
    <definedName name="BEx5JJB6W446THXQCRUKD3I7RKLP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0" hidden="1">#REF!</definedName>
    <definedName name="BEx5JQCNT9Y4RM306CHC8IPY3HBZ" hidden="1">#REF!</definedName>
    <definedName name="BEx5K08PYKE6JOKBYIB006TX619P" localSheetId="0" hidden="1">#REF!</definedName>
    <definedName name="BEx5K08PYKE6JOKBYIB006TX619P" hidden="1">#REF!</definedName>
    <definedName name="BEx5K4W2S2K7M9V2M304KW93LK8Q" localSheetId="0" hidden="1">#REF!</definedName>
    <definedName name="BEx5K4W2S2K7M9V2M304KW93LK8Q" hidden="1">#REF!</definedName>
    <definedName name="BEx5K51DSERT1TR7B4A29R41W4NX" localSheetId="0" hidden="1">#REF!</definedName>
    <definedName name="BEx5K51DSERT1TR7B4A29R41W4NX" hidden="1">#REF!</definedName>
    <definedName name="BEx5KBBZ8KCEQK36ARG4ERYOFD4G" localSheetId="0" hidden="1">#REF!</definedName>
    <definedName name="BEx5KBBZ8KCEQK36ARG4ERYOFD4G" hidden="1">#REF!</definedName>
    <definedName name="BEx5KCOET0DYMY4VILOLGVBX7E3C" localSheetId="0" hidden="1">#REF!</definedName>
    <definedName name="BEx5KCOET0DYMY4VILOLGVBX7E3C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0" hidden="1">#REF!</definedName>
    <definedName name="BEx5LHLB3M6K4ZKY2F42QBZT30ZH" hidden="1">#REF!</definedName>
    <definedName name="BEx5LKQJG40DO2JR1ZF6KD3PON9K" localSheetId="0" hidden="1">#REF!</definedName>
    <definedName name="BEx5LKQJG40DO2JR1ZF6KD3PON9K" hidden="1">#REF!</definedName>
    <definedName name="BEx5LQA84QRPGAR4FLC7MCT3H9EN" localSheetId="0" hidden="1">#REF!</definedName>
    <definedName name="BEx5LQA84QRPGAR4FLC7MCT3H9EN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0" hidden="1">#REF!</definedName>
    <definedName name="BEx5LTKQ8RQWJE4BC88OP928893U" hidden="1">#REF!</definedName>
    <definedName name="BEx5M4D4KHXU4JXKDEHZZNRG7NRA" localSheetId="0" hidden="1">#REF!</definedName>
    <definedName name="BEx5M4D4KHXU4JXKDEHZZNRG7NRA" hidden="1">#REF!</definedName>
    <definedName name="BEx5MB9BR71LZDG7XXQ2EO58JC5F" localSheetId="0" hidden="1">#REF!</definedName>
    <definedName name="BEx5MB9BR71LZDG7XXQ2EO58JC5F" hidden="1">#REF!</definedName>
    <definedName name="BEx5MHEF05EVRV5DPTG4KMPWZSUS" localSheetId="0" hidden="1">#REF!</definedName>
    <definedName name="BEx5MHEF05EVRV5DPTG4KMPWZSUS" hidden="1">#REF!</definedName>
    <definedName name="BEx5MLQZM68YQSKARVWTTPINFQ2C" hidden="1">[7]ZZCOOM_M03_Q004!#REF!</definedName>
    <definedName name="BEx5MMCJMU7FOOWUCW9EA13B7V5F" localSheetId="0" hidden="1">#REF!</definedName>
    <definedName name="BEx5MMCJMU7FOOWUCW9EA13B7V5F" hidden="1">#REF!</definedName>
    <definedName name="BEx5MVXTKNBXHNWTL43C670E4KXC" localSheetId="0" hidden="1">#REF!</definedName>
    <definedName name="BEx5MVXTKNBXHNWTL43C670E4KXC" hidden="1">#REF!</definedName>
    <definedName name="BEx5MWZGZ3VRB5418C2RNF9H17BQ" localSheetId="0" hidden="1">#REF!</definedName>
    <definedName name="BEx5MWZGZ3VRB5418C2RNF9H17BQ" hidden="1">#REF!</definedName>
    <definedName name="BEx5MX4YD2QV39W04QH9C6AOA0FB" localSheetId="0" hidden="1">#REF!</definedName>
    <definedName name="BEx5MX4YD2QV39W04QH9C6AOA0FB" hidden="1">#REF!</definedName>
    <definedName name="BEx5N3A8LULD7YBJH5J83X27PZSW" localSheetId="0" hidden="1">#REF!</definedName>
    <definedName name="BEx5N3A8LULD7YBJH5J83X27PZSW" hidden="1">#REF!</definedName>
    <definedName name="BEx5N4XI4PWB1W9PMZ4O5R0HWTYD" localSheetId="0" hidden="1">#REF!</definedName>
    <definedName name="BEx5N4XI4PWB1W9PMZ4O5R0HWTYD" hidden="1">#REF!</definedName>
    <definedName name="BEx5N8DH1SY888WI2GZ2D6E9XCXB" localSheetId="0" hidden="1">#REF!</definedName>
    <definedName name="BEx5N8DH1SY888WI2GZ2D6E9XCXB" hidden="1">#REF!</definedName>
    <definedName name="BEx5NA68N6FJFX9UJXK4M14U487F" localSheetId="0" hidden="1">#REF!</definedName>
    <definedName name="BEx5NA68N6FJFX9UJXK4M14U487F" hidden="1">#REF!</definedName>
    <definedName name="BEx5NIKBG2GDJOYGE3WCXKU7YY51" localSheetId="0" hidden="1">#REF!</definedName>
    <definedName name="BEx5NIKBG2GDJOYGE3WCXKU7YY51" hidden="1">#REF!</definedName>
    <definedName name="BEx5NV06L5J5IMKGOMGKGJ4PBZCD" localSheetId="0" hidden="1">#REF!</definedName>
    <definedName name="BEx5NV06L5J5IMKGOMGKGJ4PBZCD" hidden="1">#REF!</definedName>
    <definedName name="BEx5NW1V6AB25NEEX9VPHRXWJDSS" localSheetId="0" hidden="1">#REF!</definedName>
    <definedName name="BEx5NW1V6AB25NEEX9VPHRXWJDSS" hidden="1">#REF!</definedName>
    <definedName name="BEx5NWSXWACAUHWVZAI57DGZ8OCQ" localSheetId="0" hidden="1">#REF!</definedName>
    <definedName name="BEx5NWSXWACAUHWVZAI57DGZ8OCQ" hidden="1">#REF!</definedName>
    <definedName name="BEx5NZSSQ6PY99ZX2D7Q9IGOR34W" localSheetId="0" hidden="1">#REF!</definedName>
    <definedName name="BEx5NZSSQ6PY99ZX2D7Q9IGOR34W" hidden="1">#REF!</definedName>
    <definedName name="BEx5O2N9HTGG4OJHR62PKFMNZTTW" localSheetId="0" hidden="1">#REF!</definedName>
    <definedName name="BEx5O2N9HTGG4OJHR62PKFMNZTTW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0" hidden="1">#REF!</definedName>
    <definedName name="BEx5OAFS0NJ2CB86A02E1JYHMLQ1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0" hidden="1">#REF!</definedName>
    <definedName name="BEx5OP9Y43F99O2IT69MKCCXGL61" hidden="1">#REF!</definedName>
    <definedName name="BEx5P9Y9RDXNUAJ6CZ2LHMM8IM7T" localSheetId="0" hidden="1">#REF!</definedName>
    <definedName name="BEx5P9Y9RDXNUAJ6CZ2LHMM8IM7T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0" hidden="1">#REF!</definedName>
    <definedName name="BEx5PLCA8DOMAU315YCS5275L2HS" hidden="1">#REF!</definedName>
    <definedName name="BEx5PRXMZ5M65Z732WNNGV564C2J" localSheetId="0" hidden="1">#REF!</definedName>
    <definedName name="BEx5PRXMZ5M65Z732WNNGV564C2J" hidden="1">#REF!</definedName>
    <definedName name="BEx5Q29Y91E64DPE0YY53A6YHF3Y" localSheetId="0" hidden="1">#REF!</definedName>
    <definedName name="BEx5Q29Y91E64DPE0YY53A6YHF3Y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0" hidden="1">#REF!</definedName>
    <definedName name="BEx741WJHIJVXUX131SBXTVW8D71" hidden="1">#REF!</definedName>
    <definedName name="BEx74Q6H3O7133AWQXWC21MI2UFT" localSheetId="0" hidden="1">#REF!</definedName>
    <definedName name="BEx74Q6H3O7133AWQXWC21MI2UFT" hidden="1">#REF!</definedName>
    <definedName name="BEx74R2VQ8BSMKPX25262AU3VZF7" localSheetId="0" hidden="1">#REF!</definedName>
    <definedName name="BEx74R2VQ8BSMKPX25262AU3VZF7" hidden="1">#REF!</definedName>
    <definedName name="BEx74W6BJ8ENO3J25WNM5H5APKA3" localSheetId="0" hidden="1">#REF!</definedName>
    <definedName name="BEx74W6BJ8ENO3J25WNM5H5APKA3" hidden="1">#REF!</definedName>
    <definedName name="BEx74YKLW1FKLWC3DJ2ELZBZBY1M" localSheetId="0" hidden="1">#REF!</definedName>
    <definedName name="BEx74YKLW1FKLWC3DJ2ELZBZBY1M" hidden="1">#REF!</definedName>
    <definedName name="BEx755GRRD9BL27YHLH5QWIYLWB7" localSheetId="0" hidden="1">#REF!</definedName>
    <definedName name="BEx755GRRD9BL27YHLH5QWIYLWB7" hidden="1">#REF!</definedName>
    <definedName name="BEx759D1D5SXS5ELLZVBI0SXYUNF" localSheetId="0" hidden="1">#REF!</definedName>
    <definedName name="BEx759D1D5SXS5ELLZVBI0SXYUNF" hidden="1">#REF!</definedName>
    <definedName name="BEx75DPEQTX055IZ2L8UVLJOT1DD" localSheetId="0" hidden="1">#REF!</definedName>
    <definedName name="BEx75DPEQTX055IZ2L8UVLJOT1DD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0" hidden="1">#REF!</definedName>
    <definedName name="BEx75HGCCV5K4UCJWYV8EV9AG5YT" hidden="1">#REF!</definedName>
    <definedName name="BEx75PZT8TY5P13U978NVBUXKHT4" localSheetId="0" hidden="1">#REF!</definedName>
    <definedName name="BEx75PZT8TY5P13U978NVBUXKHT4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0" hidden="1">#REF!</definedName>
    <definedName name="BEx75VJGR07JY6UUWURQ4PJ29UKC" hidden="1">#REF!</definedName>
    <definedName name="BEx7696AZUPB1PK30JJQUWUELQPJ" localSheetId="0" hidden="1">#REF!</definedName>
    <definedName name="BEx7696AZUPB1PK30JJQUWUELQPJ" hidden="1">#REF!</definedName>
    <definedName name="BEx76PNR8S4T4VUQS0KU58SEX0VN" localSheetId="0" hidden="1">#REF!</definedName>
    <definedName name="BEx76PNR8S4T4VUQS0KU58SEX0VN" hidden="1">#REF!</definedName>
    <definedName name="BEx76YY7ODSIKDD9VDF9TLTDM18I" localSheetId="0" hidden="1">#REF!</definedName>
    <definedName name="BEx76YY7ODSIKDD9VDF9TLTDM18I" hidden="1">#REF!</definedName>
    <definedName name="BEx7705E86I9B7DTKMMJMAFSYMUL" localSheetId="0" hidden="1">#REF!</definedName>
    <definedName name="BEx7705E86I9B7DTKMMJMAFSYMUL" hidden="1">#REF!</definedName>
    <definedName name="BEx7741OUGLA0WJQLQRUJSL4DE00" localSheetId="0" hidden="1">#REF!</definedName>
    <definedName name="BEx7741OUGLA0WJQLQRUJSL4DE00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0" hidden="1">#REF!</definedName>
    <definedName name="BEx77G19QU9A95CNHE6QMVSQR2T3" hidden="1">#REF!</definedName>
    <definedName name="BEx77P0S3GVMS7BJUL9OWUGJ1B02" localSheetId="0" hidden="1">#REF!</definedName>
    <definedName name="BEx77P0S3GVMS7BJUL9OWUGJ1B02" hidden="1">#REF!</definedName>
    <definedName name="BEx77QDESURI6WW5582YXSK3A972" localSheetId="0" hidden="1">#REF!</definedName>
    <definedName name="BEx77QDESURI6WW5582YXSK3A972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0" hidden="1">#REF!</definedName>
    <definedName name="BEx78226TN58UE0CTY98YEDU0LSL" hidden="1">#REF!</definedName>
    <definedName name="BEx7881ZZBWHRAX6W2GY19J8MGEQ" localSheetId="0" hidden="1">#REF!</definedName>
    <definedName name="BEx7881ZZBWHRAX6W2GY19J8MGEQ" hidden="1">#REF!</definedName>
    <definedName name="BEx78BSYINF85GYNSCIRD95PH86Q" localSheetId="0" hidden="1">#REF!</definedName>
    <definedName name="BEx78BSYINF85GYNSCIRD95PH86Q" hidden="1">#REF!</definedName>
    <definedName name="BEx78HHRIWDLHQX2LG0HWFRYEL1T" localSheetId="0" hidden="1">#REF!</definedName>
    <definedName name="BEx78HHRIWDLHQX2LG0HWFRYEL1T" hidden="1">#REF!</definedName>
    <definedName name="BEx78QC4X2YVM9K6MQRB2WJG36N3" localSheetId="0" hidden="1">#REF!</definedName>
    <definedName name="BEx78QC4X2YVM9K6MQRB2WJG36N3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0" hidden="1">#REF!</definedName>
    <definedName name="BEx78SFOYH1Z0ZDTO47W2M60TW6K" hidden="1">#REF!</definedName>
    <definedName name="BEx7974EARYYX2ICWU0YC50VO5D8" localSheetId="0" hidden="1">#REF!</definedName>
    <definedName name="BEx7974EARYYX2ICWU0YC50VO5D8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0" hidden="1">#REF!</definedName>
    <definedName name="BEx79SJRHTLS9PYM69O9BWW1FMJK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0" hidden="1">#REF!</definedName>
    <definedName name="BEx7A06T3RC2891FUX05G3QPRAUE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0" hidden="1">#REF!</definedName>
    <definedName name="BEx7AE4LPLX8N85BYB0WCO5S7ZPV" hidden="1">#REF!</definedName>
    <definedName name="BEx7AR0EEP9O5JPPEKQWG1TC860T" localSheetId="0" hidden="1">#REF!</definedName>
    <definedName name="BEx7AR0EEP9O5JPPEKQWG1TC860T" hidden="1">#REF!</definedName>
    <definedName name="BEx7ASD1I654MEDCO6GGWA95PXSC" localSheetId="0" hidden="1">#REF!</definedName>
    <definedName name="BEx7ASD1I654MEDCO6GGWA95PXSC" hidden="1">#REF!</definedName>
    <definedName name="BEx7AURD3S7JGN4D3YK1QAG6TAFA" localSheetId="0" hidden="1">#REF!</definedName>
    <definedName name="BEx7AURD3S7JGN4D3YK1QAG6TAFA" hidden="1">#REF!</definedName>
    <definedName name="BEx7AVCX9S5RJP3NSZ4QM4E6ERDT" localSheetId="0" hidden="1">#REF!</definedName>
    <definedName name="BEx7AVCX9S5RJP3NSZ4QM4E6ERDT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0" hidden="1">#REF!</definedName>
    <definedName name="BEx7B6LH6917TXOSAAQ6U7HVF018" hidden="1">#REF!</definedName>
    <definedName name="BEx7BN8E88JR3K1BSLAZRPSFPQ9L" localSheetId="0" hidden="1">#REF!</definedName>
    <definedName name="BEx7BN8E88JR3K1BSLAZRPSFPQ9L" hidden="1">#REF!</definedName>
    <definedName name="BEx7BP14RMS3638K85OM4NCYLRHG" localSheetId="0" hidden="1">#REF!</definedName>
    <definedName name="BEx7BP14RMS3638K85OM4NCYLRHG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0" hidden="1">#REF!</definedName>
    <definedName name="BEx7C04AM39DQMC1TIX7CFZ2ADHX" hidden="1">#REF!</definedName>
    <definedName name="BEx7C346X4AX2J1QPM4NBC7JL5W9" localSheetId="0" hidden="1">#REF!</definedName>
    <definedName name="BEx7C346X4AX2J1QPM4NBC7JL5W9" hidden="1">#REF!</definedName>
    <definedName name="BEx7C40F0PQURHPI6YQ39NFIR86Z" localSheetId="0" hidden="1">#REF!</definedName>
    <definedName name="BEx7C40F0PQURHPI6YQ39NFIR86Z" hidden="1">#REF!</definedName>
    <definedName name="BEx7C7B9VCY7N0H7N1NH6HNNH724" localSheetId="0" hidden="1">#REF!</definedName>
    <definedName name="BEx7C7B9VCY7N0H7N1NH6HNNH724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0" hidden="1">#REF!</definedName>
    <definedName name="BEx7CCPC6R1KQQZ2JQU6EFI1G0RM" hidden="1">#REF!</definedName>
    <definedName name="BEx7CIJST9GLS2QD383UK7VUDTGL" localSheetId="0" hidden="1">#REF!</definedName>
    <definedName name="BEx7CIJST9GLS2QD383UK7VUDTGL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0" hidden="1">#REF!</definedName>
    <definedName name="BEx7CW6NFRL2P4XWP0MWHIYA97KF" hidden="1">#REF!</definedName>
    <definedName name="BEx7CZXN83U7XFVGG1P1N6ZCQK7U" localSheetId="0" hidden="1">#REF!</definedName>
    <definedName name="BEx7CZXN83U7XFVGG1P1N6ZCQK7U" hidden="1">#REF!</definedName>
    <definedName name="BEx7D14R4J25CLH301NHMGU8FSWM" localSheetId="0" hidden="1">#REF!</definedName>
    <definedName name="BEx7D14R4J25CLH301NHMGU8FSWM" hidden="1">#REF!</definedName>
    <definedName name="BEx7D38BE0Z9QLQBDMGARM9USFPM" localSheetId="0" hidden="1">#REF!</definedName>
    <definedName name="BEx7D38BE0Z9QLQBDMGARM9USFPM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0" hidden="1">#REF!</definedName>
    <definedName name="BEx7DGF13H2074LRWFZQ45PZ6JPX" hidden="1">#REF!</definedName>
    <definedName name="BEx7DHBE0SOC5KXWWQ73WUDBRX8J" localSheetId="0" hidden="1">#REF!</definedName>
    <definedName name="BEx7DHBE0SOC5KXWWQ73WUDBRX8J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0" hidden="1">#REF!</definedName>
    <definedName name="BEx7DMUYR2HC26WW7AOB1TULERMB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0" hidden="1">#REF!</definedName>
    <definedName name="BEx7DVUMFCI5INHMVFIJ44RTTSTT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0" hidden="1">#REF!</definedName>
    <definedName name="BEx7EBA8IYHQKT7IQAOAML660SYA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0" hidden="1">#REF!</definedName>
    <definedName name="BEx7EI6DL1Z6UWLFBXAKVGZTKHWJ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0" hidden="1">#REF!</definedName>
    <definedName name="BEx7ETV6L1TM7JSXJIGK3FC6RVZW" hidden="1">#REF!</definedName>
    <definedName name="BEx7EYYLHMBYQTH6I377FCQS7CSX" localSheetId="0" hidden="1">#REF!</definedName>
    <definedName name="BEx7EYYLHMBYQTH6I377FCQS7CSX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0" hidden="1">#REF!</definedName>
    <definedName name="BEx7FN32ZGWOAA4TTH79KINTDWR9" hidden="1">#REF!</definedName>
    <definedName name="BEx7FV0WJHXL6X5JNQ2ZX45PX49P" localSheetId="0" hidden="1">#REF!</definedName>
    <definedName name="BEx7FV0WJHXL6X5JNQ2ZX45PX49P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0" hidden="1">#REF!</definedName>
    <definedName name="BEx7GSAL6P7TASL8MB63RFST1LJL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0" hidden="1">#REF!</definedName>
    <definedName name="BEx7H14XCXH7WEXEY1HVO53A6AGH" hidden="1">#REF!</definedName>
    <definedName name="BEx7HGVBEF4LEIF6RC14N3PSU461" localSheetId="0" hidden="1">#REF!</definedName>
    <definedName name="BEx7HGVBEF4LEIF6RC14N3PSU461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0" hidden="1">#REF!</definedName>
    <definedName name="BEx7HWGE2CANG5M17X4C8YNC3N8F" hidden="1">#REF!</definedName>
    <definedName name="BEx7IB54GU5UCTJS549UBDW43EJL" localSheetId="0" hidden="1">#REF!</definedName>
    <definedName name="BEx7IB54GU5UCTJS549UBDW43EJL" hidden="1">#REF!</definedName>
    <definedName name="BEx7IBVYN47SFZIA0K4MDKQZNN9V" localSheetId="0" hidden="1">#REF!</definedName>
    <definedName name="BEx7IBVYN47SFZIA0K4MDKQZNN9V" hidden="1">#REF!</definedName>
    <definedName name="BEx7IGOMJB39HUONENRXTK1MFHGE" localSheetId="0" hidden="1">#REF!</definedName>
    <definedName name="BEx7IGOMJB39HUONENRXTK1MFHGE" hidden="1">#REF!</definedName>
    <definedName name="BEx7ISO6LTCYYDK0J6IN4PG2P6SW" localSheetId="0" hidden="1">#REF!</definedName>
    <definedName name="BEx7ISO6LTCYYDK0J6IN4PG2P6SW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0" hidden="1">#REF!</definedName>
    <definedName name="BEx7J4YL8Q3BI1MLH16YYQ18IJRD" hidden="1">#REF!</definedName>
    <definedName name="BEx7J5K5QVUOXI6A663KUWL6PO3O" localSheetId="0" hidden="1">#REF!</definedName>
    <definedName name="BEx7J5K5QVUOXI6A663KUWL6PO3O" hidden="1">#REF!</definedName>
    <definedName name="BEx7JH3HGBPI07OHZ5LFYK0UFZQR" localSheetId="0" hidden="1">#REF!</definedName>
    <definedName name="BEx7JH3HGBPI07OHZ5LFYK0UFZQR" hidden="1">#REF!</definedName>
    <definedName name="BEx7JRL3MHRMVLQF3EN15MXRPN68" localSheetId="0" hidden="1">#REF!</definedName>
    <definedName name="BEx7JRL3MHRMVLQF3EN15MXRPN68" hidden="1">#REF!</definedName>
    <definedName name="BEx7JV194190CNM6WWGQ3UBJ3CHH" localSheetId="0" hidden="1">#REF!</definedName>
    <definedName name="BEx7JV194190CNM6WWGQ3UBJ3CHH" hidden="1">#REF!</definedName>
    <definedName name="BEx7JZJ4AE8AGMWPK3XPBTBUBZ48" localSheetId="0" hidden="1">#REF!</definedName>
    <definedName name="BEx7JZJ4AE8AGMWPK3XPBTBUBZ48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0" hidden="1">#REF!</definedName>
    <definedName name="BEx7KEYPBDXSNROH8M6CDCBN6B50" hidden="1">#REF!</definedName>
    <definedName name="BEx7KH7PZ0A6FSWA4LAN2CMZ0WSF" localSheetId="0" hidden="1">#REF!</definedName>
    <definedName name="BEx7KH7PZ0A6FSWA4LAN2CMZ0WSF" hidden="1">#REF!</definedName>
    <definedName name="BEx7KNCTL6VMNQP4MFMHOMV1WI1Y" localSheetId="0" hidden="1">#REF!</definedName>
    <definedName name="BEx7KNCTL6VMNQP4MFMHOMV1WI1Y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0" hidden="1">#REF!</definedName>
    <definedName name="BEx7KWHTBD21COXVI4HNEQH0Z3L8" hidden="1">#REF!</definedName>
    <definedName name="BEx7KXUGRMRSUXCM97Z7VRZQ9JH2" localSheetId="0" hidden="1">#REF!</definedName>
    <definedName name="BEx7KXUGRMRSUXCM97Z7VRZQ9JH2" hidden="1">#REF!</definedName>
    <definedName name="BEx7L5C6U8MP6IZ67BD649WQYJEK" localSheetId="0" hidden="1">#REF!</definedName>
    <definedName name="BEx7L5C6U8MP6IZ67BD649WQYJEK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0" hidden="1">#REF!</definedName>
    <definedName name="BEx7L8XOV64OMS15ZFURFEUXLMWF" hidden="1">#REF!</definedName>
    <definedName name="BEx7LPF478MRAYB9TQ6LDML6O3BY" localSheetId="0" hidden="1">#REF!</definedName>
    <definedName name="BEx7LPF478MRAYB9TQ6LDML6O3BY" hidden="1">#REF!</definedName>
    <definedName name="BEx7LPV780NFCG1VX4EKJ29YXOLZ" localSheetId="0" hidden="1">#REF!</definedName>
    <definedName name="BEx7LPV780NFCG1VX4EKJ29YXOLZ" hidden="1">#REF!</definedName>
    <definedName name="BEx7LQ0PD30NJWOAYKPEYHM9J83B" localSheetId="0" hidden="1">#REF!</definedName>
    <definedName name="BEx7LQ0PD30NJWOAYKPEYHM9J83B" hidden="1">#REF!</definedName>
    <definedName name="BEx7M4EKEDHZ1ZZ91NDLSUNPUFPZ" localSheetId="0" hidden="1">#REF!</definedName>
    <definedName name="BEx7M4EKEDHZ1ZZ91NDLSUNPUFPZ" hidden="1">#REF!</definedName>
    <definedName name="BEx7MAUI1JJFDIJGDW4RWY5384LY" localSheetId="0" hidden="1">#REF!</definedName>
    <definedName name="BEx7MAUI1JJFDIJGDW4RWY5384LY" hidden="1">#REF!</definedName>
    <definedName name="BEx7MI1EW6N7FOBHWJLYC02TZSKR" localSheetId="0" hidden="1">#REF!</definedName>
    <definedName name="BEx7MI1EW6N7FOBHWJLYC02TZSKR" hidden="1">#REF!</definedName>
    <definedName name="BEx7MJZO3UKAMJ53UWOJ5ZD4GGMQ" localSheetId="0" hidden="1">#REF!</definedName>
    <definedName name="BEx7MJZO3UKAMJ53UWOJ5ZD4GGMQ" hidden="1">#REF!</definedName>
    <definedName name="BEx7MO17TZ6L4457Q12FYYLUUZAZ" localSheetId="0" hidden="1">#REF!</definedName>
    <definedName name="BEx7MO17TZ6L4457Q12FYYLUUZAZ" hidden="1">#REF!</definedName>
    <definedName name="BEx7MT4MFNXIVQGAT6D971GZW7CA" localSheetId="0" hidden="1">#REF!</definedName>
    <definedName name="BEx7MT4MFNXIVQGAT6D971GZW7CA" hidden="1">#REF!</definedName>
    <definedName name="BEx7MUMLPPX92MX7SA8S1PLONDL8" localSheetId="0" hidden="1">#REF!</definedName>
    <definedName name="BEx7MUMLPPX92MX7SA8S1PLONDL8" hidden="1">#REF!</definedName>
    <definedName name="BEx7MX0W532Q7CB4V6KFVC9WAOUI" localSheetId="0" hidden="1">#REF!</definedName>
    <definedName name="BEx7MX0W532Q7CB4V6KFVC9WAOUI" hidden="1">#REF!</definedName>
    <definedName name="BEx7NB403NE748IF75RXMWOFQ986" localSheetId="0" hidden="1">#REF!</definedName>
    <definedName name="BEx7NB403NE748IF75RXMWOFQ986" hidden="1">#REF!</definedName>
    <definedName name="BEx7NI062THZAM6I8AJWTFJL91CS" localSheetId="0" hidden="1">#REF!</definedName>
    <definedName name="BEx7NI062THZAM6I8AJWTFJL91CS" hidden="1">#REF!</definedName>
    <definedName name="BEx904S75BPRYMHF0083JF7ES4NG" localSheetId="0" hidden="1">#REF!</definedName>
    <definedName name="BEx904S75BPRYMHF0083JF7ES4NG" hidden="1">#REF!</definedName>
    <definedName name="BEx90HDD4RWF7JZGA8GCGG7D63MG" localSheetId="0" hidden="1">#REF!</definedName>
    <definedName name="BEx90HDD4RWF7JZGA8GCGG7D63MG" hidden="1">#REF!</definedName>
    <definedName name="BEx90HO6UVMFVSV8U0YBZFHNCL38" localSheetId="0" hidden="1">#REF!</definedName>
    <definedName name="BEx90HO6UVMFVSV8U0YBZFHNCL38" hidden="1">#REF!</definedName>
    <definedName name="BEx90VGH5H09ON2QXYC9WIIEU98T" localSheetId="0" hidden="1">#REF!</definedName>
    <definedName name="BEx90VGH5H09ON2QXYC9WIIEU98T" hidden="1">#REF!</definedName>
    <definedName name="BEx9157279000SVN5XNWQ99JY0WU" localSheetId="0" hidden="1">#REF!</definedName>
    <definedName name="BEx9157279000SVN5XNWQ99JY0WU" hidden="1">#REF!</definedName>
    <definedName name="BEx9175B70QXYAU5A8DJPGZQ46L9" localSheetId="0" hidden="1">#REF!</definedName>
    <definedName name="BEx9175B70QXYAU5A8DJPGZQ46L9" hidden="1">#REF!</definedName>
    <definedName name="BEx91AQQRTV87AO27VWHSFZAD4ZR" localSheetId="0" hidden="1">#REF!</definedName>
    <definedName name="BEx91AQQRTV87AO27VWHSFZAD4ZR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0" hidden="1">#REF!</definedName>
    <definedName name="BEx91VF2D78PAF337E3L2L81K9W2" hidden="1">#REF!</definedName>
    <definedName name="BEx921PNZ46VORG2VRMWREWIC0SE" localSheetId="0" hidden="1">#REF!</definedName>
    <definedName name="BEx921PNZ46VORG2VRMWREWIC0SE" hidden="1">#REF!</definedName>
    <definedName name="BEx929CVDCG5CFUQWNDLOSNRQ1FN" localSheetId="0" hidden="1">#REF!</definedName>
    <definedName name="BEx929CVDCG5CFUQWNDLOSNRQ1FN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0" hidden="1">#REF!</definedName>
    <definedName name="BEx92HWA2D6A5EX9MFG68G0NOMSN" hidden="1">#REF!</definedName>
    <definedName name="BEx92I1SQUKW2W7S22E82HLJXRGK" localSheetId="0" hidden="1">#REF!</definedName>
    <definedName name="BEx92I1SQUKW2W7S22E82HLJXRGK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0" hidden="1">#REF!</definedName>
    <definedName name="BEx92S8MHFFIVRQ2YSHZNQGOFUHD" hidden="1">#REF!</definedName>
    <definedName name="BEx92VJ5FJGXISSSMOUAESCSIWFV" localSheetId="0" hidden="1">#REF!</definedName>
    <definedName name="BEx92VJ5FJGXISSSMOUAESCSIWFV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0" hidden="1">#REF!</definedName>
    <definedName name="BEx93OLWY2O3PRA74U41VG5RXT4Q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0" hidden="1">#REF!</definedName>
    <definedName name="BEx93TJUX3U0FJDBG6DDSNQ91R5J" hidden="1">#REF!</definedName>
    <definedName name="BEx942UCRHMI4B0US31HO95GSC2X" localSheetId="0" hidden="1">#REF!</definedName>
    <definedName name="BEx942UCRHMI4B0US31HO95GSC2X" hidden="1">#REF!</definedName>
    <definedName name="BEx942ZND3V7XSHKTD0UH9X85N5E" localSheetId="0" hidden="1">#REF!</definedName>
    <definedName name="BEx942ZND3V7XSHKTD0UH9X85N5E" hidden="1">#REF!</definedName>
    <definedName name="BEx947HHLR6UU6NYPNDZRF79V52K" localSheetId="0" hidden="1">#REF!</definedName>
    <definedName name="BEx947HHLR6UU6NYPNDZRF79V52K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0" hidden="1">#REF!</definedName>
    <definedName name="BEx94GXG30CIVB6ZQN3X3IK6BZXQ" hidden="1">#REF!</definedName>
    <definedName name="BEx94HJ0DWZHE39X4BLCQCJ3M1MC" localSheetId="0" hidden="1">#REF!</definedName>
    <definedName name="BEx94HJ0DWZHE39X4BLCQCJ3M1MC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0" hidden="1">#REF!</definedName>
    <definedName name="BEx94IQ75E90YUMWJ9N591LR7DQQ" hidden="1">#REF!</definedName>
    <definedName name="BEx94N7W5T3U7UOE97D6OVIBUCXS" localSheetId="0" hidden="1">#REF!</definedName>
    <definedName name="BEx94N7W5T3U7UOE97D6OVIBUCXS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0" hidden="1">#REF!</definedName>
    <definedName name="BEx9581TYVI2M5TT4ISDAJV4W7Z6" hidden="1">#REF!</definedName>
    <definedName name="BEx95G55NR99FDSE95CXDI4DKWSV" localSheetId="0" hidden="1">#REF!</definedName>
    <definedName name="BEx95G55NR99FDSE95CXDI4DKWSV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0" hidden="1">#REF!</definedName>
    <definedName name="BEx95TBVUWV7L7OMFMZDQEXGVHU6" hidden="1">#REF!</definedName>
    <definedName name="BEx95U89DZZSVO39TGS62CX8G9N4" localSheetId="0" hidden="1">#REF!</definedName>
    <definedName name="BEx95U89DZZSVO39TGS62CX8G9N4" hidden="1">#REF!</definedName>
    <definedName name="BEx95XTPKKKJG67C45LRX0T25I06" localSheetId="0" hidden="1">#REF!</definedName>
    <definedName name="BEx95XTPKKKJG67C45LRX0T25I06" hidden="1">#REF!</definedName>
    <definedName name="BEx9602K2GHNBUEUVT9ONRQU1GMD" localSheetId="0" hidden="1">#REF!</definedName>
    <definedName name="BEx9602K2GHNBUEUVT9ONRQU1GMD" hidden="1">#REF!</definedName>
    <definedName name="BEx9602LTEI8BPC79BGMRK6S0RP8" localSheetId="0" hidden="1">#REF!</definedName>
    <definedName name="BEx9602LTEI8BPC79BGMRK6S0RP8" hidden="1">#REF!</definedName>
    <definedName name="BEx962BL3Y4LA53EBYI64ZYMZE8U" localSheetId="0" hidden="1">#REF!</definedName>
    <definedName name="BEx962BL3Y4LA53EBYI64ZYMZE8U" hidden="1">#REF!</definedName>
    <definedName name="BEx96HAWZ2EMMI7VJ5NQXGK044OO" localSheetId="0" hidden="1">#REF!</definedName>
    <definedName name="BEx96HAWZ2EMMI7VJ5NQXGK044OO" hidden="1">#REF!</definedName>
    <definedName name="BEx96KR21O7H9R29TN0S45Y3QPUK" localSheetId="0" hidden="1">#REF!</definedName>
    <definedName name="BEx96KR21O7H9R29TN0S45Y3QPUK" hidden="1">#REF!</definedName>
    <definedName name="BEx96SUFKHHFE8XQ6UUO6ILDOXHO" localSheetId="0" hidden="1">#REF!</definedName>
    <definedName name="BEx96SUFKHHFE8XQ6UUO6ILDOXHO" hidden="1">#REF!</definedName>
    <definedName name="BEx96UN4YWXBDEZ1U1ZUIPP41Z7I" localSheetId="0" hidden="1">#REF!</definedName>
    <definedName name="BEx96UN4YWXBDEZ1U1ZUIPP41Z7I" hidden="1">#REF!</definedName>
    <definedName name="BEx978KSD61YJH3S9DGO050R2EHA" localSheetId="0" hidden="1">#REF!</definedName>
    <definedName name="BEx978KSD61YJH3S9DGO050R2EHA" hidden="1">#REF!</definedName>
    <definedName name="BEx97H9O1NAKAPK4MX4PKO34ICL5" localSheetId="0" hidden="1">#REF!</definedName>
    <definedName name="BEx97H9O1NAKAPK4MX4PKO34ICL5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0" hidden="1">#REF!</definedName>
    <definedName name="BEx97YNGGDFIXHTMGFL2IHAQX9MI" hidden="1">#REF!</definedName>
    <definedName name="BEx9805E16VCDEWPM3404WTQS6ZK" localSheetId="0" hidden="1">#REF!</definedName>
    <definedName name="BEx9805E16VCDEWPM3404WTQS6ZK" hidden="1">#REF!</definedName>
    <definedName name="BEx981HW73BUZWT14TBTZHC0ZTJ4" localSheetId="0" hidden="1">#REF!</definedName>
    <definedName name="BEx981HW73BUZWT14TBTZHC0ZTJ4" hidden="1">#REF!</definedName>
    <definedName name="BEx9871KU0N99P0900EAK69VFYT2" localSheetId="0" hidden="1">#REF!</definedName>
    <definedName name="BEx9871KU0N99P0900EAK69VFYT2" hidden="1">#REF!</definedName>
    <definedName name="BEx98IFKNJFGZFLID1YTRFEG1SXY" localSheetId="0" hidden="1">#REF!</definedName>
    <definedName name="BEx98IFKNJFGZFLID1YTRFEG1SXY" hidden="1">#REF!</definedName>
    <definedName name="BEx98T7ZEF0HKRFLBVK3BNKCG3CJ" localSheetId="0" hidden="1">#REF!</definedName>
    <definedName name="BEx98T7ZEF0HKRFLBVK3BNKCG3CJ" hidden="1">#REF!</definedName>
    <definedName name="BEx98WYSAS39FWGYTMQ8QGIT81TF" localSheetId="0" hidden="1">#REF!</definedName>
    <definedName name="BEx98WYSAS39FWGYTMQ8QGIT81TF" hidden="1">#REF!</definedName>
    <definedName name="BEx990461P2YAJ7BRK25INFYZ7RQ" localSheetId="0" hidden="1">#REF!</definedName>
    <definedName name="BEx990461P2YAJ7BRK25INFYZ7RQ" hidden="1">#REF!</definedName>
    <definedName name="BEx9915UVD4G7RA3IMLFZ0LG3UA2" localSheetId="0" hidden="1">#REF!</definedName>
    <definedName name="BEx9915UVD4G7RA3IMLFZ0LG3UA2" hidden="1">#REF!</definedName>
    <definedName name="BEx991M410V3S2PKCJGQ30O6JT6H" localSheetId="0" hidden="1">#REF!</definedName>
    <definedName name="BEx991M410V3S2PKCJGQ30O6JT6H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0" hidden="1">#REF!</definedName>
    <definedName name="BEx9952469XMFGSPXL7CMXHPJF90" hidden="1">#REF!</definedName>
    <definedName name="BEx99B77I7TUSHRR4HIZ9FU2EIUT" localSheetId="0" hidden="1">#REF!</definedName>
    <definedName name="BEx99B77I7TUSHRR4HIZ9FU2EIUT" hidden="1">#REF!</definedName>
    <definedName name="BEx99EHWKKHZB66Q30C7QIXU3BVM" localSheetId="0" hidden="1">#REF!</definedName>
    <definedName name="BEx99EHWKKHZB66Q30C7QIXU3BVM" hidden="1">#REF!</definedName>
    <definedName name="BEx99IE6TEODZ443HP0AYCXVTNOV" localSheetId="0" hidden="1">#REF!</definedName>
    <definedName name="BEx99IE6TEODZ443HP0AYCXVTNOV" hidden="1">#REF!</definedName>
    <definedName name="BEx99Q6PH5F3OQKCCAAO75PYDEFN" localSheetId="0" hidden="1">#REF!</definedName>
    <definedName name="BEx99Q6PH5F3OQKCCAAO75PYDEFN" hidden="1">#REF!</definedName>
    <definedName name="BEx99RU5I4O0109P2FW9DN4IU3QX" localSheetId="0" hidden="1">#REF!</definedName>
    <definedName name="BEx99RU5I4O0109P2FW9DN4IU3QX" hidden="1">#REF!</definedName>
    <definedName name="BEx99WBYT2D6UUC1PT7A40ENYID4" localSheetId="0" hidden="1">#REF!</definedName>
    <definedName name="BEx99WBYT2D6UUC1PT7A40ENYID4" hidden="1">#REF!</definedName>
    <definedName name="BEx99WS2X3RTQE9O764SS5G2FPE6" localSheetId="0" hidden="1">#REF!</definedName>
    <definedName name="BEx99WS2X3RTQE9O764SS5G2FPE6" hidden="1">#REF!</definedName>
    <definedName name="BEx99ZRZ4I7FHDPGRAT5VW7NVBPU" localSheetId="0" hidden="1">#REF!</definedName>
    <definedName name="BEx99ZRZ4I7FHDPGRAT5VW7NVBPU" hidden="1">#REF!</definedName>
    <definedName name="BEx9AT5E3ZSHKSOL35O38L8HF9TH" localSheetId="0" hidden="1">#REF!</definedName>
    <definedName name="BEx9AT5E3ZSHKSOL35O38L8HF9TH" hidden="1">#REF!</definedName>
    <definedName name="BEx9ATW9WB5CNKQR5HKK7Y2GHYGR" localSheetId="0" hidden="1">#REF!</definedName>
    <definedName name="BEx9ATW9WB5CNKQR5HKK7Y2GHYGR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0" hidden="1">#REF!</definedName>
    <definedName name="BEx9B8VR20E2CILU4CDQUQQ9ONXK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0" hidden="1">#REF!</definedName>
    <definedName name="BEx9BAJ5WYEQ623HUT9NNCMP3RUG" hidden="1">#REF!</definedName>
    <definedName name="BEx9BE9Z7EFJCFDYJJOY5KFTGDF4" localSheetId="0" hidden="1">#REF!</definedName>
    <definedName name="BEx9BE9Z7EFJCFDYJJOY5KFTGDF4" hidden="1">#REF!</definedName>
    <definedName name="BEx9BSIJN2O0MG8CXAMCAOADEMTO" localSheetId="0" hidden="1">#REF!</definedName>
    <definedName name="BEx9BSIJN2O0MG8CXAMCAOADEMTO" hidden="1">#REF!</definedName>
    <definedName name="BEx9BU0BBJO3ITPCO4T9FIVEVJY7" localSheetId="0" hidden="1">#REF!</definedName>
    <definedName name="BEx9BU0BBJO3ITPCO4T9FIVEVJY7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0" hidden="1">#REF!</definedName>
    <definedName name="BEx9CCQRMYYOGIOYTOM73VKDIPS1" hidden="1">#REF!</definedName>
    <definedName name="BEx9CM6JVXIG9S6EAZMR899UW190" localSheetId="0" hidden="1">#REF!</definedName>
    <definedName name="BEx9CM6JVXIG9S6EAZMR899UW190" hidden="1">#REF!</definedName>
    <definedName name="BEx9D160NRGTDVT2ML4H9A7UKR4T" localSheetId="0" hidden="1">#REF!</definedName>
    <definedName name="BEx9D160NRGTDVT2ML4H9A7UKR4T" hidden="1">#REF!</definedName>
    <definedName name="BEx9D1BC9FT19KY0INAABNDBAMR1" localSheetId="0" hidden="1">#REF!</definedName>
    <definedName name="BEx9D1BC9FT19KY0INAABNDBAMR1" hidden="1">#REF!</definedName>
    <definedName name="BEx9D1MB15VSARB7IKBMZYU0JJBI" localSheetId="0" hidden="1">#REF!</definedName>
    <definedName name="BEx9D1MB15VSARB7IKBMZYU0JJBI" hidden="1">#REF!</definedName>
    <definedName name="BEx9DN6ZMF18Q39MPMXSDJTZQNJ3" localSheetId="0" hidden="1">#REF!</definedName>
    <definedName name="BEx9DN6ZMF18Q39MPMXSDJTZQNJ3" hidden="1">#REF!</definedName>
    <definedName name="BEx9DZXN85O544CD9O60K126YYAU" localSheetId="0" hidden="1">#REF!</definedName>
    <definedName name="BEx9DZXN85O544CD9O60K126YYAU" hidden="1">#REF!</definedName>
    <definedName name="BEx9E14TDNSEMI784W0OTIEQMWN6" localSheetId="0" hidden="1">#REF!</definedName>
    <definedName name="BEx9E14TDNSEMI784W0OTIEQMWN6" hidden="1">#REF!</definedName>
    <definedName name="BEx9E14TGNBYGMDDG9NETDK4SYAW" localSheetId="0" hidden="1">#REF!</definedName>
    <definedName name="BEx9E14TGNBYGMDDG9NETDK4SYAW" hidden="1">#REF!</definedName>
    <definedName name="BEx9E2BZ2B1R41FMGJCJ7JLGLUAJ" localSheetId="0" hidden="1">#REF!</definedName>
    <definedName name="BEx9E2BZ2B1R41FMGJCJ7JLGLUAJ" hidden="1">#REF!</definedName>
    <definedName name="BEx9EG9KBJ77M8LEOR9ITOKN5KXY" localSheetId="0" hidden="1">#REF!</definedName>
    <definedName name="BEx9EG9KBJ77M8LEOR9ITOKN5KXY" hidden="1">#REF!</definedName>
    <definedName name="BEx9EL27NGDBCTVPW97K42QANS5K" localSheetId="0" hidden="1">#REF!</definedName>
    <definedName name="BEx9EL27NGDBCTVPW97K42QANS5K" hidden="1">#REF!</definedName>
    <definedName name="BEx9EMK6HAJJMVYZTN5AUIV7O1E6" localSheetId="0" hidden="1">#REF!</definedName>
    <definedName name="BEx9EMK6HAJJMVYZTN5AUIV7O1E6" hidden="1">#REF!</definedName>
    <definedName name="BEx9ENB8RPU9FA3QW16IGB6LK1CH" localSheetId="0" hidden="1">#REF!</definedName>
    <definedName name="BEx9ENB8RPU9FA3QW16IGB6LK1CH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0" hidden="1">#REF!</definedName>
    <definedName name="BEx9ETLU0EK5LGEM1QCNYN2S8O5F" hidden="1">#REF!</definedName>
    <definedName name="BEx9F0710LGLAU3161O0O346N58H" localSheetId="0" hidden="1">#REF!</definedName>
    <definedName name="BEx9F0710LGLAU3161O0O346N58H" hidden="1">#REF!</definedName>
    <definedName name="BEx9F0Y2ESUNE3U7TQDLMPE9BO67" localSheetId="0" hidden="1">#REF!</definedName>
    <definedName name="BEx9F0Y2ESUNE3U7TQDLMPE9BO67" hidden="1">#REF!</definedName>
    <definedName name="BEx9F439L1R726MJFX2EP39XIBPY" localSheetId="0" hidden="1">#REF!</definedName>
    <definedName name="BEx9F439L1R726MJFX2EP39XIBPY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0" hidden="1">#REF!</definedName>
    <definedName name="BEx9FRBEEYPS5HLS3XT34AKZN94G" hidden="1">#REF!</definedName>
    <definedName name="BEx9G5USBCNYNA7HGVW92D800SKX" localSheetId="0" hidden="1">#REF!</definedName>
    <definedName name="BEx9G5USBCNYNA7HGVW92D800SKX" hidden="1">#REF!</definedName>
    <definedName name="BEx9G7CPXG7HR6N6FHPU2DBBUIKG" localSheetId="0" hidden="1">#REF!</definedName>
    <definedName name="BEx9G7CPXG7HR6N6FHPU2DBBUIKG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0" hidden="1">#REF!</definedName>
    <definedName name="BEx9GGY04V0ZWI6O9KZH4KSBB389" hidden="1">#REF!</definedName>
    <definedName name="BEx9GMC7TE8SDTCO5PHODBUF4SM1" localSheetId="0" hidden="1">#REF!</definedName>
    <definedName name="BEx9GMC7TE8SDTCO5PHODBUF4SM1" hidden="1">#REF!</definedName>
    <definedName name="BEx9GMN0B495HEAOG6JQK9D7HUPC" localSheetId="0" hidden="1">#REF!</definedName>
    <definedName name="BEx9GMN0B495HEAOG6JQK9D7HUPC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0" hidden="1">#REF!</definedName>
    <definedName name="BEx9GUQALUWCD30UKUQGSWW8KBQ7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0" hidden="1">#REF!</definedName>
    <definedName name="BEx9H04IB14E1437FF2OIRRWBSD7" hidden="1">#REF!</definedName>
    <definedName name="BEx9H5O1KDZJCW91Q29VRPY5YS6P" localSheetId="0" hidden="1">#REF!</definedName>
    <definedName name="BEx9H5O1KDZJCW91Q29VRPY5YS6P" hidden="1">#REF!</definedName>
    <definedName name="BEx9H8YR0E906F1JXZMBX3LNT004" localSheetId="0" hidden="1">#REF!</definedName>
    <definedName name="BEx9H8YR0E906F1JXZMBX3LNT004" hidden="1">#REF!</definedName>
    <definedName name="BEx9I1QKLI6OOUPQLUQ0EF0355X6" localSheetId="0" hidden="1">#REF!</definedName>
    <definedName name="BEx9I1QKLI6OOUPQLUQ0EF0355X6" hidden="1">#REF!</definedName>
    <definedName name="BEx9I8XIG7E5NB48QQHXP23FIN60" localSheetId="0" hidden="1">#REF!</definedName>
    <definedName name="BEx9I8XIG7E5NB48QQHXP23FIN60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0" hidden="1">#REF!</definedName>
    <definedName name="BEx9IT5QNZWKM6YQ5WER0DC2PMMU" hidden="1">#REF!</definedName>
    <definedName name="BEx9IUICG3HZWG57MG3NXCEX4LQI" localSheetId="0" hidden="1">#REF!</definedName>
    <definedName name="BEx9IUICG3HZWG57MG3NXCEX4LQI" hidden="1">#REF!</definedName>
    <definedName name="BEx9IW5LYJF40GS78FJNXO9O667A" localSheetId="0" hidden="1">#REF!</definedName>
    <definedName name="BEx9IW5LYJF40GS78FJNXO9O667A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0" hidden="1">#REF!</definedName>
    <definedName name="BEx9IXCSPSZC80YZUPRCYTG326KV" hidden="1">#REF!</definedName>
    <definedName name="BEx9IYUQSBZ0GG9ZT1QKX83F42F1" localSheetId="0" hidden="1">#REF!</definedName>
    <definedName name="BEx9IYUQSBZ0GG9ZT1QKX83F42F1" hidden="1">#REF!</definedName>
    <definedName name="BEx9IZR39NHDGOM97H4E6F81RTQW" localSheetId="0" hidden="1">#REF!</definedName>
    <definedName name="BEx9IZR39NHDGOM97H4E6F81RTQW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0" hidden="1">#REF!</definedName>
    <definedName name="BEx9JLBYK239B3F841C7YG1GT7ST" hidden="1">#REF!</definedName>
    <definedName name="BExAW4IIW5D0MDY6TJ3G4FOLPYIR" localSheetId="0" hidden="1">#REF!</definedName>
    <definedName name="BExAW4IIW5D0MDY6TJ3G4FOLPYIR" hidden="1">#REF!</definedName>
    <definedName name="BExAWNP1B2E9Q88TW48NH41C0FTZ" localSheetId="0" hidden="1">#REF!</definedName>
    <definedName name="BExAWNP1B2E9Q88TW48NH41C0FTZ" hidden="1">#REF!</definedName>
    <definedName name="BExAWUFQXTIPQ308ERZPSVPTUMYN" localSheetId="0" hidden="1">#REF!</definedName>
    <definedName name="BExAWUFQXTIPQ308ERZPSVPTUMYN" hidden="1">#REF!</definedName>
    <definedName name="BExAWY6O96OQO2R036QK2DI37EKV" localSheetId="0" hidden="1">#REF!</definedName>
    <definedName name="BExAWY6O96OQO2R036QK2DI37EKV" hidden="1">#REF!</definedName>
    <definedName name="BExAX410NB4F2XOB84OR2197H8M5" localSheetId="0" hidden="1">#REF!</definedName>
    <definedName name="BExAX410NB4F2XOB84OR2197H8M5" hidden="1">#REF!</definedName>
    <definedName name="BExAX8TNG8LQ5Q4904SAYQIPGBSV" localSheetId="0" hidden="1">#REF!</definedName>
    <definedName name="BExAX8TNG8LQ5Q4904SAYQIPGBSV" hidden="1">#REF!</definedName>
    <definedName name="BExAX9KPAVIVUVU3XREDCV1BIYZL" localSheetId="0" hidden="1">#REF!</definedName>
    <definedName name="BExAX9KPAVIVUVU3XREDCV1BIYZL" hidden="1">#REF!</definedName>
    <definedName name="BExAXPB35BNVXZYF2XS6UP3LP0QH" localSheetId="0" hidden="1">#REF!</definedName>
    <definedName name="BExAXPB35BNVXZYF2XS6UP3LP0QH" hidden="1">#REF!</definedName>
    <definedName name="BExAXWSRVPK0GCZ2UFU10UOP01IY" localSheetId="0" hidden="1">#REF!</definedName>
    <definedName name="BExAXWSRVPK0GCZ2UFU10UOP01IY" hidden="1">#REF!</definedName>
    <definedName name="BExAY0EAT2LXR5MFGM0DLIB45PLO" localSheetId="0" hidden="1">#REF!</definedName>
    <definedName name="BExAY0EAT2LXR5MFGM0DLIB45PLO" hidden="1">#REF!</definedName>
    <definedName name="BExAY6JK0AK9EBIJSPEJNOIDE40W" localSheetId="0" hidden="1">#REF!</definedName>
    <definedName name="BExAY6JK0AK9EBIJSPEJNOIDE40W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0" hidden="1">#REF!</definedName>
    <definedName name="BExAYHMLXGGO25P8HYB2S75DEB4F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0" hidden="1">#REF!</definedName>
    <definedName name="BExAYTGVRD3DLKO75RFPMBKCIWB8" hidden="1">#REF!</definedName>
    <definedName name="BExAYY9H9COOT46HJLPVDLTO12UL" localSheetId="0" hidden="1">#REF!</definedName>
    <definedName name="BExAYY9H9COOT46HJLPVDLTO12UL" hidden="1">#REF!</definedName>
    <definedName name="BExAYYKAQA3KDMQ890FIE5M9SPBL" localSheetId="0" hidden="1">#REF!</definedName>
    <definedName name="BExAYYKAQA3KDMQ890FIE5M9SPBL" hidden="1">#REF!</definedName>
    <definedName name="BExAZ6SY0EU69GC3CWI5EOO0YLFG" localSheetId="0" hidden="1">#REF!</definedName>
    <definedName name="BExAZ6SY0EU69GC3CWI5EOO0YLFG" hidden="1">#REF!</definedName>
    <definedName name="BExAZ6YEEBJV0PCKFE137K2Y3A8M" localSheetId="0" hidden="1">#REF!</definedName>
    <definedName name="BExAZ6YEEBJV0PCKFE137K2Y3A8M" hidden="1">#REF!</definedName>
    <definedName name="BExAZAP844MJ4GSAIYNYHQ7FECC3" localSheetId="0" hidden="1">#REF!</definedName>
    <definedName name="BExAZAP844MJ4GSAIYNYHQ7FECC3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0" hidden="1">#REF!</definedName>
    <definedName name="BExAZFCI302YFYRDJYQDWQQL0Q0O" hidden="1">#REF!</definedName>
    <definedName name="BExAZJE2UOL40XUAU2RB53X5K20P" localSheetId="0" hidden="1">#REF!</definedName>
    <definedName name="BExAZJE2UOL40XUAU2RB53X5K20P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0" hidden="1">#REF!</definedName>
    <definedName name="BExAZRMWSONMCG9KDUM4KAQ7BONM" hidden="1">#REF!</definedName>
    <definedName name="BExAZSOJNQ5N3LM4XA17IH7NIY7G" localSheetId="0" hidden="1">#REF!</definedName>
    <definedName name="BExAZSOJNQ5N3LM4XA17IH7NIY7G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0" hidden="1">#REF!</definedName>
    <definedName name="BExAZX6FECVK3E07KXM2XPYKGM6U" hidden="1">#REF!</definedName>
    <definedName name="BExB012NJ8GASTNNPBRRFTLHIOC9" localSheetId="0" hidden="1">#REF!</definedName>
    <definedName name="BExB012NJ8GASTNNPBRRFTLHIOC9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0" hidden="1">#REF!</definedName>
    <definedName name="BExB0FRDEYDEUEAB1W8KD6D965XA" hidden="1">#REF!</definedName>
    <definedName name="BExB0GIGLDV7P55ZR51C0HG15PA2" localSheetId="0" hidden="1">#REF!</definedName>
    <definedName name="BExB0GIGLDV7P55ZR51C0HG15PA2" hidden="1">#REF!</definedName>
    <definedName name="BExB0KPCN7YJORQAYUCF4YKIKPMC" localSheetId="0" hidden="1">#REF!</definedName>
    <definedName name="BExB0KPCN7YJORQAYUCF4YKIKPMC" hidden="1">#REF!</definedName>
    <definedName name="BExB0VHQD6ORZS0MIC86QWHCE4UC" localSheetId="0" hidden="1">#REF!</definedName>
    <definedName name="BExB0VHQD6ORZS0MIC86QWHCE4UC" hidden="1">#REF!</definedName>
    <definedName name="BExB0WE4PI3NOBXXVO9CTEN4DIU2" localSheetId="0" hidden="1">#REF!</definedName>
    <definedName name="BExB0WE4PI3NOBXXVO9CTEN4DIU2" hidden="1">#REF!</definedName>
    <definedName name="BExB0Z8O1CQF2CWFBBHE8SNISDAO" localSheetId="0" hidden="1">#REF!</definedName>
    <definedName name="BExB0Z8O1CQF2CWFBBHE8SNISDAO" hidden="1">#REF!</definedName>
    <definedName name="BExB10QNIVITUYS55OAEKK3VLJFE" localSheetId="0" hidden="1">#REF!</definedName>
    <definedName name="BExB10QNIVITUYS55OAEKK3VLJFE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0" hidden="1">#REF!</definedName>
    <definedName name="BExB16VQY0O0RLZYJFU3OFEONVTE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0" hidden="1">#REF!</definedName>
    <definedName name="BExB1GMD0PIDGTFBGQOPRWQSP9I4" hidden="1">#REF!</definedName>
    <definedName name="BExB1HZ0FHGNOS2URJWFD5G55OMO" localSheetId="0" hidden="1">#REF!</definedName>
    <definedName name="BExB1HZ0FHGNOS2URJWFD5G55OMO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0" hidden="1">#REF!</definedName>
    <definedName name="BExB203OWC9QZA3BYOKQ18L4FUJE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0" hidden="1">#REF!</definedName>
    <definedName name="BExB2Q0VJ0MU2URO3JOVUAVHEI3V" hidden="1">#REF!</definedName>
    <definedName name="BExB30IP1DNKNQ6PZ5ERUGR5MK4Z" localSheetId="0" hidden="1">#REF!</definedName>
    <definedName name="BExB30IP1DNKNQ6PZ5ERUGR5MK4Z" hidden="1">#REF!</definedName>
    <definedName name="BExB385QW2BSSBXS953SSQN2ISSW" localSheetId="0" hidden="1">#REF!</definedName>
    <definedName name="BExB385QW2BSSBXS953SSQN2ISSW" hidden="1">#REF!</definedName>
    <definedName name="BExB3DEMEV5D9G8FDHD4NQ9X2YNT" localSheetId="0" hidden="1">#REF!</definedName>
    <definedName name="BExB3DEMEV5D9G8FDHD4NQ9X2YNT" hidden="1">#REF!</definedName>
    <definedName name="BExB3RXU8AJQ86I5RXEWLGGR7R7C" localSheetId="0" hidden="1">#REF!</definedName>
    <definedName name="BExB3RXU8AJQ86I5RXEWLGGR7R7C" hidden="1">#REF!</definedName>
    <definedName name="BExB442RX0T3L6HUL6X5T21CENW6" localSheetId="0" hidden="1">#REF!</definedName>
    <definedName name="BExB442RX0T3L6HUL6X5T21CENW6" hidden="1">#REF!</definedName>
    <definedName name="BExB4ADD0L7417CII901XTFKXD1J" localSheetId="0" hidden="1">#REF!</definedName>
    <definedName name="BExB4ADD0L7417CII901XTFKXD1J" hidden="1">#REF!</definedName>
    <definedName name="BExB4DYU06HCGRIPBSWRCXK804UM" localSheetId="0" hidden="1">#REF!</definedName>
    <definedName name="BExB4DYU06HCGRIPBSWRCXK804UM" hidden="1">#REF!</definedName>
    <definedName name="BExB4HEZO4E597Q5M4M10LT8TLY3" localSheetId="0" hidden="1">#REF!</definedName>
    <definedName name="BExB4HEZO4E597Q5M4M10LT8TLY3" hidden="1">#REF!</definedName>
    <definedName name="BExB4X01APD3Z8ZW6MVX1P8NAO7G" localSheetId="0" hidden="1">#REF!</definedName>
    <definedName name="BExB4X01APD3Z8ZW6MVX1P8NAO7G" hidden="1">#REF!</definedName>
    <definedName name="BExB4Z3EZBGYYI33U0KQ8NEIH8PY" localSheetId="0" hidden="1">#REF!</definedName>
    <definedName name="BExB4Z3EZBGYYI33U0KQ8NEIH8PY" hidden="1">#REF!</definedName>
    <definedName name="BExB4ZJOLU1PXBMG4TPCCLTRMNRE" localSheetId="0" hidden="1">#REF!</definedName>
    <definedName name="BExB4ZJOLU1PXBMG4TPCCLTRMNRE" hidden="1">#REF!</definedName>
    <definedName name="BExB4ZZSDPL4Q05BMVT5TUN0IGKT" localSheetId="0" hidden="1">#REF!</definedName>
    <definedName name="BExB4ZZSDPL4Q05BMVT5TUN0IGKT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0" hidden="1">#REF!</definedName>
    <definedName name="BExB5EDO9XUKHF74X3HAU2WPPHZH" hidden="1">#REF!</definedName>
    <definedName name="BExB5EDOQKZIQXT13IG1KLCZ474G" localSheetId="0" hidden="1">#REF!</definedName>
    <definedName name="BExB5EDOQKZIQXT13IG1KLCZ474G" hidden="1">#REF!</definedName>
    <definedName name="BExB5G6EH68AYEP1UT0GHUEL3SLN" localSheetId="0" hidden="1">#REF!</definedName>
    <definedName name="BExB5G6EH68AYEP1UT0GHUEL3SLN" hidden="1">#REF!</definedName>
    <definedName name="BExB5LVGGXMNUN3D3452G3J62MKF" localSheetId="0" hidden="1">#REF!</definedName>
    <definedName name="BExB5LVGGXMNUN3D3452G3J62MKF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0" hidden="1">#REF!</definedName>
    <definedName name="BExB5U9IRH14EMOE0YGIE3WIVLFS" hidden="1">#REF!</definedName>
    <definedName name="BExB5V5WWQYPK4GCSYZQALJYGC94" localSheetId="0" hidden="1">#REF!</definedName>
    <definedName name="BExB5V5WWQYPK4GCSYZQALJYGC94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0" hidden="1">#REF!</definedName>
    <definedName name="BExB610DZWIJP1B72U9QM42COH2B" hidden="1">#REF!</definedName>
    <definedName name="BExB64AX81KEVMGZDXB25NB459SW" localSheetId="0" hidden="1">#REF!</definedName>
    <definedName name="BExB64AX81KEVMGZDXB25NB459SW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0" hidden="1">#REF!</definedName>
    <definedName name="BExB6C8X6JYRLKZKK17VE3QUNL3D" hidden="1">#REF!</definedName>
    <definedName name="BExB6HN3QRFPXM71MDUK21BKM7PF" localSheetId="0" hidden="1">#REF!</definedName>
    <definedName name="BExB6HN3QRFPXM71MDUK21BKM7PF" hidden="1">#REF!</definedName>
    <definedName name="BExB6I39SKL5BMHHDD9EED7FQD9Z" localSheetId="0" hidden="1">#REF!</definedName>
    <definedName name="BExB6I39SKL5BMHHDD9EED7FQD9Z" hidden="1">#REF!</definedName>
    <definedName name="BExB6IZMHCZ3LB7N73KD90YB1HBZ" localSheetId="0" hidden="1">#REF!</definedName>
    <definedName name="BExB6IZMHCZ3LB7N73KD90YB1HBZ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0" hidden="1">#REF!</definedName>
    <definedName name="BExB7265DCHKS7V2OWRBXCZTEIW9" hidden="1">#REF!</definedName>
    <definedName name="BExB74PS5P9G0P09Y6DZSCX0FLTJ" localSheetId="0" hidden="1">#REF!</definedName>
    <definedName name="BExB74PS5P9G0P09Y6DZSCX0FLTJ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0" hidden="1">#REF!</definedName>
    <definedName name="BExB7ELT09HGDVO5BJC1ZY9D09GZ" hidden="1">#REF!</definedName>
    <definedName name="BExB7F7EIHG0MYMQYUVG9HIZPHMZ" localSheetId="0" hidden="1">#REF!</definedName>
    <definedName name="BExB7F7EIHG0MYMQYUVG9HIZPHMZ" hidden="1">#REF!</definedName>
    <definedName name="BExB806PAXX70XUTA3ZI7OORD78R" localSheetId="0" hidden="1">#REF!</definedName>
    <definedName name="BExB806PAXX70XUTA3ZI7OORD78R" hidden="1">#REF!</definedName>
    <definedName name="BExB83199EQQS6I5HE7WADNCK8OE" localSheetId="0" hidden="1">#REF!</definedName>
    <definedName name="BExB83199EQQS6I5HE7WADNCK8OE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0" hidden="1">#REF!</definedName>
    <definedName name="BExB8HKHKZ1ORJZUYGG2M4VSCC39" hidden="1">#REF!</definedName>
    <definedName name="BExB8HV9YUS1Q77M9SNFRKDLU5HS" localSheetId="0" hidden="1">#REF!</definedName>
    <definedName name="BExB8HV9YUS1Q77M9SNFRKDLU5HS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0" hidden="1">#REF!</definedName>
    <definedName name="BExB8U5N0D85YR8APKN3PPKG0FWP" hidden="1">#REF!</definedName>
    <definedName name="BExB93G413CK5DKO7925ZHSOBGIN" localSheetId="0" hidden="1">#REF!</definedName>
    <definedName name="BExB93G413CK5DKO7925ZHSOBGIN" hidden="1">#REF!</definedName>
    <definedName name="BExB96LBXL1JW5A4PP93UJ9UDLKZ" localSheetId="0" hidden="1">#REF!</definedName>
    <definedName name="BExB96LBXL1JW5A4PP93UJ9UDLKZ" hidden="1">#REF!</definedName>
    <definedName name="BExB9DHI5I2TJ2LXYPM98EE81L27" localSheetId="0" hidden="1">#REF!</definedName>
    <definedName name="BExB9DHI5I2TJ2LXYPM98EE81L27" hidden="1">#REF!</definedName>
    <definedName name="BExB9G6LZG5OQUY0GZLHX066V3D4" localSheetId="0" hidden="1">#REF!</definedName>
    <definedName name="BExB9G6LZG5OQUY0GZLHX066V3D4" hidden="1">#REF!</definedName>
    <definedName name="BExB9IFG9FW3RQUDIMDFKIYDB4HE" localSheetId="0" hidden="1">#REF!</definedName>
    <definedName name="BExB9IFG9FW3RQUDIMDFKIYDB4HE" hidden="1">#REF!</definedName>
    <definedName name="BExB9NDIZ7LGMTL8351GRA6VK2K0" localSheetId="0" hidden="1">#REF!</definedName>
    <definedName name="BExB9NDIZ7LGMTL8351GRA6VK2K0" hidden="1">#REF!</definedName>
    <definedName name="BExB9Q2MZZHBGW8QQKVEYIMJBPIE" localSheetId="0" hidden="1">#REF!</definedName>
    <definedName name="BExB9Q2MZZHBGW8QQKVEYIMJBPIE" hidden="1">#REF!</definedName>
    <definedName name="BExBA1GON0EZRJ20UYPILAPLNQWM" localSheetId="0" hidden="1">#REF!</definedName>
    <definedName name="BExBA1GON0EZRJ20UYPILAPLNQWM" hidden="1">#REF!</definedName>
    <definedName name="BExBA525BALJ5HMTDMMSM5WWJ1YW" localSheetId="0" hidden="1">#REF!</definedName>
    <definedName name="BExBA525BALJ5HMTDMMSM5WWJ1YW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0" hidden="1">#REF!</definedName>
    <definedName name="BExBA6K42582A14WFFWQ3Q8QQWB6" hidden="1">#REF!</definedName>
    <definedName name="BExBA8I5D4R8R2PYQ1K16TWGTOEP" localSheetId="0" hidden="1">#REF!</definedName>
    <definedName name="BExBA8I5D4R8R2PYQ1K16TWGTOEP" hidden="1">#REF!</definedName>
    <definedName name="BExBA93PE0DGUUTA7LLSIGBIXWE5" localSheetId="0" hidden="1">#REF!</definedName>
    <definedName name="BExBA93PE0DGUUTA7LLSIGBIXWE5" hidden="1">#REF!</definedName>
    <definedName name="BExBABCQMR685CQ1SC8CECO7GTGB" localSheetId="0" hidden="1">#REF!</definedName>
    <definedName name="BExBABCQMR685CQ1SC8CECO7GTGB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0" hidden="1">#REF!</definedName>
    <definedName name="BExBAOOT1KBSIEISN1ADL4RMY879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0" hidden="1">#REF!</definedName>
    <definedName name="BExBAX2X2ENJYO4QTR5VAIQ86L7B" hidden="1">#REF!</definedName>
    <definedName name="BExBAZ13D3F1DVJQ6YJ8JGUYEYJE" localSheetId="0" hidden="1">#REF!</definedName>
    <definedName name="BExBAZ13D3F1DVJQ6YJ8JGUYEYJE" hidden="1">#REF!</definedName>
    <definedName name="BExBBMPCB1QOZY8WWEX4J21JDE6U" localSheetId="0" hidden="1">#REF!</definedName>
    <definedName name="BExBBMPCB1QOZY8WWEX4J21JDE6U" hidden="1">#REF!</definedName>
    <definedName name="BExBBU1QQWUE0YFG7O1TN0RFLSSG" localSheetId="0" hidden="1">#REF!</definedName>
    <definedName name="BExBBU1QQWUE0YFG7O1TN0RFLSSG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0" hidden="1">#REF!</definedName>
    <definedName name="BExBBV8XVMD9CKZY711T0BN7H3PM" hidden="1">#REF!</definedName>
    <definedName name="BExBC78HXWXHO3XAB6E8NVTBGLJS" localSheetId="0" hidden="1">#REF!</definedName>
    <definedName name="BExBC78HXWXHO3XAB6E8NVTBGLJS" hidden="1">#REF!</definedName>
    <definedName name="BExBCFH3SMGZ2IPHFB6BCM9O3W0H" localSheetId="0" hidden="1">#REF!</definedName>
    <definedName name="BExBCFH3SMGZ2IPHFB6BCM9O3W0H" hidden="1">#REF!</definedName>
    <definedName name="BExBCK9SCAABKOT9IP6TEPRR7YDT" localSheetId="0" hidden="1">#REF!</definedName>
    <definedName name="BExBCK9SCAABKOT9IP6TEPRR7YDT" hidden="1">#REF!</definedName>
    <definedName name="BExBCKKJFFT2RP50WNPKBT7X8PJ3" localSheetId="0" hidden="1">#REF!</definedName>
    <definedName name="BExBCKKJFFT2RP50WNPKBT7X8PJ3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0" hidden="1">#REF!</definedName>
    <definedName name="BExBCLMEPAN3XXX174TU8SS0627Q" hidden="1">#REF!</definedName>
    <definedName name="BExBCRBEYR2KZ8FAQFZ2NHY13WIY" localSheetId="0" hidden="1">#REF!</definedName>
    <definedName name="BExBCRBEYR2KZ8FAQFZ2NHY13WIY" hidden="1">#REF!</definedName>
    <definedName name="BExBD4I559NXSV6J07Q343TKYMVJ" localSheetId="0" hidden="1">#REF!</definedName>
    <definedName name="BExBD4I559NXSV6J07Q343TKYMVJ" hidden="1">#REF!</definedName>
    <definedName name="BExBD9W8C0W9N6L1AFL18JP4H94W" localSheetId="0" hidden="1">#REF!</definedName>
    <definedName name="BExBD9W8C0W9N6L1AFL18JP4H94W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0" hidden="1">#REF!</definedName>
    <definedName name="BExBDSRXVZQ0W5WXQMP5XD00GRRL" hidden="1">#REF!</definedName>
    <definedName name="BExBDTJ0J7XEHB9OATXFF5I8FZBJ" localSheetId="0" hidden="1">#REF!</definedName>
    <definedName name="BExBDTJ0J7XEHB9OATXFF5I8FZBJ" hidden="1">#REF!</definedName>
    <definedName name="BExBDUVGK3E1J4JY9ZYTS7V14BLY" localSheetId="0" hidden="1">#REF!</definedName>
    <definedName name="BExBDUVGK3E1J4JY9ZYTS7V14BLY" hidden="1">#REF!</definedName>
    <definedName name="BExBE0KGY14GSWOGPU4HSJRLD2UD" localSheetId="0" hidden="1">#REF!</definedName>
    <definedName name="BExBE0KGY14GSWOGPU4HSJRLD2UD" hidden="1">#REF!</definedName>
    <definedName name="BExBE162OSBKD30I7T1DKKPT3I9I" localSheetId="0" hidden="1">#REF!</definedName>
    <definedName name="BExBE162OSBKD30I7T1DKKPT3I9I" hidden="1">#REF!</definedName>
    <definedName name="BExBEC9ATLQZF86W1M3APSM4HEOH" localSheetId="0" hidden="1">#REF!</definedName>
    <definedName name="BExBEC9ATLQZF86W1M3APSM4HEOH" hidden="1">#REF!</definedName>
    <definedName name="BExBEXU4CFCM1P5CTZ4NE14PBGDA" localSheetId="0" hidden="1">#REF!</definedName>
    <definedName name="BExBEXU4CFCM1P5CTZ4NE14PBGDA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0" hidden="1">#REF!</definedName>
    <definedName name="BExBG1ED81J2O4A2S5F5Y3BPHMCR" hidden="1">#REF!</definedName>
    <definedName name="BExCRK0K58VDM9V35DGI6VK8C92V" localSheetId="0" hidden="1">#REF!</definedName>
    <definedName name="BExCRK0K58VDM9V35DGI6VK8C92V" hidden="1">#REF!</definedName>
    <definedName name="BExCRLIHS7466WFJ3RPIUGGXYESZ" localSheetId="0" hidden="1">#REF!</definedName>
    <definedName name="BExCRLIHS7466WFJ3RPIUGGXYESZ" hidden="1">#REF!</definedName>
    <definedName name="BExCRXSXMF4LHAQZHN64FXJPMVZ7" localSheetId="0" hidden="1">#REF!</definedName>
    <definedName name="BExCRXSXMF4LHAQZHN64FXJPMVZ7" hidden="1">#REF!</definedName>
    <definedName name="BExCS1EDDUEAEWHVYXHIP9I1WCJH" localSheetId="0" hidden="1">#REF!</definedName>
    <definedName name="BExCS1EDDUEAEWHVYXHIP9I1WCJH" hidden="1">#REF!</definedName>
    <definedName name="BExCS1P5QG0X3OTHKX07RALOE5T5" localSheetId="0" hidden="1">#REF!</definedName>
    <definedName name="BExCS1P5QG0X3OTHKX07RALOE5T5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0" hidden="1">#REF!</definedName>
    <definedName name="BExCSAOUZOYKHN7HV511TO8VDJ02" hidden="1">#REF!</definedName>
    <definedName name="BExCSJ2XVKHN6ULCF7JML0TCRKEO" localSheetId="0" hidden="1">#REF!</definedName>
    <definedName name="BExCSJ2XVKHN6ULCF7JML0TCRKEO" hidden="1">#REF!</definedName>
    <definedName name="BExCSMOFTXSUEC1T46LR1UPYRCX5" localSheetId="0" hidden="1">#REF!</definedName>
    <definedName name="BExCSMOFTXSUEC1T46LR1UPYRCX5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0" hidden="1">#REF!</definedName>
    <definedName name="BExCT4NSDT61OCH04Y2QIFIOP75H" hidden="1">#REF!</definedName>
    <definedName name="BExCTHZWIPJVLE56GATEFKPIKLK2" localSheetId="0" hidden="1">#REF!</definedName>
    <definedName name="BExCTHZWIPJVLE56GATEFKPIKLK2" hidden="1">#REF!</definedName>
    <definedName name="BExCTW8G3VCZ55S09HTUGXKB1P2M" localSheetId="0" hidden="1">#REF!</definedName>
    <definedName name="BExCTW8G3VCZ55S09HTUGXKB1P2M" hidden="1">#REF!</definedName>
    <definedName name="BExCTYS2KX0QANOLT8LGZ9WV3S3T" localSheetId="0" hidden="1">#REF!</definedName>
    <definedName name="BExCTYS2KX0QANOLT8LGZ9WV3S3T" hidden="1">#REF!</definedName>
    <definedName name="BExCTZ2V6H9TT6LFGK3SADZ2TIGQ" localSheetId="0" hidden="1">#REF!</definedName>
    <definedName name="BExCTZ2V6H9TT6LFGK3SADZ2TIGQ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0" hidden="1">#REF!</definedName>
    <definedName name="BExCU8O54I3P3WRYWY1CRP3S78QY" hidden="1">#REF!</definedName>
    <definedName name="BExCUDRJO23YOKT8GPWOVQ4XEHF5" localSheetId="0" hidden="1">#REF!</definedName>
    <definedName name="BExCUDRJO23YOKT8GPWOVQ4XEHF5" hidden="1">#REF!</definedName>
    <definedName name="BExCULEOALM7SEHVMQC4B4N25MRM" localSheetId="0" hidden="1">#REF!</definedName>
    <definedName name="BExCULEOALM7SEHVMQC4B4N25MRM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0" hidden="1">#REF!</definedName>
    <definedName name="BExCUR94DHCE47PUUWEMT5QZOYR2" hidden="1">#REF!</definedName>
    <definedName name="BExCV5HJSTBNPQZVGYJY9AZ4IJ26" localSheetId="0" hidden="1">#REF!</definedName>
    <definedName name="BExCV5HJSTBNPQZVGYJY9AZ4IJ26" hidden="1">#REF!</definedName>
    <definedName name="BExCV634L7SVHGB0UDDTRRQ2Q72H" localSheetId="0" hidden="1">#REF!</definedName>
    <definedName name="BExCV634L7SVHGB0UDDTRRQ2Q72H" hidden="1">#REF!</definedName>
    <definedName name="BExCVBXGSXT9FWJRG62PX9S1RK83" localSheetId="0" hidden="1">#REF!</definedName>
    <definedName name="BExCVBXGSXT9FWJRG62PX9S1RK83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0" hidden="1">#REF!</definedName>
    <definedName name="BExCVKGZXE0I9EIXKBZVSGSEY2RR" hidden="1">#REF!</definedName>
    <definedName name="BExCVNROVORCSNX9HKHKPHY0URS3" localSheetId="0" hidden="1">#REF!</definedName>
    <definedName name="BExCVNROVORCSNX9HKHKPHY0URS3" hidden="1">#REF!</definedName>
    <definedName name="BExCVPEZON7VV6NOWII8VZMONPCJ" localSheetId="0" hidden="1">#REF!</definedName>
    <definedName name="BExCVPEZON7VV6NOWII8VZMONPCJ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0" hidden="1">#REF!</definedName>
    <definedName name="BExCW9Y5HWU4RJTNX74O6L24VGCK" hidden="1">#REF!</definedName>
    <definedName name="BExCWHADQJRXWFDGV2KMANWIY1YN" localSheetId="0" hidden="1">#REF!</definedName>
    <definedName name="BExCWHADQJRXWFDGV2KMANWIY1YN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0" hidden="1">#REF!</definedName>
    <definedName name="BExCWTVKHIVCRHF8GC39KI58YM5K" hidden="1">#REF!</definedName>
    <definedName name="BExCX2KGRZBRVLZNM8SUSIE6A0RL" localSheetId="0" hidden="1">#REF!</definedName>
    <definedName name="BExCX2KGRZBRVLZNM8SUSIE6A0RL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0" hidden="1">#REF!</definedName>
    <definedName name="BExCX4NZ2N1OUGXM7EV0U7VULJMM" hidden="1">#REF!</definedName>
    <definedName name="BExCXILMURGYMAH6N5LF5DV6K3GM" localSheetId="0" hidden="1">#REF!</definedName>
    <definedName name="BExCXILMURGYMAH6N5LF5DV6K3GM" hidden="1">#REF!</definedName>
    <definedName name="BExCXQUFBMXQ1650735H48B1AZT3" localSheetId="0" hidden="1">#REF!</definedName>
    <definedName name="BExCXQUFBMXQ1650735H48B1AZT3" hidden="1">#REF!</definedName>
    <definedName name="BExCXYSBKJ9SZQD7XS2WUS6SVBJO" localSheetId="0" hidden="1">#REF!</definedName>
    <definedName name="BExCXYSBKJ9SZQD7XS2WUS6SVBJO" hidden="1">#REF!</definedName>
    <definedName name="BExCXZ8DGK5ZE8467LFEHX6JNQHJ" localSheetId="0" hidden="1">#REF!</definedName>
    <definedName name="BExCXZ8DGK5ZE8467LFEHX6JNQHJ" hidden="1">#REF!</definedName>
    <definedName name="BExCY2DQO9VLA77Q7EG3T0XNXX4F" localSheetId="0" hidden="1">#REF!</definedName>
    <definedName name="BExCY2DQO9VLA77Q7EG3T0XNXX4F" hidden="1">#REF!</definedName>
    <definedName name="BExCY5Z7X93Z8XUOEASK50W08S36" localSheetId="0" hidden="1">#REF!</definedName>
    <definedName name="BExCY5Z7X93Z8XUOEASK50W08S36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0" hidden="1">#REF!</definedName>
    <definedName name="BExCYAH2SAZCPW6XCB7V7PMMCAWO" hidden="1">#REF!</definedName>
    <definedName name="BExCYDGYM1UGUNTB331L2E4L5F34" localSheetId="0" hidden="1">#REF!</definedName>
    <definedName name="BExCYDGYM1UGUNTB331L2E4L5F34" hidden="1">#REF!</definedName>
    <definedName name="BExCYN7KCKU1F6EXMNPQPTKNOT6A" localSheetId="0" hidden="1">#REF!</definedName>
    <definedName name="BExCYN7KCKU1F6EXMNPQPTKNOT6A" hidden="1">#REF!</definedName>
    <definedName name="BExCYPRC5HJE6N2XQTHCT6NXGP8N" localSheetId="0" hidden="1">#REF!</definedName>
    <definedName name="BExCYPRC5HJE6N2XQTHCT6NXGP8N" hidden="1">#REF!</definedName>
    <definedName name="BExCYQCX9ES8ZWW2L35B12WDNT73" localSheetId="0" hidden="1">#REF!</definedName>
    <definedName name="BExCYQCX9ES8ZWW2L35B12WDNT73" hidden="1">#REF!</definedName>
    <definedName name="BExCYSLQY2CYU7DQ3QI07UGGS6OW" localSheetId="0" hidden="1">#REF!</definedName>
    <definedName name="BExCYSLQY2CYU7DQ3QI07UGGS6OW" hidden="1">#REF!</definedName>
    <definedName name="BExCYUK0I3UEXZNFDW71G6Z6D8XR" localSheetId="0" hidden="1">#REF!</definedName>
    <definedName name="BExCYUK0I3UEXZNFDW71G6Z6D8XR" hidden="1">#REF!</definedName>
    <definedName name="BExCZFZCXMLY5DWESYJ9NGTJYQ8M" localSheetId="0" hidden="1">#REF!</definedName>
    <definedName name="BExCZFZCXMLY5DWESYJ9NGTJYQ8M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0" hidden="1">#REF!</definedName>
    <definedName name="BExCZKH6NI0EE02L995IFVBD1J59" hidden="1">#REF!</definedName>
    <definedName name="BExCZNRWARGGHWLSC1PEDZFLF3JV" localSheetId="0" hidden="1">#REF!</definedName>
    <definedName name="BExCZNRWARGGHWLSC1PEDZFLF3JV" hidden="1">#REF!</definedName>
    <definedName name="BExCZP9TBB61HISZ2U5QMQSO2LBE" localSheetId="0" hidden="1">#REF!</definedName>
    <definedName name="BExCZP9TBB61HISZ2U5QMQSO2LBE" hidden="1">#REF!</definedName>
    <definedName name="BExCZUD9FEOJBKDJ51Z3JON9LKJ8" localSheetId="0" hidden="1">#REF!</definedName>
    <definedName name="BExCZUD9FEOJBKDJ51Z3JON9LKJ8" hidden="1">#REF!</definedName>
    <definedName name="BExD0AUOVQT3UL53T2KUVJNGD0QF" localSheetId="0" hidden="1">#REF!</definedName>
    <definedName name="BExD0AUOVQT3UL53T2KUVJNGD0QF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0" hidden="1">#REF!</definedName>
    <definedName name="BExD0LCCDPG16YLY5WQSZF1XI5DA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0" hidden="1">#REF!</definedName>
    <definedName name="BExD0U6KG10QGVDI1XSHK0J10A2V" hidden="1">#REF!</definedName>
    <definedName name="BExD0WQ6EQ2G82IAJI3FDQKGZH18" localSheetId="0" hidden="1">#REF!</definedName>
    <definedName name="BExD0WQ6EQ2G82IAJI3FDQKGZH18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0" hidden="1">#REF!</definedName>
    <definedName name="BExD14DETV5R4OOTMAXD5NAKWRO3" hidden="1">#REF!</definedName>
    <definedName name="BExD1MI40YRCBI7KT4S9YHQJUO06" localSheetId="0" hidden="1">#REF!</definedName>
    <definedName name="BExD1MI40YRCBI7KT4S9YHQJUO06" hidden="1">#REF!</definedName>
    <definedName name="BExD1OAU9OXQAZA4D70HP72CU6GB" localSheetId="0" hidden="1">#REF!</definedName>
    <definedName name="BExD1OAU9OXQAZA4D70HP72CU6GB" hidden="1">#REF!</definedName>
    <definedName name="BExD1T8WPV0G6YOX7WMAIZD8XNBK" localSheetId="0" hidden="1">#REF!</definedName>
    <definedName name="BExD1T8WPV0G6YOX7WMAIZD8XNBK" hidden="1">#REF!</definedName>
    <definedName name="BExD1Y1JV61416YA1XRQHKWPZIE7" localSheetId="0" hidden="1">#REF!</definedName>
    <definedName name="BExD1Y1JV61416YA1XRQHKWPZIE7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0" hidden="1">#REF!</definedName>
    <definedName name="BExD2HTPC7IWBAU6OSQ67MQA8BYZ" hidden="1">#REF!</definedName>
    <definedName name="BExD2PWTVQ2CXNG6B7UDL8FIMXBH" localSheetId="0" hidden="1">#REF!</definedName>
    <definedName name="BExD2PWTVQ2CXNG6B7UDL8FIMXBH" hidden="1">#REF!</definedName>
    <definedName name="BExD2X9AQ03EX1AVVX44CXLXRPTI" localSheetId="0" hidden="1">#REF!</definedName>
    <definedName name="BExD2X9AQ03EX1AVVX44CXLXRPTI" hidden="1">#REF!</definedName>
    <definedName name="BExD2ZNL9MWJOEL2575KJZBDP2A6" localSheetId="0" hidden="1">#REF!</definedName>
    <definedName name="BExD2ZNL9MWJOEL2575KJZBDP2A6" hidden="1">#REF!</definedName>
    <definedName name="BExD34G79JRMB8BZRVN81P1H9MSB" localSheetId="0" hidden="1">#REF!</definedName>
    <definedName name="BExD34G79JRMB8BZRVN81P1H9MSB" hidden="1">#REF!</definedName>
    <definedName name="BExD35CL2NULPPEHAM954ETQIJA2" localSheetId="0" hidden="1">#REF!</definedName>
    <definedName name="BExD35CL2NULPPEHAM954ETQIJA2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0" hidden="1">#REF!</definedName>
    <definedName name="BExD3A588E939V61P1XEW0FI5Q0S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0" hidden="1">#REF!</definedName>
    <definedName name="BExD3F368X5S25MWSUNIV57RDB57" hidden="1">#REF!</definedName>
    <definedName name="BExD3I8JTNF4LTMFY6GRVDJ6VLGG" localSheetId="0" hidden="1">#REF!</definedName>
    <definedName name="BExD3I8JTNF4LTMFY6GRVDJ6VLGG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0" hidden="1">#REF!</definedName>
    <definedName name="BExD3U2N041TEJ7GCN005UTPHNXY" hidden="1">#REF!</definedName>
    <definedName name="BExD3VPY5VEI1LLQ4I16T16251DT" localSheetId="0" hidden="1">#REF!</definedName>
    <definedName name="BExD3VPY5VEI1LLQ4I16T16251DT" hidden="1">#REF!</definedName>
    <definedName name="BExD3XIUEZZ1KIHV7CPS7DKUGIN8" localSheetId="0" hidden="1">#REF!</definedName>
    <definedName name="BExD3XIUEZZ1KIHV7CPS7DKUGIN8" hidden="1">#REF!</definedName>
    <definedName name="BExD40O0CFTNJFOFMMM1KH0P7BUI" localSheetId="0" hidden="1">#REF!</definedName>
    <definedName name="BExD40O0CFTNJFOFMMM1KH0P7BUI" hidden="1">#REF!</definedName>
    <definedName name="BExD47UYINTJY1PDIW2S1FZ8ZMIO" localSheetId="0" hidden="1">#REF!</definedName>
    <definedName name="BExD47UYINTJY1PDIW2S1FZ8ZMIO" hidden="1">#REF!</definedName>
    <definedName name="BExD4BR9HJ3MWWZ5KLVZWX9FJAUS" localSheetId="0" hidden="1">#REF!</definedName>
    <definedName name="BExD4BR9HJ3MWWZ5KLVZWX9FJAUS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0" hidden="1">#REF!</definedName>
    <definedName name="BExD4JJSS3QDBLABCJCHD45SRNPI" hidden="1">#REF!</definedName>
    <definedName name="BExD4QQQ7V9LH5WWBJA3HKJXLVP6" localSheetId="0" hidden="1">#REF!</definedName>
    <definedName name="BExD4QQQ7V9LH5WWBJA3HKJXLVP6" hidden="1">#REF!</definedName>
    <definedName name="BExD4R1I0MKF033I5LPUYIMTZ6E8" localSheetId="0" hidden="1">#REF!</definedName>
    <definedName name="BExD4R1I0MKF033I5LPUYIMTZ6E8" hidden="1">#REF!</definedName>
    <definedName name="BExD50MT3M6XZLNUP9JL93EG6D9R" localSheetId="0" hidden="1">#REF!</definedName>
    <definedName name="BExD50MT3M6XZLNUP9JL93EG6D9R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0" hidden="1">#REF!</definedName>
    <definedName name="BExD5I5X2YA2YNCTCDSMEL4CWF4N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0" hidden="1">#REF!</definedName>
    <definedName name="BExD6CQA7UMJBXV7AIFAIHUF2ICX" hidden="1">#REF!</definedName>
    <definedName name="BExD6D18MCF5R8YJMPG21WE3GPJQ" localSheetId="0" hidden="1">#REF!</definedName>
    <definedName name="BExD6D18MCF5R8YJMPG21WE3GPJQ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0" hidden="1">#REF!</definedName>
    <definedName name="BExD6H2TE0WWAUIWVSSCLPZ6B88N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0" hidden="1">#REF!</definedName>
    <definedName name="BExD73USXVADC7EHGHVTQNCT06ZA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0" hidden="1">#REF!</definedName>
    <definedName name="BExD7KSDKNDNH95NDT3S7GM3MUU2" hidden="1">#REF!</definedName>
    <definedName name="BExD8H5O087KQVWIVPUUID5VMGMS" localSheetId="0" hidden="1">#REF!</definedName>
    <definedName name="BExD8H5O087KQVWIVPUUID5VMGMS" hidden="1">#REF!</definedName>
    <definedName name="BExD8HLWJHFK6566YQLGOAPIWD7G" localSheetId="0" hidden="1">#REF!</definedName>
    <definedName name="BExD8HLWJHFK6566YQLGOAPIWD7G" hidden="1">#REF!</definedName>
    <definedName name="BExD8OCLZMFN5K3VZYI4Q4ITVKUA" localSheetId="0" hidden="1">#REF!</definedName>
    <definedName name="BExD8OCLZMFN5K3VZYI4Q4ITVKUA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0" hidden="1">#REF!</definedName>
    <definedName name="BExD99RZ1RFIMK6O1ZHSPJ68X9Y5" hidden="1">#REF!</definedName>
    <definedName name="BExD9ATSNNU6SJVYYUCUG2AFS57W" localSheetId="0" hidden="1">#REF!</definedName>
    <definedName name="BExD9ATSNNU6SJVYYUCUG2AFS57W" hidden="1">#REF!</definedName>
    <definedName name="BExD9JO1QOKHUKL6DOEKDLUBPPKZ" localSheetId="0" hidden="1">#REF!</definedName>
    <definedName name="BExD9JO1QOKHUKL6DOEKDLUBPPKZ" hidden="1">#REF!</definedName>
    <definedName name="BExD9L0ID3VSOU609GKWYTA5BFMA" localSheetId="0" hidden="1">#REF!</definedName>
    <definedName name="BExD9L0ID3VSOU609GKWYTA5BFMA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0" hidden="1">#REF!</definedName>
    <definedName name="BExD9TK2MIWFH5SKUYU9ZKF4NPHQ" hidden="1">#REF!</definedName>
    <definedName name="BExDA23J1UL1EN1K0BLX2TKAX4U0" localSheetId="0" hidden="1">#REF!</definedName>
    <definedName name="BExDA23J1UL1EN1K0BLX2TKAX4U0" hidden="1">#REF!</definedName>
    <definedName name="BExDA6594R2INH5X2F55YRZSKRND" localSheetId="0" hidden="1">#REF!</definedName>
    <definedName name="BExDA6594R2INH5X2F55YRZSKRND" hidden="1">#REF!</definedName>
    <definedName name="BExDA6LD9061UULVKUUI4QP8SK13" localSheetId="0" hidden="1">#REF!</definedName>
    <definedName name="BExDA6LD9061UULVKUUI4QP8SK13" hidden="1">#REF!</definedName>
    <definedName name="BExDAGMVMNLQ6QXASB9R6D8DIT12" localSheetId="0" hidden="1">#REF!</definedName>
    <definedName name="BExDAGMVMNLQ6QXASB9R6D8DIT12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0" hidden="1">#REF!</definedName>
    <definedName name="BExDBDR1XR0FV0CYUCB2OJ7CJCZU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0" hidden="1">#REF!</definedName>
    <definedName name="BExDCP3UZ3C2O4C1F7KMU0Z9U32N" hidden="1">#REF!</definedName>
    <definedName name="BExENU8ISP26W97JG63CN1XT9KB4" localSheetId="0" hidden="1">#REF!</definedName>
    <definedName name="BExENU8ISP26W97JG63CN1XT9KB4" hidden="1">#REF!</definedName>
    <definedName name="BExEO14OTKLVDBTNB2ONGZ4YB20H" localSheetId="0" hidden="1">#REF!</definedName>
    <definedName name="BExEO14OTKLVDBTNB2ONGZ4YB20H" hidden="1">#REF!</definedName>
    <definedName name="BExEO80UUNTK4DX33Z5TYLM8NYZM" localSheetId="0" hidden="1">#REF!</definedName>
    <definedName name="BExEO80UUNTK4DX33Z5TYLM8NYZM" hidden="1">#REF!</definedName>
    <definedName name="BExEOBX3WECDMYCV9RLN49APTXMM" localSheetId="0" hidden="1">#REF!</definedName>
    <definedName name="BExEOBX3WECDMYCV9RLN49APTXMM" hidden="1">#REF!</definedName>
    <definedName name="BExEPN9VIYI0FVL0HLZQXJFO6TT0" localSheetId="0" hidden="1">#REF!</definedName>
    <definedName name="BExEPN9VIYI0FVL0HLZQXJFO6TT0" hidden="1">#REF!</definedName>
    <definedName name="BExEPQPUOD4B6H60DKEB9159F7DR" localSheetId="0" hidden="1">#REF!</definedName>
    <definedName name="BExEPQPUOD4B6H60DKEB9159F7DR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0" hidden="1">#REF!</definedName>
    <definedName name="BExEQ2PFURT24NQYGYVE8NKX1EGA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0" hidden="1">#REF!</definedName>
    <definedName name="BExEQDXZALJLD4OBF74IKZBR13SR" hidden="1">#REF!</definedName>
    <definedName name="BExEQFLE2RPWGMWQAI4JMKUEFRPT" localSheetId="0" hidden="1">#REF!</definedName>
    <definedName name="BExEQFLE2RPWGMWQAI4JMKUEFRPT" hidden="1">#REF!</definedName>
    <definedName name="BExEQJHNJV9U65F5VGIGX0VM02VF" localSheetId="0" hidden="1">#REF!</definedName>
    <definedName name="BExEQJHNJV9U65F5VGIGX0VM02VF" hidden="1">#REF!</definedName>
    <definedName name="BExEQTZAP8R69U31W4LKGTKKGKQE" localSheetId="0" hidden="1">#REF!</definedName>
    <definedName name="BExEQTZAP8R69U31W4LKGTKKGKQE" hidden="1">#REF!</definedName>
    <definedName name="BExER2O72H1F9WV6S1J04C15PXX7" localSheetId="0" hidden="1">#REF!</definedName>
    <definedName name="BExER2O72H1F9WV6S1J04C15PXX7" hidden="1">#REF!</definedName>
    <definedName name="BExERIPCI7N2NW7JRL59DVT0TTSU" localSheetId="0" hidden="1">#REF!</definedName>
    <definedName name="BExERIPCI7N2NW7JRL59DVT0TTSU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0" hidden="1">#REF!</definedName>
    <definedName name="BExERSANFNM1O7T65PC5MJ301YET" hidden="1">#REF!</definedName>
    <definedName name="BExERU8P606C6QQZZL55U0ZQYQF1" localSheetId="0" hidden="1">#REF!</definedName>
    <definedName name="BExERU8P606C6QQZZL55U0ZQYQF1" hidden="1">#REF!</definedName>
    <definedName name="BExERWCEBKQRYWRQLYJ4UCMMKTHG" hidden="1">[7]ZZCOOM_M03_Q004!#REF!</definedName>
    <definedName name="BExERXE1QW042A2T25RI4DVUU59O" localSheetId="0" hidden="1">#REF!</definedName>
    <definedName name="BExERXE1QW042A2T25RI4DVUU59O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0" hidden="1">#REF!</definedName>
    <definedName name="BExES4A7VE2X3RYYTVRLKZD4I7WU" hidden="1">#REF!</definedName>
    <definedName name="BExESLYUFDACMPARVY264HKBCXLX" localSheetId="0" hidden="1">#REF!</definedName>
    <definedName name="BExESLYUFDACMPARVY264HKBCXLX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0" hidden="1">#REF!</definedName>
    <definedName name="BExESR27ZXJG5VMY4PR9D940VS7T" hidden="1">#REF!</definedName>
    <definedName name="BExESVK1YRJM6UG6FBYOF9CNX29X" localSheetId="0" hidden="1">#REF!</definedName>
    <definedName name="BExESVK1YRJM6UG6FBYOF9CNX29X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0" hidden="1">#REF!</definedName>
    <definedName name="BExET3HXQ60A4O2OLKX8QNXRI6LQ" hidden="1">#REF!</definedName>
    <definedName name="BExET4EAH366GROMVVMDCSUI1018" localSheetId="0" hidden="1">#REF!</definedName>
    <definedName name="BExET4EAH366GROMVVMDCSUI1018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0" hidden="1">#REF!</definedName>
    <definedName name="BExETAZOYT4CJIT8RRKC9F2HJG1D" hidden="1">#REF!</definedName>
    <definedName name="BExETB55BNG40G9YOI2H6UHIR9WU" localSheetId="0" hidden="1">#REF!</definedName>
    <definedName name="BExETB55BNG40G9YOI2H6UHIR9WU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0" hidden="1">#REF!</definedName>
    <definedName name="BExETR0YRMOR63E6DHLEHV9QVVON" hidden="1">#REF!</definedName>
    <definedName name="BExETVO51BGF7GGNGB21UD7OIF15" localSheetId="0" hidden="1">#REF!</definedName>
    <definedName name="BExETVO51BGF7GGNGB21UD7OIF15" hidden="1">#REF!</definedName>
    <definedName name="BExETVTGY38YXYYF7N73OYN6FYY3" localSheetId="0" hidden="1">#REF!</definedName>
    <definedName name="BExETVTGY38YXYYF7N73OYN6FYY3" hidden="1">#REF!</definedName>
    <definedName name="BExETVTH8RADW05P2XUUV7V44TWW" localSheetId="0" hidden="1">#REF!</definedName>
    <definedName name="BExETVTH8RADW05P2XUUV7V44TWW" hidden="1">#REF!</definedName>
    <definedName name="BExETW9PYUAV5QY6A4VCYZRIOUX4" localSheetId="0" hidden="1">#REF!</definedName>
    <definedName name="BExETW9PYUAV5QY6A4VCYZRIOUX4" hidden="1">#REF!</definedName>
    <definedName name="BExEUGNELLVZ7K2PYWP2TG8T65XQ" localSheetId="0" hidden="1">#REF!</definedName>
    <definedName name="BExEUGNELLVZ7K2PYWP2TG8T65XQ" hidden="1">#REF!</definedName>
    <definedName name="BExEUHUG1NGJGB6F1UH5IKFZ9B9M" localSheetId="0" hidden="1">#REF!</definedName>
    <definedName name="BExEUHUG1NGJGB6F1UH5IKFZ9B9M" hidden="1">#REF!</definedName>
    <definedName name="BExEUNE4T242Y59C6MS28MXEUGCP" localSheetId="0" hidden="1">#REF!</definedName>
    <definedName name="BExEUNE4T242Y59C6MS28MXEUGCP" hidden="1">#REF!</definedName>
    <definedName name="BExEUNU7FYVTR4DD1D31SS7PNXX2" localSheetId="0" hidden="1">#REF!</definedName>
    <definedName name="BExEUNU7FYVTR4DD1D31SS7PNXX2" hidden="1">#REF!</definedName>
    <definedName name="BExEUOAHB0OT3BACAHNZ3B905C0P" localSheetId="0" hidden="1">#REF!</definedName>
    <definedName name="BExEUOAHB0OT3BACAHNZ3B905C0P" hidden="1">#REF!</definedName>
    <definedName name="BExEV2TP7NA3ZR6RJGH5ER370OUM" localSheetId="0" hidden="1">#REF!</definedName>
    <definedName name="BExEV2TP7NA3ZR6RJGH5ER370OUM" hidden="1">#REF!</definedName>
    <definedName name="BExEV3Q7M5YTX3CY3QCP1SUIEP2E" localSheetId="0" hidden="1">#REF!</definedName>
    <definedName name="BExEV3Q7M5YTX3CY3QCP1SUIEP2E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0" hidden="1">#REF!</definedName>
    <definedName name="BExEV6VGM4POO9QT9KH3QA3VYCWM" hidden="1">#REF!</definedName>
    <definedName name="BExEVCEYMOI0PGO7HAEOS9CVMU2O" localSheetId="0" hidden="1">#REF!</definedName>
    <definedName name="BExEVCEYMOI0PGO7HAEOS9CVMU2O" hidden="1">#REF!</definedName>
    <definedName name="BExEVET98G3FU6QBF9LHYWSAMV0O" localSheetId="0" hidden="1">#REF!</definedName>
    <definedName name="BExEVET98G3FU6QBF9LHYWSAMV0O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0" hidden="1">#REF!</definedName>
    <definedName name="BExEVPGF4V5J0WQRZKUM8F9TTKZJ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0" hidden="1">#REF!</definedName>
    <definedName name="BExEW0JL1GFFCXMDGW54CI7Y8FZN" hidden="1">#REF!</definedName>
    <definedName name="BExEW68M9WL8214QH9C7VCK7BN08" localSheetId="0" hidden="1">#REF!</definedName>
    <definedName name="BExEW68M9WL8214QH9C7VCK7BN08" hidden="1">#REF!</definedName>
    <definedName name="BExEW8HFKH6F47KIHYBDRUEFZ2ZZ" localSheetId="0" hidden="1">#REF!</definedName>
    <definedName name="BExEW8HFKH6F47KIHYBDRUEFZ2ZZ" hidden="1">#REF!</definedName>
    <definedName name="BExEWB6JHMITZPXHB6JATOCLLKLJ" localSheetId="0" hidden="1">#REF!</definedName>
    <definedName name="BExEWB6JHMITZPXHB6JATOCLLKLJ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0" hidden="1">#REF!</definedName>
    <definedName name="BExEWQ0M1N3KMKTDJ73H10QSG4W1" hidden="1">#REF!</definedName>
    <definedName name="BExEX43OR6NH8GF32YY2ZB6Y8WGP" localSheetId="0" hidden="1">#REF!</definedName>
    <definedName name="BExEX43OR6NH8GF32YY2ZB6Y8WGP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0" hidden="1">#REF!</definedName>
    <definedName name="BExEXBQWAYKMVBRJRHB8PFCSYFVN" hidden="1">#REF!</definedName>
    <definedName name="BExEXGE2TE9MQWLQVHL7XGQWL102" localSheetId="0" hidden="1">#REF!</definedName>
    <definedName name="BExEXGE2TE9MQWLQVHL7XGQWL102" hidden="1">#REF!</definedName>
    <definedName name="BExEXRBZ0DI9E2UFLLKYWGN66B61" localSheetId="0" hidden="1">#REF!</definedName>
    <definedName name="BExEXRBZ0DI9E2UFLLKYWGN66B61" hidden="1">#REF!</definedName>
    <definedName name="BExEXW4FSOZ9C2SZSQIAA3W82I5K" localSheetId="0" hidden="1">#REF!</definedName>
    <definedName name="BExEXW4FSOZ9C2SZSQIAA3W82I5K" hidden="1">#REF!</definedName>
    <definedName name="BExEXZ4H2ZUNEW5I6I74GK08QAQC" localSheetId="0" hidden="1">#REF!</definedName>
    <definedName name="BExEXZ4H2ZUNEW5I6I74GK08QAQC" hidden="1">#REF!</definedName>
    <definedName name="BExEY42GK80HA9M84NTZ3NV9K2VI" localSheetId="0" hidden="1">#REF!</definedName>
    <definedName name="BExEY42GK80HA9M84NTZ3NV9K2VI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0" hidden="1">#REF!</definedName>
    <definedName name="BExEYOW8C1B3OUUCIGEC7L8OOW1Z" hidden="1">#REF!</definedName>
    <definedName name="BExEYPCI2LT224YS4M3T50V85FAG" localSheetId="0" hidden="1">#REF!</definedName>
    <definedName name="BExEYPCI2LT224YS4M3T50V85FAG" hidden="1">#REF!</definedName>
    <definedName name="BExEYUQJXZT6N5HJH8ACJF6SRWEE" localSheetId="0" hidden="1">#REF!</definedName>
    <definedName name="BExEYUQJXZT6N5HJH8ACJF6SRWEE" hidden="1">#REF!</definedName>
    <definedName name="BExEYYC7KLO4XJQW9GMGVVJQXF4C" localSheetId="0" hidden="1">#REF!</definedName>
    <definedName name="BExEYYC7KLO4XJQW9GMGVVJQXF4C" hidden="1">#REF!</definedName>
    <definedName name="BExEZ1S6VZCG01ZPLBSS9Z1SBOJ2" localSheetId="0" hidden="1">#REF!</definedName>
    <definedName name="BExEZ1S6VZCG01ZPLBSS9Z1SBOJ2" hidden="1">#REF!</definedName>
    <definedName name="BExEZ6KV8TDKOO0Y66LSH9DCFW5M" localSheetId="0" hidden="1">#REF!</definedName>
    <definedName name="BExEZ6KV8TDKOO0Y66LSH9DCFW5M" hidden="1">#REF!</definedName>
    <definedName name="BExEZGBFNJR8DLPN0V11AU22L6WY" localSheetId="0" hidden="1">#REF!</definedName>
    <definedName name="BExEZGBFNJR8DLPN0V11AU22L6WY" hidden="1">#REF!</definedName>
    <definedName name="BExEZVR61GWO1ZM3XHWUKRJJMQXV" localSheetId="0" hidden="1">#REF!</definedName>
    <definedName name="BExEZVR61GWO1ZM3XHWUKRJJMQXV" hidden="1">#REF!</definedName>
    <definedName name="BExF02Y3V3QEPO2XLDSK47APK9XJ" localSheetId="0" hidden="1">#REF!</definedName>
    <definedName name="BExF02Y3V3QEPO2XLDSK47APK9XJ" hidden="1">#REF!</definedName>
    <definedName name="BExF03E824NHBODFUZ3PZ5HLF85X" localSheetId="0" hidden="1">#REF!</definedName>
    <definedName name="BExF03E824NHBODFUZ3PZ5HLF85X" hidden="1">#REF!</definedName>
    <definedName name="BExF09OS91RT7N7IW8JLMZ121ZP3" localSheetId="0" hidden="1">#REF!</definedName>
    <definedName name="BExF09OS91RT7N7IW8JLMZ121ZP3" hidden="1">#REF!</definedName>
    <definedName name="BExF0D4SEQ7RRCAER8UQKUJ4HH0Q" localSheetId="0" hidden="1">#REF!</definedName>
    <definedName name="BExF0D4SEQ7RRCAER8UQKUJ4HH0Q" hidden="1">#REF!</definedName>
    <definedName name="BExF0D4Z97PCG5JI9CC2TFB553AX" localSheetId="0" hidden="1">#REF!</definedName>
    <definedName name="BExF0D4Z97PCG5JI9CC2TFB553AX" hidden="1">#REF!</definedName>
    <definedName name="BExF0DAB1PUE0V936NFEK68CCKTJ" localSheetId="0" hidden="1">#REF!</definedName>
    <definedName name="BExF0DAB1PUE0V936NFEK68CCKTJ" hidden="1">#REF!</definedName>
    <definedName name="BExF0LOEHV42P2DV7QL8O7HOQ3N9" localSheetId="0" hidden="1">#REF!</definedName>
    <definedName name="BExF0LOEHV42P2DV7QL8O7HOQ3N9" hidden="1">#REF!</definedName>
    <definedName name="BExF0QRT0ZP2578DKKC9SRW40F5L" localSheetId="0" hidden="1">#REF!</definedName>
    <definedName name="BExF0QRT0ZP2578DKKC9SRW40F5L" hidden="1">#REF!</definedName>
    <definedName name="BExF0WRM9VO25RLSO03ZOCE8H7K5" localSheetId="0" hidden="1">#REF!</definedName>
    <definedName name="BExF0WRM9VO25RLSO03ZOCE8H7K5" hidden="1">#REF!</definedName>
    <definedName name="BExF0ZRI7W4RSLIDLHTSM0AWXO3S" localSheetId="0" hidden="1">#REF!</definedName>
    <definedName name="BExF0ZRI7W4RSLIDLHTSM0AWXO3S" hidden="1">#REF!</definedName>
    <definedName name="BExF19CT3MMZZ2T5EWMDNG3UOJ01" localSheetId="0" hidden="1">#REF!</definedName>
    <definedName name="BExF19CT3MMZZ2T5EWMDNG3UOJ01" hidden="1">#REF!</definedName>
    <definedName name="BExF1C1VNHJBRW2XQKVSL1KSLFZ8" localSheetId="0" hidden="1">#REF!</definedName>
    <definedName name="BExF1C1VNHJBRW2XQKVSL1KSLFZ8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0" hidden="1">#REF!</definedName>
    <definedName name="BExF1US4ZIQYSU5LBFYNRA9N0K2O" hidden="1">#REF!</definedName>
    <definedName name="BExF272JNPJCK1XLBG016XXBVFO8" localSheetId="0" hidden="1">#REF!</definedName>
    <definedName name="BExF272JNPJCK1XLBG016XXBVFO8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0" hidden="1">#REF!</definedName>
    <definedName name="BExF2DYO1WQ7GMXSTAQRDBW1NSFG" hidden="1">#REF!</definedName>
    <definedName name="BExF2H9D3MC9XKLPZ6VIP4F7G4YN" localSheetId="0" hidden="1">#REF!</definedName>
    <definedName name="BExF2H9D3MC9XKLPZ6VIP4F7G4YN" hidden="1">#REF!</definedName>
    <definedName name="BExF2MSWNUY9Z6BZJQZ538PPTION" localSheetId="0" hidden="1">#REF!</definedName>
    <definedName name="BExF2MSWNUY9Z6BZJQZ538PPTION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0" hidden="1">#REF!</definedName>
    <definedName name="BExF3A6HPA6DGYALZNHHJPMCUYZR" hidden="1">#REF!</definedName>
    <definedName name="BExF3GMJW5D7066GYKTMM3CVH1HE" localSheetId="0" hidden="1">#REF!</definedName>
    <definedName name="BExF3GMJW5D7066GYKTMM3CVH1HE" hidden="1">#REF!</definedName>
    <definedName name="BExF3I9T44X7DV9HHV51DVDDPPZG" localSheetId="0" hidden="1">#REF!</definedName>
    <definedName name="BExF3I9T44X7DV9HHV51DVDDPPZG" hidden="1">#REF!</definedName>
    <definedName name="BExF3IKLZ35F2D4DI7R7P7NZLVC3" localSheetId="0" hidden="1">#REF!</definedName>
    <definedName name="BExF3IKLZ35F2D4DI7R7P7NZLVC3" hidden="1">#REF!</definedName>
    <definedName name="BExF3JMFX5DILOIFUDIO1HZUK875" localSheetId="0" hidden="1">#REF!</definedName>
    <definedName name="BExF3JMFX5DILOIFUDIO1HZUK875" hidden="1">#REF!</definedName>
    <definedName name="BExF3KIO2G9LJYXZ61H8PJJ6OQXV" localSheetId="0" hidden="1">#REF!</definedName>
    <definedName name="BExF3KIO2G9LJYXZ61H8PJJ6OQXV" hidden="1">#REF!</definedName>
    <definedName name="BExF3MGVCZHXDAUDZAGUYESZ3RC8" localSheetId="0" hidden="1">#REF!</definedName>
    <definedName name="BExF3MGVCZHXDAUDZAGUYESZ3RC8" hidden="1">#REF!</definedName>
    <definedName name="BExF3NTC4BGZEM6B87TCFX277QCS" localSheetId="0" hidden="1">#REF!</definedName>
    <definedName name="BExF3NTC4BGZEM6B87TCFX277QCS" hidden="1">#REF!</definedName>
    <definedName name="BExF3Q2DOSQI9SIAXB522CN0WBZ7" localSheetId="0" hidden="1">#REF!</definedName>
    <definedName name="BExF3Q2DOSQI9SIAXB522CN0WBZ7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0" hidden="1">#REF!</definedName>
    <definedName name="BExF3QT8J6RIF1L3R700MBSKIOKW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0" hidden="1">#REF!</definedName>
    <definedName name="BExF4HXSWB50BKYPWA0HTT8W56H6" hidden="1">#REF!</definedName>
    <definedName name="BExF4J4Y60OUA8GY6YN8XVRUX80A" localSheetId="0" hidden="1">#REF!</definedName>
    <definedName name="BExF4J4Y60OUA8GY6YN8XVRUX80A" hidden="1">#REF!</definedName>
    <definedName name="BExF4KHF04IWW4LQ95FHQPFE4Y9K" localSheetId="0" hidden="1">#REF!</definedName>
    <definedName name="BExF4KHF04IWW4LQ95FHQPFE4Y9K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0" hidden="1">#REF!</definedName>
    <definedName name="BExF4PVMZYV36E8HOYY06J81AMBI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0" hidden="1">#REF!</definedName>
    <definedName name="BExF57K7L3UC1I2FSAWURR4SN0UN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0" hidden="1">#REF!</definedName>
    <definedName name="BExF642TEGTXCI9A61ZOONJCB0U1" hidden="1">#REF!</definedName>
    <definedName name="BExF67O951CF8UJF3KBDNR0E83C1" localSheetId="0" hidden="1">#REF!</definedName>
    <definedName name="BExF67O951CF8UJF3KBDNR0E83C1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0" hidden="1">#REF!</definedName>
    <definedName name="BExF6NUXJI11W2IAZNAM1QWC0459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0" hidden="1">#REF!</definedName>
    <definedName name="BExF7QO41X2A2SL8UXDNP99GY7U9" hidden="1">#REF!</definedName>
    <definedName name="BExF7QYWRJ8S4SID84VVXH3TN7X8" localSheetId="0" hidden="1">#REF!</definedName>
    <definedName name="BExF7QYWRJ8S4SID84VVXH3TN7X8" hidden="1">#REF!</definedName>
    <definedName name="BExF81GI8B8WBHXFTET68A9358BR" localSheetId="0" hidden="1">#REF!</definedName>
    <definedName name="BExF81GI8B8WBHXFTET68A9358BR" hidden="1">#REF!</definedName>
    <definedName name="BExGKN1EUJWHOYSSFY4XX6T9QVV5" localSheetId="0" hidden="1">#REF!</definedName>
    <definedName name="BExGKN1EUJWHOYSSFY4XX6T9QVV5" hidden="1">#REF!</definedName>
    <definedName name="BExGL97US0Y3KXXASUTVR26XLT70" localSheetId="0" hidden="1">#REF!</definedName>
    <definedName name="BExGL97US0Y3KXXASUTVR26XLT70" hidden="1">#REF!</definedName>
    <definedName name="BExGL9TEJAX73AMCXKXTMRO9T6QA" localSheetId="0" hidden="1">#REF!</definedName>
    <definedName name="BExGL9TEJAX73AMCXKXTMRO9T6QA" hidden="1">#REF!</definedName>
    <definedName name="BExGLBM5GKGBJDTZSMMBZBAVQ7N1" localSheetId="0" hidden="1">#REF!</definedName>
    <definedName name="BExGLBM5GKGBJDTZSMMBZBAVQ7N1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0" hidden="1">#REF!</definedName>
    <definedName name="BExGLFIF7HCFSHNQHKEV6RY0WCO3" hidden="1">#REF!</definedName>
    <definedName name="BExGLPP9Z6SH15N8AV0F7H58S14K" localSheetId="0" hidden="1">#REF!</definedName>
    <definedName name="BExGLPP9Z6SH15N8AV0F7H58S14K" hidden="1">#REF!</definedName>
    <definedName name="BExGLQATG820J44V2O4JEICPUUTR" localSheetId="0" hidden="1">#REF!</definedName>
    <definedName name="BExGLQATG820J44V2O4JEICPUUTR" hidden="1">#REF!</definedName>
    <definedName name="BExGLTARRL0J772UD2TXEYAVPY6E" localSheetId="0" hidden="1">#REF!</definedName>
    <definedName name="BExGLTARRL0J772UD2TXEYAVPY6E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0" hidden="1">#REF!</definedName>
    <definedName name="BExGMKPW2HPKN0M0XKF3AZ8YP0D6" hidden="1">#REF!</definedName>
    <definedName name="BExGMOGUOL3NATNV0TIZH2J6DLLD" localSheetId="0" hidden="1">#REF!</definedName>
    <definedName name="BExGMOGUOL3NATNV0TIZH2J6DLLD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0" hidden="1">#REF!</definedName>
    <definedName name="BExGN4I0QATXNZCLZJM1KH1OIJQH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0" hidden="1">#REF!</definedName>
    <definedName name="BExGNDSIMTHOCXXG6QOGR6DA8SGG" hidden="1">#REF!</definedName>
    <definedName name="BExGNHOS7RBERG1J2M2HVGSRZL5G" localSheetId="0" hidden="1">#REF!</definedName>
    <definedName name="BExGNHOS7RBERG1J2M2HVGSRZL5G" hidden="1">#REF!</definedName>
    <definedName name="BExGNJ18W3Q55XAXY8XTFB80IVMV" localSheetId="0" hidden="1">#REF!</definedName>
    <definedName name="BExGNJ18W3Q55XAXY8XTFB80IVMV" hidden="1">#REF!</definedName>
    <definedName name="BExGNN2YQ9BDAZXT2GLCSAPXKIM7" localSheetId="0" hidden="1">#REF!</definedName>
    <definedName name="BExGNN2YQ9BDAZXT2GLCSAPXKIM7" hidden="1">#REF!</definedName>
    <definedName name="BExGNP6INLF5NZFP5ME6K7C9Y0NH" localSheetId="0" hidden="1">#REF!</definedName>
    <definedName name="BExGNP6INLF5NZFP5ME6K7C9Y0NH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0" hidden="1">#REF!</definedName>
    <definedName name="BExGNZO44DEG8CGIDYSEGDUQ531R" hidden="1">#REF!</definedName>
    <definedName name="BExGO22GMMPZVQY9RQ8MDKZDP5G3" localSheetId="0" hidden="1">#REF!</definedName>
    <definedName name="BExGO22GMMPZVQY9RQ8MDKZDP5G3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0" hidden="1">#REF!</definedName>
    <definedName name="BExGO70E2O70LF46V8T26YFPL4V8" hidden="1">#REF!</definedName>
    <definedName name="BExGOB25QJMQCQE76MRW9X58OIOO" localSheetId="0" hidden="1">#REF!</definedName>
    <definedName name="BExGOB25QJMQCQE76MRW9X58OIOO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0" hidden="1">#REF!</definedName>
    <definedName name="BExGODR8ZSMUC11I56QHSZ686XV5" hidden="1">#REF!</definedName>
    <definedName name="BExGOXJDHUDPDT8I8IVGVW9J0R5Q" localSheetId="0" hidden="1">#REF!</definedName>
    <definedName name="BExGOXJDHUDPDT8I8IVGVW9J0R5Q" hidden="1">#REF!</definedName>
    <definedName name="BExGPAPYI1N5W3IH8H485BHSVOY3" localSheetId="0" hidden="1">#REF!</definedName>
    <definedName name="BExGPAPYI1N5W3IH8H485BHSVOY3" hidden="1">#REF!</definedName>
    <definedName name="BExGPFO3GOKYO2922Y91GMQRCMOA" localSheetId="0" hidden="1">#REF!</definedName>
    <definedName name="BExGPFO3GOKYO2922Y91GMQRCMOA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0" hidden="1">#REF!</definedName>
    <definedName name="BExGPPENQIANVGLVQJ77DK5JPRTB" hidden="1">#REF!</definedName>
    <definedName name="BExGPSUUG7TL5F5PTYU6G4HPJV1B" localSheetId="0" hidden="1">#REF!</definedName>
    <definedName name="BExGPSUUG7TL5F5PTYU6G4HPJV1B" hidden="1">#REF!</definedName>
    <definedName name="BExGQ1E950UYXYWQ84EZEQPWHVYY" localSheetId="0" hidden="1">#REF!</definedName>
    <definedName name="BExGQ1E950UYXYWQ84EZEQPWHVYY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0" hidden="1">#REF!</definedName>
    <definedName name="BExGQ36ZOMR9GV8T05M605MMOY3Y" hidden="1">#REF!</definedName>
    <definedName name="BExGQ4ZP0PPMLDNVBUG12W9FFVI9" localSheetId="0" hidden="1">#REF!</definedName>
    <definedName name="BExGQ4ZP0PPMLDNVBUG12W9FFVI9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0" hidden="1">#REF!</definedName>
    <definedName name="BExGQ6SG9XEOD0VMBAR22YPZWSTA" hidden="1">#REF!</definedName>
    <definedName name="BExGQ8FQN3FRAGH5H2V74848P5JX" localSheetId="0" hidden="1">#REF!</definedName>
    <definedName name="BExGQ8FQN3FRAGH5H2V74848P5JX" hidden="1">#REF!</definedName>
    <definedName name="BExGQGJ1A7LNZUS8QSMOG8UNGLMK" localSheetId="0" hidden="1">#REF!</definedName>
    <definedName name="BExGQGJ1A7LNZUS8QSMOG8UNGLMK" hidden="1">#REF!</definedName>
    <definedName name="BExGQLBNZ35IK2VK33HJUAE4ADX2" localSheetId="0" hidden="1">#REF!</definedName>
    <definedName name="BExGQLBNZ35IK2VK33HJUAE4ADX2" hidden="1">#REF!</definedName>
    <definedName name="BExGQPO7ENFEQC0NC6MC9OZR2LHY" localSheetId="0" hidden="1">#REF!</definedName>
    <definedName name="BExGQPO7ENFEQC0NC6MC9OZR2LHY" hidden="1">#REF!</definedName>
    <definedName name="BExGQX0H4EZMXBJTKJJE4ICJWN5O" localSheetId="0" hidden="1">#REF!</definedName>
    <definedName name="BExGQX0H4EZMXBJTKJJE4ICJWN5O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0" hidden="1">#REF!</definedName>
    <definedName name="BExGR9ATP2LVT7B9OCPSLJ11H9SX" hidden="1">#REF!</definedName>
    <definedName name="BExGRILCZ3BMTGDY72B1Q9BUGW0J" localSheetId="0" hidden="1">#REF!</definedName>
    <definedName name="BExGRILCZ3BMTGDY72B1Q9BUGW0J" hidden="1">#REF!</definedName>
    <definedName name="BExGRNZJ74Y6OYJB9F9Y9T3CAHOS" localSheetId="0" hidden="1">#REF!</definedName>
    <definedName name="BExGRNZJ74Y6OYJB9F9Y9T3CAHOS" hidden="1">#REF!</definedName>
    <definedName name="BExGRPC5QJQ7UGQ4P7CFWVGRQGFW" localSheetId="0" hidden="1">#REF!</definedName>
    <definedName name="BExGRPC5QJQ7UGQ4P7CFWVGRQGFW" hidden="1">#REF!</definedName>
    <definedName name="BExGRSMULUXOBEN8G0TK90PRKQ9O" localSheetId="0" hidden="1">#REF!</definedName>
    <definedName name="BExGRSMULUXOBEN8G0TK90PRKQ9O" hidden="1">#REF!</definedName>
    <definedName name="BExGRUKVVKDL8483WI70VN2QZDGD" localSheetId="0" hidden="1">#REF!</definedName>
    <definedName name="BExGRUKVVKDL8483WI70VN2QZDGD" hidden="1">#REF!</definedName>
    <definedName name="BExGS2IWR5DUNJ1U9PAKIV8CMBNI" localSheetId="0" hidden="1">#REF!</definedName>
    <definedName name="BExGS2IWR5DUNJ1U9PAKIV8CMBNI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0" hidden="1">#REF!</definedName>
    <definedName name="BExGSA5YB5ZGE4NHDVCZ55TQAJTL" hidden="1">#REF!</definedName>
    <definedName name="BExGSBYPYOBOB218ABCIM2X63GJ8" localSheetId="0" hidden="1">#REF!</definedName>
    <definedName name="BExGSBYPYOBOB218ABCIM2X63GJ8" hidden="1">#REF!</definedName>
    <definedName name="BExGSCEUCQQVDEEKWJ677QTGUVTE" localSheetId="0" hidden="1">#REF!</definedName>
    <definedName name="BExGSCEUCQQVDEEKWJ677QTGUVTE" hidden="1">#REF!</definedName>
    <definedName name="BExGSQY65LH1PCKKM5WHDW83F35O" localSheetId="0" hidden="1">#REF!</definedName>
    <definedName name="BExGSQY65LH1PCKKM5WHDW83F35O" hidden="1">#REF!</definedName>
    <definedName name="BExGSYW1GKISF0PMUAK3XJK9PEW9" localSheetId="0" hidden="1">#REF!</definedName>
    <definedName name="BExGSYW1GKISF0PMUAK3XJK9PEW9" hidden="1">#REF!</definedName>
    <definedName name="BExGT0DZJB6LSF6L693UUB9EY1VQ" localSheetId="0" hidden="1">#REF!</definedName>
    <definedName name="BExGT0DZJB6LSF6L693UUB9EY1VQ" hidden="1">#REF!</definedName>
    <definedName name="BExGTEMKIEF46KBIDWCAOAN5U718" localSheetId="0" hidden="1">#REF!</definedName>
    <definedName name="BExGTEMKIEF46KBIDWCAOAN5U718" hidden="1">#REF!</definedName>
    <definedName name="BExGTGVFIF8HOQXR54SK065A8M4K" localSheetId="0" hidden="1">#REF!</definedName>
    <definedName name="BExGTGVFIF8HOQXR54SK065A8M4K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0" hidden="1">#REF!</definedName>
    <definedName name="BExGTKGUN0KUU3C0RL2LK98D8MEK" hidden="1">#REF!</definedName>
    <definedName name="BExGTV3U5SZUPLTWEMEY3IIN1L4L" localSheetId="0" hidden="1">#REF!</definedName>
    <definedName name="BExGTV3U5SZUPLTWEMEY3IIN1L4L" hidden="1">#REF!</definedName>
    <definedName name="BExGTZ046J7VMUG4YPKFN2K8TWB7" localSheetId="0" hidden="1">#REF!</definedName>
    <definedName name="BExGTZ046J7VMUG4YPKFN2K8TWB7" hidden="1">#REF!</definedName>
    <definedName name="BExGTZ04EFFQ3Z3JMM0G35JYWUK3" localSheetId="0" hidden="1">#REF!</definedName>
    <definedName name="BExGTZ04EFFQ3Z3JMM0G35JYWUK3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0" hidden="1">#REF!</definedName>
    <definedName name="BExGUDDZXFFQHAF4UZF8ZB1HO7H6" hidden="1">#REF!</definedName>
    <definedName name="BExGUI6NCRHY7EAB6SK6EPPMWFG1" localSheetId="0" hidden="1">#REF!</definedName>
    <definedName name="BExGUI6NCRHY7EAB6SK6EPPMWFG1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0" hidden="1">#REF!</definedName>
    <definedName name="BExGUM8D91UNPCOO4TKP9FGX85TF" hidden="1">#REF!</definedName>
    <definedName name="BExGUMDP0WYFBZL2MCB36WWJIC04" localSheetId="0" hidden="1">#REF!</definedName>
    <definedName name="BExGUMDP0WYFBZL2MCB36WWJIC04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0" hidden="1">#REF!</definedName>
    <definedName name="BExGUVIP60TA4B7X2PFGMBFUSKGX" hidden="1">#REF!</definedName>
    <definedName name="BExGUVTIIWAK5T0F5FD428QDO46W" localSheetId="0" hidden="1">#REF!</definedName>
    <definedName name="BExGUVTIIWAK5T0F5FD428QDO46W" hidden="1">#REF!</definedName>
    <definedName name="BExGUZKF06F209XL1IZWVJEQ82EE" localSheetId="0" hidden="1">#REF!</definedName>
    <definedName name="BExGUZKF06F209XL1IZWVJEQ82EE" hidden="1">#REF!</definedName>
    <definedName name="BExGUZPWM950OZ8P1A3N86LXK97U" localSheetId="0" hidden="1">#REF!</definedName>
    <definedName name="BExGUZPWM950OZ8P1A3N86LXK97U" hidden="1">#REF!</definedName>
    <definedName name="BExGV2EVT380QHD4AP2RL9MR8L5L" localSheetId="0" hidden="1">#REF!</definedName>
    <definedName name="BExGV2EVT380QHD4AP2RL9MR8L5L" hidden="1">#REF!</definedName>
    <definedName name="BExGVBUSKOI7KB24K40PTXJE6MER" localSheetId="0" hidden="1">#REF!</definedName>
    <definedName name="BExGVBUSKOI7KB24K40PTXJE6MER" hidden="1">#REF!</definedName>
    <definedName name="BExGVGSQSVWTL2MNI6TT8Y92W3KA" localSheetId="0" hidden="1">#REF!</definedName>
    <definedName name="BExGVGSQSVWTL2MNI6TT8Y92W3KA" hidden="1">#REF!</definedName>
    <definedName name="BExGVHP63K0GSYU17R73XGX6W2U6" localSheetId="0" hidden="1">#REF!</definedName>
    <definedName name="BExGVHP63K0GSYU17R73XGX6W2U6" hidden="1">#REF!</definedName>
    <definedName name="BExGVN3DDSLKWSP9MVJS9QMNEUIK" localSheetId="0" hidden="1">#REF!</definedName>
    <definedName name="BExGVN3DDSLKWSP9MVJS9QMNEUIK" hidden="1">#REF!</definedName>
    <definedName name="BExGVUVVMLOCR9DPVUZSQ141EE4J" localSheetId="0" hidden="1">#REF!</definedName>
    <definedName name="BExGVUVVMLOCR9DPVUZSQ141EE4J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0" hidden="1">#REF!</definedName>
    <definedName name="BExGW0KVS7U0C87XFZ78QW991IEV" hidden="1">#REF!</definedName>
    <definedName name="BExGW0Q7QHE29TGNWAWQ6GR0V6TQ" localSheetId="0" hidden="1">#REF!</definedName>
    <definedName name="BExGW0Q7QHE29TGNWAWQ6GR0V6TQ" hidden="1">#REF!</definedName>
    <definedName name="BExGW2Z7AMPG6H9EXA9ML6EZVGGA" localSheetId="0" hidden="1">#REF!</definedName>
    <definedName name="BExGW2Z7AMPG6H9EXA9ML6EZVGGA" hidden="1">#REF!</definedName>
    <definedName name="BExGWABG5VT5XO1A196RK61AXA8C" localSheetId="0" hidden="1">#REF!</definedName>
    <definedName name="BExGWABG5VT5XO1A196RK61AXA8C" hidden="1">#REF!</definedName>
    <definedName name="BExGWEO0JDG84NYLEAV5NSOAGMJZ" localSheetId="0" hidden="1">#REF!</definedName>
    <definedName name="BExGWEO0JDG84NYLEAV5NSOAGMJZ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0" hidden="1">#REF!</definedName>
    <definedName name="BExGWNCXLCRTLBVMTXYJ5PHQI6SS" hidden="1">#REF!</definedName>
    <definedName name="BExGX4L8N6ERT0Q4EVVNA97EGD80" localSheetId="0" hidden="1">#REF!</definedName>
    <definedName name="BExGX4L8N6ERT0Q4EVVNA97EGD80" hidden="1">#REF!</definedName>
    <definedName name="BExGX5MWTL78XM0QCP4NT564ML39" localSheetId="0" hidden="1">#REF!</definedName>
    <definedName name="BExGX5MWTL78XM0QCP4NT564ML39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0" hidden="1">#REF!</definedName>
    <definedName name="BExGX9DVACJQIZ4GH6YAD2A7F70O" hidden="1">#REF!</definedName>
    <definedName name="BExGXCZBQISQ3IMF6DJH1OXNAQP8" localSheetId="0" hidden="1">#REF!</definedName>
    <definedName name="BExGXCZBQISQ3IMF6DJH1OXNAQP8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0" hidden="1">#REF!</definedName>
    <definedName name="BExGXJ9W5JU7TT9S0BKL5Y6VVB39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0" hidden="1">#REF!</definedName>
    <definedName name="BExGYGJJJ3BBCQAOA51WHP01HN73" hidden="1">#REF!</definedName>
    <definedName name="BExGYOS6TV2C72PLRFU8RP1I58GY" localSheetId="0" hidden="1">#REF!</definedName>
    <definedName name="BExGYOS6TV2C72PLRFU8RP1I58GY" hidden="1">#REF!</definedName>
    <definedName name="BExGYXBM828PX0KPDVAZBWDL6MJZ" localSheetId="0" hidden="1">#REF!</definedName>
    <definedName name="BExGYXBM828PX0KPDVAZBWDL6MJZ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0" hidden="1">#REF!</definedName>
    <definedName name="BExGZP1PWGFKVVVN4YDIS22DZPCR" hidden="1">#REF!</definedName>
    <definedName name="BExGZQUHCPM6G5U9OM8JU339JAG6" localSheetId="0" hidden="1">#REF!</definedName>
    <definedName name="BExGZQUHCPM6G5U9OM8JU339JAG6" hidden="1">#REF!</definedName>
    <definedName name="BExH00FQKX09BD5WU4DB5KPXAUYA" localSheetId="0" hidden="1">#REF!</definedName>
    <definedName name="BExH00FQKX09BD5WU4DB5KPXAUYA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0" hidden="1">#REF!</definedName>
    <definedName name="BExH08Z6LQCGGSGSAILMHX4X7JMD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0" hidden="1">#REF!</definedName>
    <definedName name="BExH0O9G06YPZ5TN9RYT326I1CP2" hidden="1">#REF!</definedName>
    <definedName name="BExH0PGM6RG0F3AAGULBIGOH91C2" localSheetId="0" hidden="1">#REF!</definedName>
    <definedName name="BExH0PGM6RG0F3AAGULBIGOH91C2" hidden="1">#REF!</definedName>
    <definedName name="BExH0QIB3F0YZLM5XYHBCU5F0OVR" localSheetId="0" hidden="1">#REF!</definedName>
    <definedName name="BExH0QIB3F0YZLM5XYHBCU5F0OVR" hidden="1">#REF!</definedName>
    <definedName name="BExH0RK5LJAAP7O67ZFB4RG6WPPL" localSheetId="0" hidden="1">#REF!</definedName>
    <definedName name="BExH0RK5LJAAP7O67ZFB4RG6WPPL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0" hidden="1">#REF!</definedName>
    <definedName name="BExH12Y4WX542WI3ZEM15AK4UM9J" hidden="1">#REF!</definedName>
    <definedName name="BExH18CCU7B8JWO8AWGEQRLWZG6J" localSheetId="0" hidden="1">#REF!</definedName>
    <definedName name="BExH18CCU7B8JWO8AWGEQRLWZG6J" hidden="1">#REF!</definedName>
    <definedName name="BExH1BN2H92IQKKP5IREFSS9FBF2" localSheetId="0" hidden="1">#REF!</definedName>
    <definedName name="BExH1BN2H92IQKKP5IREFSS9FBF2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0" hidden="1">#REF!</definedName>
    <definedName name="BExH1FOMEUIJNIDJAUY0ZQFBJSY9" hidden="1">#REF!</definedName>
    <definedName name="BExH1GA6TT290OTIZ8C3N610CYZ1" localSheetId="0" hidden="1">#REF!</definedName>
    <definedName name="BExH1GA6TT290OTIZ8C3N610CYZ1" hidden="1">#REF!</definedName>
    <definedName name="BExH1I8E3HJSZLFRZZ1ZKX7TBJEP" localSheetId="0" hidden="1">#REF!</definedName>
    <definedName name="BExH1I8E3HJSZLFRZZ1ZKX7TBJEP" hidden="1">#REF!</definedName>
    <definedName name="BExH1JFFHEBFX9BWJMNIA3N66R3Z" localSheetId="0" hidden="1">#REF!</definedName>
    <definedName name="BExH1JFFHEBFX9BWJMNIA3N66R3Z" hidden="1">#REF!</definedName>
    <definedName name="BExH1XYRKX51T571O1SRBP9J1D98" localSheetId="0" hidden="1">#REF!</definedName>
    <definedName name="BExH1XYRKX51T571O1SRBP9J1D98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0" hidden="1">#REF!</definedName>
    <definedName name="BExH225UTM6S9FW4MUDZS7F1PQSH" hidden="1">#REF!</definedName>
    <definedName name="BExH23271RF7AYZ542KHQTH68GQ7" localSheetId="0" hidden="1">#REF!</definedName>
    <definedName name="BExH23271RF7AYZ542KHQTH68GQ7" hidden="1">#REF!</definedName>
    <definedName name="BExH2DP58R7D1BGUFBM2FHESVRF0" localSheetId="0" hidden="1">#REF!</definedName>
    <definedName name="BExH2DP58R7D1BGUFBM2FHESVRF0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0" hidden="1">#REF!</definedName>
    <definedName name="BExH2JZR49T7644JFVE7B3N7RZM9" hidden="1">#REF!</definedName>
    <definedName name="BExH2QVWL3AXHSB9EK2GQRD0DBRH" localSheetId="0" hidden="1">#REF!</definedName>
    <definedName name="BExH2QVWL3AXHSB9EK2GQRD0DBRH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0" hidden="1">#REF!</definedName>
    <definedName name="BExH2XS1UFYFGU0S0EBXX90W2WE8" hidden="1">#REF!</definedName>
    <definedName name="BExH2XS1X04DMUN544K5RU4XPDCI" localSheetId="0" hidden="1">#REF!</definedName>
    <definedName name="BExH2XS1X04DMUN544K5RU4XPDCI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0" hidden="1">#REF!</definedName>
    <definedName name="BExH31Z3JNVJPESWKXHILGXZHP2M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0" hidden="1">#REF!</definedName>
    <definedName name="BExH3IRB6764RQ5HBYRLH6XCT29X" hidden="1">#REF!</definedName>
    <definedName name="BExIG2U8V6RSB47SXLCQG3Q68YRO" localSheetId="0" hidden="1">#REF!</definedName>
    <definedName name="BExIG2U8V6RSB47SXLCQG3Q68YRO" hidden="1">#REF!</definedName>
    <definedName name="BExIGJBO8R13LV7CZ7C1YCP974NN" localSheetId="0" hidden="1">#REF!</definedName>
    <definedName name="BExIGJBO8R13LV7CZ7C1YCP974NN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0" hidden="1">#REF!</definedName>
    <definedName name="BExIHBHXA7E7VUTBVHXXXCH3A5CL" hidden="1">#REF!</definedName>
    <definedName name="BExIHBSOGRSH1GKS6GKBRAJ7GXFQ" localSheetId="0" hidden="1">#REF!</definedName>
    <definedName name="BExIHBSOGRSH1GKS6GKBRAJ7GXFQ" hidden="1">#REF!</definedName>
    <definedName name="BExIHDFY73YM0AHAR2Z5OJTFKSL2" localSheetId="0" hidden="1">#REF!</definedName>
    <definedName name="BExIHDFY73YM0AHAR2Z5OJTFKSL2" hidden="1">#REF!</definedName>
    <definedName name="BExIHPQCQTGEW8QOJVIQ4VX0P6DX" localSheetId="0" hidden="1">#REF!</definedName>
    <definedName name="BExIHPQCQTGEW8QOJVIQ4VX0P6DX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0" hidden="1">#REF!</definedName>
    <definedName name="BExII50LI8I0CDOOZEMIVHVA2V95" hidden="1">#REF!</definedName>
    <definedName name="BExIINQWABWRGYDT02DOJQ5L7BQF" localSheetId="0" hidden="1">#REF!</definedName>
    <definedName name="BExIINQWABWRGYDT02DOJQ5L7BQF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0" hidden="1">#REF!</definedName>
    <definedName name="BExIJ3160YCWGAVEU0208ZGXXG3P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0" hidden="1">#REF!</definedName>
    <definedName name="BExIJRLX3M0YQLU1D5Y9V7HM5QNM" hidden="1">#REF!</definedName>
    <definedName name="BExIJV22J0QA7286KNPMHO1ZUCB3" localSheetId="0" hidden="1">#REF!</definedName>
    <definedName name="BExIJV22J0QA7286KNPMHO1ZUCB3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0" hidden="1">#REF!</definedName>
    <definedName name="BExIJWPCIYINEJUTXU74VK7WG031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0" hidden="1">#REF!</definedName>
    <definedName name="BExIKMMJOETSAXJYY1SIKM58LMA2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0" hidden="1">#REF!</definedName>
    <definedName name="BExIKTYZESFT3LC0ASFMFKSE0D1X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0" hidden="1">#REF!</definedName>
    <definedName name="BExIL0PMZ2SXK9R6MLP43KBU1J2P" hidden="1">#REF!</definedName>
    <definedName name="BExIL1WSMNNQQK98YHWHV5HVONIZ" localSheetId="0" hidden="1">#REF!</definedName>
    <definedName name="BExIL1WSMNNQQK98YHWHV5HVONIZ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0" hidden="1">#REF!</definedName>
    <definedName name="BExILGQTQM0HOD0BJI90YO7GOIN3" hidden="1">#REF!</definedName>
    <definedName name="BExILPL7P2BNCD7MYCGTQ9F0R5JX" localSheetId="0" hidden="1">#REF!</definedName>
    <definedName name="BExILPL7P2BNCD7MYCGTQ9F0R5JX" hidden="1">#REF!</definedName>
    <definedName name="BExILVVS4B1B4G7IO0LPUDWY9K8W" localSheetId="0" hidden="1">#REF!</definedName>
    <definedName name="BExILVVS4B1B4G7IO0LPUDWY9K8W" hidden="1">#REF!</definedName>
    <definedName name="BExIM9DBUB7ZGF4B20FVUO9QGOX2" localSheetId="0" hidden="1">#REF!</definedName>
    <definedName name="BExIM9DBUB7ZGF4B20FVUO9QGOX2" hidden="1">#REF!</definedName>
    <definedName name="BExIMCTBZ4WAESGCDWJ64SB4F0L1" localSheetId="0" hidden="1">#REF!</definedName>
    <definedName name="BExIMCTBZ4WAESGCDWJ64SB4F0L1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0" hidden="1">#REF!</definedName>
    <definedName name="BExIN4OR435DL1US13JQPOQK8GD5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0" hidden="1">#REF!</definedName>
    <definedName name="BExINIMK8XC3JOBT2EXYFHHH52H0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0" hidden="1">#REF!</definedName>
    <definedName name="BExINP2H4KI05FRFV5PKZFE00HKO" hidden="1">#REF!</definedName>
    <definedName name="BExINPTCEJ9RPDEBJEJH80NATGUQ" localSheetId="0" hidden="1">#REF!</definedName>
    <definedName name="BExINPTCEJ9RPDEBJEJH80NATGUQ" hidden="1">#REF!</definedName>
    <definedName name="BExINWEQMNJ70A6JRXC2LACBX1GX" localSheetId="0" hidden="1">#REF!</definedName>
    <definedName name="BExINWEQMNJ70A6JRXC2LACBX1GX" hidden="1">#REF!</definedName>
    <definedName name="BExINZELVWYGU876QUUZCIMXPBQC" localSheetId="0" hidden="1">#REF!</definedName>
    <definedName name="BExINZELVWYGU876QUUZCIMXPBQC" hidden="1">#REF!</definedName>
    <definedName name="BExIO9QZ59ZHRA8SX6QICH2AY8A2" localSheetId="0" hidden="1">#REF!</definedName>
    <definedName name="BExIO9QZ59ZHRA8SX6QICH2AY8A2" hidden="1">#REF!</definedName>
    <definedName name="BExIOAHV525SMMGFDJFE7456JPBD" localSheetId="0" hidden="1">#REF!</definedName>
    <definedName name="BExIOAHV525SMMGFDJFE7456JPBD" hidden="1">#REF!</definedName>
    <definedName name="BExIOCQUQHKUU1KONGSDOLQTQEIC" localSheetId="0" hidden="1">#REF!</definedName>
    <definedName name="BExIOCQUQHKUU1KONGSDOLQTQEIC" hidden="1">#REF!</definedName>
    <definedName name="BExIOFAGCDQQKALMX3V0KU94KUQO" localSheetId="0" hidden="1">#REF!</definedName>
    <definedName name="BExIOFAGCDQQKALMX3V0KU94KUQO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0" hidden="1">#REF!</definedName>
    <definedName name="BExIOMBXRW5NS4ZPYX9G5QREZ5J6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0" hidden="1">#REF!</definedName>
    <definedName name="BExIOTZ5EFZ2NASVQ05RH15HRSW6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0" hidden="1">#REF!</definedName>
    <definedName name="BExIPB25DKX4S2ZCKQN7KWSC3JBF" hidden="1">#REF!</definedName>
    <definedName name="BExIPCUX4I4S2N50TLMMLALYLH9S" localSheetId="0" hidden="1">#REF!</definedName>
    <definedName name="BExIPCUX4I4S2N50TLMMLALYLH9S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0" hidden="1">#REF!</definedName>
    <definedName name="BExIPKNFUDPDKOSH5GHDVNA8D66S" hidden="1">#REF!</definedName>
    <definedName name="BExIPVL5VEVK9Q7AYB7EC2VZWBEZ" localSheetId="0" hidden="1">#REF!</definedName>
    <definedName name="BExIPVL5VEVK9Q7AYB7EC2VZWBEZ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0" hidden="1">#REF!</definedName>
    <definedName name="BExIQ3OJ7M04XCY276IO0LJA5XUK" hidden="1">#REF!</definedName>
    <definedName name="BExIQ5S19ITB0NDRUN4XV7B905ED" localSheetId="0" hidden="1">#REF!</definedName>
    <definedName name="BExIQ5S19ITB0NDRUN4XV7B905ED" hidden="1">#REF!</definedName>
    <definedName name="BExIQ810MMN2UN0EQ9CRQAFWA19X" localSheetId="0" hidden="1">#REF!</definedName>
    <definedName name="BExIQ810MMN2UN0EQ9CRQAFWA19X" hidden="1">#REF!</definedName>
    <definedName name="BExIQ9TMQT2EIXSVQW7GVSOAW2VJ" localSheetId="0" hidden="1">#REF!</definedName>
    <definedName name="BExIQ9TMQT2EIXSVQW7GVSOAW2VJ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0" hidden="1">#REF!</definedName>
    <definedName name="BExIQG9OO2KKBOWTMD1OXY36TEGA" hidden="1">#REF!</definedName>
    <definedName name="BExIQHWZ65ALA9VAFCJEGIL1145G" localSheetId="0" hidden="1">#REF!</definedName>
    <definedName name="BExIQHWZ65ALA9VAFCJEGIL1145G" hidden="1">#REF!</definedName>
    <definedName name="BExIQX1XBB31HZTYEEVOBSE3C5A6" localSheetId="0" hidden="1">#REF!</definedName>
    <definedName name="BExIQX1XBB31HZTYEEVOBSE3C5A6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0" hidden="1">#REF!</definedName>
    <definedName name="BExIR8FQETPTQYW37DBVDWG3J4JW" hidden="1">#REF!</definedName>
    <definedName name="BExIRHKWQB1PP4ZLB0C3AVUBAFMD" localSheetId="0" hidden="1">#REF!</definedName>
    <definedName name="BExIRHKWQB1PP4ZLB0C3AVUBAFMD" hidden="1">#REF!</definedName>
    <definedName name="BExIRJTRJPQR3OTAGAV7JTA4VMPS" localSheetId="0" hidden="1">#REF!</definedName>
    <definedName name="BExIRJTRJPQR3OTAGAV7JTA4VMPS" hidden="1">#REF!</definedName>
    <definedName name="BExIROH27RJOG6VI7ZHR0RZGAZZ4" localSheetId="0" hidden="1">#REF!</definedName>
    <definedName name="BExIROH27RJOG6VI7ZHR0RZGAZZ4" hidden="1">#REF!</definedName>
    <definedName name="BExIRRBGTY01OQOI3U5SW59RFDFI" localSheetId="0" hidden="1">#REF!</definedName>
    <definedName name="BExIRRBGTY01OQOI3U5SW59RFDFI" hidden="1">#REF!</definedName>
    <definedName name="BExIS4T0DRF57HYO7OGG72KBOFOI" localSheetId="0" hidden="1">#REF!</definedName>
    <definedName name="BExIS4T0DRF57HYO7OGG72KBOFOI" hidden="1">#REF!</definedName>
    <definedName name="BExIS77BJDDK18PGI9DSEYZPIL7P" localSheetId="0" hidden="1">#REF!</definedName>
    <definedName name="BExIS77BJDDK18PGI9DSEYZPIL7P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0" hidden="1">#REF!</definedName>
    <definedName name="BExISM1JLV54A21A164IURMPGUMU" hidden="1">#REF!</definedName>
    <definedName name="BExISRFKJYUZ4AKW44IJF7RF9Y90" localSheetId="0" hidden="1">#REF!</definedName>
    <definedName name="BExISRFKJYUZ4AKW44IJF7RF9Y90" hidden="1">#REF!</definedName>
    <definedName name="BExISSMVV57JAUB6CSGBMBFVNGWK" localSheetId="0" hidden="1">#REF!</definedName>
    <definedName name="BExISSMVV57JAUB6CSGBMBFVNGWK" hidden="1">#REF!</definedName>
    <definedName name="BExIT16AD4HCD0WQCCA72AKLQHK1" localSheetId="0" hidden="1">#REF!</definedName>
    <definedName name="BExIT16AD4HCD0WQCCA72AKLQHK1" hidden="1">#REF!</definedName>
    <definedName name="BExIT1MK8TBAK3SNP36A8FKDQSOK" localSheetId="0" hidden="1">#REF!</definedName>
    <definedName name="BExIT1MK8TBAK3SNP36A8FKDQSOK" hidden="1">#REF!</definedName>
    <definedName name="BExIT9PPVL7XGGIZS7G6QI6L7H9U" localSheetId="0" hidden="1">#REF!</definedName>
    <definedName name="BExIT9PPVL7XGGIZS7G6QI6L7H9U" hidden="1">#REF!</definedName>
    <definedName name="BExITBNYANV2S8KD56GOGCKW393R" localSheetId="0" hidden="1">#REF!</definedName>
    <definedName name="BExITBNYANV2S8KD56GOGCKW393R" hidden="1">#REF!</definedName>
    <definedName name="BExITGB4FVAV0LE88D7JMX7FBYXI" localSheetId="0" hidden="1">#REF!</definedName>
    <definedName name="BExITGB4FVAV0LE88D7JMX7FBYXI" hidden="1">#REF!</definedName>
    <definedName name="BExITI3TQ14K842P38QF0PNWSWNO" localSheetId="0" hidden="1">#REF!</definedName>
    <definedName name="BExITI3TQ14K842P38QF0PNWSWNO" hidden="1">#REF!</definedName>
    <definedName name="BExIU9OGER4TPMETACWUEP1UENK0" localSheetId="0" hidden="1">#REF!</definedName>
    <definedName name="BExIU9OGER4TPMETACWUEP1UENK0" hidden="1">#REF!</definedName>
    <definedName name="BExIUD4OJGH65NFNQ4VMCE3R4J1X" localSheetId="0" hidden="1">#REF!</definedName>
    <definedName name="BExIUD4OJGH65NFNQ4VMCE3R4J1X" hidden="1">#REF!</definedName>
    <definedName name="BExIUQM0XWNNW3MJD26EOVIT7FSU" localSheetId="0" hidden="1">#REF!</definedName>
    <definedName name="BExIUQM0XWNNW3MJD26EOVIT7FSU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0" hidden="1">#REF!</definedName>
    <definedName name="BExIUUT2MHIOV6R3WHA0DPM1KBKY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0" hidden="1">#REF!</definedName>
    <definedName name="BExIV6HUZFRIFLXW2SICKGTAH1PV" hidden="1">#REF!</definedName>
    <definedName name="BExIVCXWL6H5LD9DHDIA4F5U9TQL" localSheetId="0" hidden="1">#REF!</definedName>
    <definedName name="BExIVCXWL6H5LD9DHDIA4F5U9TQL" hidden="1">#REF!</definedName>
    <definedName name="BExIVEVYJ7KL8QNR5ZTOSD11I5A6" localSheetId="0" hidden="1">#REF!</definedName>
    <definedName name="BExIVEVYJ7KL8QNR5ZTOSD11I5A6" hidden="1">#REF!</definedName>
    <definedName name="BExIVJ30S9U8MA1TUBRND8DGF96D" localSheetId="0" hidden="1">#REF!</definedName>
    <definedName name="BExIVJ30S9U8MA1TUBRND8DGF96D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0" hidden="1">#REF!</definedName>
    <definedName name="BExIVYTFI35KNR2XSA6N8OJYUTUR" hidden="1">#REF!</definedName>
    <definedName name="BExIVZF05SNB8DE7VLQOFG9S41HS" localSheetId="0" hidden="1">#REF!</definedName>
    <definedName name="BExIVZF05SNB8DE7VLQOFG9S41HS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0" hidden="1">#REF!</definedName>
    <definedName name="BExIWB99CG0H52LRD6QWPN4L6DV2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0" hidden="1">#REF!</definedName>
    <definedName name="BExIWH3KUK94B7833DD4TB0Y6KP9" hidden="1">#REF!</definedName>
    <definedName name="BExIWHZXYAALPLS8CSHZHJ82LBOH" localSheetId="0" hidden="1">#REF!</definedName>
    <definedName name="BExIWHZXYAALPLS8CSHZHJ82LBOH" hidden="1">#REF!</definedName>
    <definedName name="BExIWJY6FHR6KOO0P8U4IZ7VD42D" localSheetId="0" hidden="1">#REF!</definedName>
    <definedName name="BExIWJY6FHR6KOO0P8U4IZ7VD42D" hidden="1">#REF!</definedName>
    <definedName name="BExIWKE9MGIDWORBI43AWTUNYFAN" localSheetId="0" hidden="1">#REF!</definedName>
    <definedName name="BExIWKE9MGIDWORBI43AWTUNYFAN" hidden="1">#REF!</definedName>
    <definedName name="BExIWPHOYLSNGZKVD3RRKOEALEUG" localSheetId="0" hidden="1">#REF!</definedName>
    <definedName name="BExIWPHOYLSNGZKVD3RRKOEALEUG" hidden="1">#REF!</definedName>
    <definedName name="BExIWSHLD1QIZPL5ARLXOJ9Y2CAA" localSheetId="0" hidden="1">#REF!</definedName>
    <definedName name="BExIWSHLD1QIZPL5ARLXOJ9Y2CAA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0" hidden="1">#REF!</definedName>
    <definedName name="BExIX5OAP9KSUE5SIZCW9P39Q4WE" hidden="1">#REF!</definedName>
    <definedName name="BExIXGRJPVJMUDGSG7IHPXPNO69B" localSheetId="0" hidden="1">#REF!</definedName>
    <definedName name="BExIXGRJPVJMUDGSG7IHPXPNO69B" hidden="1">#REF!</definedName>
    <definedName name="BExIXGWVQ9WOO0NCJLXAU4PJPOPM" localSheetId="0" hidden="1">#REF!</definedName>
    <definedName name="BExIXGWVQ9WOO0NCJLXAU4PJPOPM" hidden="1">#REF!</definedName>
    <definedName name="BExIXLK6SEOTUWQVNLCH4SAKTVGQ" localSheetId="0" hidden="1">#REF!</definedName>
    <definedName name="BExIXLK6SEOTUWQVNLCH4SAKTVGQ" hidden="1">#REF!</definedName>
    <definedName name="BExIXM5R87ZL3FHALWZXYCPHGX3E" localSheetId="0" hidden="1">#REF!</definedName>
    <definedName name="BExIXM5R87ZL3FHALWZXYCPHGX3E" hidden="1">#REF!</definedName>
    <definedName name="BExIXN24YK8MIB3OZ905DHU9CDH1" localSheetId="0" hidden="1">#REF!</definedName>
    <definedName name="BExIXN24YK8MIB3OZ905DHU9CDH1" hidden="1">#REF!</definedName>
    <definedName name="BExIXS036ZCKT2Z8XZKLZ8PFWQGL" localSheetId="0" hidden="1">#REF!</definedName>
    <definedName name="BExIXS036ZCKT2Z8XZKLZ8PFWQGL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0" hidden="1">#REF!</definedName>
    <definedName name="BExIYEXJBK8JDWIRSVV4RJSKZVV1" hidden="1">#REF!</definedName>
    <definedName name="BExIYFJ59KLIPRTGIHX9X07UVGT3" localSheetId="0" hidden="1">#REF!</definedName>
    <definedName name="BExIYFJ59KLIPRTGIHX9X07UVGT3" hidden="1">#REF!</definedName>
    <definedName name="BExIYHH7GZO6BU3DC4GRLH3FD3ZS" localSheetId="0" hidden="1">#REF!</definedName>
    <definedName name="BExIYHH7GZO6BU3DC4GRLH3FD3ZS" hidden="1">#REF!</definedName>
    <definedName name="BExIYHMPBTD67ZNUL9O76FZQHYPT" localSheetId="0" hidden="1">#REF!</definedName>
    <definedName name="BExIYHMPBTD67ZNUL9O76FZQHYPT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0" hidden="1">#REF!</definedName>
    <definedName name="BExIYP9Q6FV9T0R9G3UDKLS4TTYX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0" hidden="1">#REF!</definedName>
    <definedName name="BExIZ4K0EZJK6PW3L8SVKTJFSWW9" hidden="1">#REF!</definedName>
    <definedName name="BExIZAECOEZGBAO29QMV14E6XDIV" localSheetId="0" hidden="1">#REF!</definedName>
    <definedName name="BExIZAECOEZGBAO29QMV14E6XDIV" hidden="1">#REF!</definedName>
    <definedName name="BExIZHQR3N1546MQS83ZJ8I6SPZ3" localSheetId="0" hidden="1">#REF!</definedName>
    <definedName name="BExIZHQR3N1546MQS83ZJ8I6SPZ3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0" hidden="1">#REF!</definedName>
    <definedName name="BExIZPZDHC8HGER83WHCZAHOX7LK" hidden="1">#REF!</definedName>
    <definedName name="BExIZQA5XCS39QKXMYR1MH2ZIGPS" localSheetId="0" hidden="1">#REF!</definedName>
    <definedName name="BExIZQA5XCS39QKXMYR1MH2ZIGPS" hidden="1">#REF!</definedName>
    <definedName name="BExIZVDLRUNAL32D9KO9X7Y4PB3O" localSheetId="0" hidden="1">#REF!</definedName>
    <definedName name="BExIZVDLRUNAL32D9KO9X7Y4PB3O" hidden="1">#REF!</definedName>
    <definedName name="BExIZY2PUZ0OF9YKK1B13IW0VS6G" localSheetId="0" hidden="1">#REF!</definedName>
    <definedName name="BExIZY2PUZ0OF9YKK1B13IW0VS6G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0" hidden="1">#REF!</definedName>
    <definedName name="BExJ0DYJWXGE7DA39PYL3WM05U9O" hidden="1">#REF!</definedName>
    <definedName name="BExJ0JYDEZPM2303TRBXOZ74M7N6" localSheetId="0" hidden="1">#REF!</definedName>
    <definedName name="BExJ0JYDEZPM2303TRBXOZ74M7N6" hidden="1">#REF!</definedName>
    <definedName name="BExJ0MY8SY5J5V50H3UKE78ODTVB" localSheetId="0" hidden="1">#REF!</definedName>
    <definedName name="BExJ0MY8SY5J5V50H3UKE78ODTVB" hidden="1">#REF!</definedName>
    <definedName name="BExJ0YC98G37ML4N8FLP8D95EFRF" localSheetId="0" hidden="1">#REF!</definedName>
    <definedName name="BExJ0YC98G37ML4N8FLP8D95EFRF" hidden="1">#REF!</definedName>
    <definedName name="BExKCDYKAEV45AFXHVHZZ62E5BM3" localSheetId="0" hidden="1">#REF!</definedName>
    <definedName name="BExKCDYKAEV45AFXHVHZZ62E5BM3" hidden="1">#REF!</definedName>
    <definedName name="BExKCYXU0W2VQVDI3N3N37K2598P" localSheetId="0" hidden="1">#REF!</definedName>
    <definedName name="BExKCYXU0W2VQVDI3N3N37K2598P" hidden="1">#REF!</definedName>
    <definedName name="BExKDJX3Z1TS0WFDD9EAO42JHL9G" localSheetId="0" hidden="1">#REF!</definedName>
    <definedName name="BExKDJX3Z1TS0WFDD9EAO42JHL9G" hidden="1">#REF!</definedName>
    <definedName name="BExKDK7WVA5I2WBACAZHAHN35D0I" localSheetId="0" hidden="1">#REF!</definedName>
    <definedName name="BExKDK7WVA5I2WBACAZHAHN35D0I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0" hidden="1">#REF!</definedName>
    <definedName name="BExKDLF10G7W77J87QWH3ZGLUCLW" hidden="1">#REF!</definedName>
    <definedName name="BExKE2NDBQ14HOJH945N4W9ZZFJO" localSheetId="0" hidden="1">#REF!</definedName>
    <definedName name="BExKE2NDBQ14HOJH945N4W9ZZFJO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0" hidden="1">#REF!</definedName>
    <definedName name="BExKEKXK6E6QX339ELPXDIRZSJE0" hidden="1">#REF!</definedName>
    <definedName name="BExKEMFI35R0D4WN4A59V9QH7I5S" localSheetId="0" hidden="1">#REF!</definedName>
    <definedName name="BExKEMFI35R0D4WN4A59V9QH7I5S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0" hidden="1">#REF!</definedName>
    <definedName name="BExKEW0RR5LA3VC46A2BEOOMQE56" hidden="1">#REF!</definedName>
    <definedName name="BExKF37PTJB4PE1PUQWG20ASBX4E" localSheetId="0" hidden="1">#REF!</definedName>
    <definedName name="BExKF37PTJB4PE1PUQWG20ASBX4E" hidden="1">#REF!</definedName>
    <definedName name="BExKFA3VI1CZK21SM0N3LZWT9LA1" localSheetId="0" hidden="1">#REF!</definedName>
    <definedName name="BExKFA3VI1CZK21SM0N3LZWT9LA1" hidden="1">#REF!</definedName>
    <definedName name="BExKFBB29XXT9A2LVUXYSIVKPWGB" localSheetId="0" hidden="1">#REF!</definedName>
    <definedName name="BExKFBB29XXT9A2LVUXYSIVKPWGB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0" hidden="1">#REF!</definedName>
    <definedName name="BExKFISRBFACTAMJSALEYMY66F6X" hidden="1">#REF!</definedName>
    <definedName name="BExKFOSK5DJ151C4E8544UWMYTOC" localSheetId="0" hidden="1">#REF!</definedName>
    <definedName name="BExKFOSK5DJ151C4E8544UWMYTOC" hidden="1">#REF!</definedName>
    <definedName name="BExKFWL3DE1V1VOVHAFYBE85QUB7" localSheetId="0" hidden="1">#REF!</definedName>
    <definedName name="BExKFWL3DE1V1VOVHAFYBE85QUB7" hidden="1">#REF!</definedName>
    <definedName name="BExKFXS9NDEWPZDVGLTMOM3CFO7N" localSheetId="0" hidden="1">#REF!</definedName>
    <definedName name="BExKFXS9NDEWPZDVGLTMOM3CFO7N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0" hidden="1">#REF!</definedName>
    <definedName name="BExKG4IYHBKQQ8J8FN10GB2IKO33" hidden="1">#REF!</definedName>
    <definedName name="BExKGBVDO2JNJUFOFQMF0RJG03ZK" localSheetId="0" hidden="1">#REF!</definedName>
    <definedName name="BExKGBVDO2JNJUFOFQMF0RJG03ZK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0" hidden="1">#REF!</definedName>
    <definedName name="BExKGNK5YGKP0YHHTAAOV17Z9EIM" hidden="1">#REF!</definedName>
    <definedName name="BExKGQ3T3TWGZUSNVWJE1XWXHGRQ" localSheetId="0" hidden="1">#REF!</definedName>
    <definedName name="BExKGQ3T3TWGZUSNVWJE1XWXHGRQ" hidden="1">#REF!</definedName>
    <definedName name="BExKGV77YH9YXIQTRKK2331QGYKF" localSheetId="0" hidden="1">#REF!</definedName>
    <definedName name="BExKGV77YH9YXIQTRKK2331QGYKF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0" hidden="1">#REF!</definedName>
    <definedName name="BExKH3FV5U5O6XZM7STS3NZKQFGJ" hidden="1">#REF!</definedName>
    <definedName name="BExKH3W5435VN8DZ68OCKI93SEO4" localSheetId="0" hidden="1">#REF!</definedName>
    <definedName name="BExKH3W5435VN8DZ68OCKI93SEO4" hidden="1">#REF!</definedName>
    <definedName name="BExKH9L4L5ZUAA98QAZ7DB7YH4QE" localSheetId="0" hidden="1">#REF!</definedName>
    <definedName name="BExKH9L4L5ZUAA98QAZ7DB7YH4QE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0" hidden="1">#REF!</definedName>
    <definedName name="BExKHIVLONZ46HLMR50DEXKEUNEP" hidden="1">#REF!</definedName>
    <definedName name="BExKHPM9XA0ADDK7TUR0N38EXWEP" localSheetId="0" hidden="1">#REF!</definedName>
    <definedName name="BExKHPM9XA0ADDK7TUR0N38EXWEP" hidden="1">#REF!</definedName>
    <definedName name="BExKHQYXEM47TMIQRQVHE4T5LT8K" localSheetId="0" hidden="1">#REF!</definedName>
    <definedName name="BExKHQYXEM47TMIQRQVHE4T5LT8K" hidden="1">#REF!</definedName>
    <definedName name="BExKI4076KXCDE5KXL79KT36OKLO" localSheetId="0" hidden="1">#REF!</definedName>
    <definedName name="BExKI4076KXCDE5KXL79KT36OKLO" hidden="1">#REF!</definedName>
    <definedName name="BExKI7AUWXBP1WBLFRIYSNQZDWCY" localSheetId="0" hidden="1">#REF!</definedName>
    <definedName name="BExKI7AUWXBP1WBLFRIYSNQZDWCY" hidden="1">#REF!</definedName>
    <definedName name="BExKI7LO70WYISR7Q0Y1ZDWO9M3B" localSheetId="0" hidden="1">#REF!</definedName>
    <definedName name="BExKI7LO70WYISR7Q0Y1ZDWO9M3B" hidden="1">#REF!</definedName>
    <definedName name="BExKIF3EIT434ZQKMDXUBJCRLMK8" localSheetId="0" hidden="1">#REF!</definedName>
    <definedName name="BExKIF3EIT434ZQKMDXUBJCRLMK8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0" hidden="1">#REF!</definedName>
    <definedName name="BExKINSBB6RS7I489QHMCOMU4Z2X" hidden="1">#REF!</definedName>
    <definedName name="BExKINXMPEA03CETGL1VOW1XRJIR" localSheetId="0" hidden="1">#REF!</definedName>
    <definedName name="BExKINXMPEA03CETGL1VOW1XRJIR" hidden="1">#REF!</definedName>
    <definedName name="BExKITBU5LXLZYDJS3D3BAVWEY3U" localSheetId="0" hidden="1">#REF!</definedName>
    <definedName name="BExKITBU5LXLZYDJS3D3BAVWEY3U" hidden="1">#REF!</definedName>
    <definedName name="BExKIU87ZKSOC2DYZWFK6SAK9I8E" localSheetId="0" hidden="1">#REF!</definedName>
    <definedName name="BExKIU87ZKSOC2DYZWFK6SAK9I8E" hidden="1">#REF!</definedName>
    <definedName name="BExKJ449HLYX2DJ9UF0H9GTPSQ73" localSheetId="0" hidden="1">#REF!</definedName>
    <definedName name="BExKJ449HLYX2DJ9UF0H9GTPSQ73" hidden="1">#REF!</definedName>
    <definedName name="BExKJ5649R9IC0GKQD6QI2G7C99Q" localSheetId="0" hidden="1">#REF!</definedName>
    <definedName name="BExKJ5649R9IC0GKQD6QI2G7C99Q" hidden="1">#REF!</definedName>
    <definedName name="BExKJEB4FXIMV2AAE9S3FCGRK1R0" localSheetId="0" hidden="1">#REF!</definedName>
    <definedName name="BExKJEB4FXIMV2AAE9S3FCGRK1R0" hidden="1">#REF!</definedName>
    <definedName name="BExKJELX2RUC8UEC56IZPYYZXHA7" localSheetId="0" hidden="1">#REF!</definedName>
    <definedName name="BExKJELX2RUC8UEC56IZPYYZXHA7" hidden="1">#REF!</definedName>
    <definedName name="BExKJI7CV9I6ILFIZ3SVO4DGK64J" localSheetId="0" hidden="1">#REF!</definedName>
    <definedName name="BExKJI7CV9I6ILFIZ3SVO4DGK64J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0" hidden="1">#REF!</definedName>
    <definedName name="BExKJK5ME8KB7HA0180L7OUZDDGV" hidden="1">#REF!</definedName>
    <definedName name="BExKJLY652HI5GNEEWQXOB08K2C1" localSheetId="0" hidden="1">#REF!</definedName>
    <definedName name="BExKJLY652HI5GNEEWQXOB08K2C1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0" hidden="1">#REF!</definedName>
    <definedName name="BExKJUSJPFUIK20FTVAFJWR2OUYX" hidden="1">#REF!</definedName>
    <definedName name="BExKJXHNZTE5OMRQ1KTVM1DIQE9I" localSheetId="0" hidden="1">#REF!</definedName>
    <definedName name="BExKJXHNZTE5OMRQ1KTVM1DIQE9I" hidden="1">#REF!</definedName>
    <definedName name="BExKK8VP5RS3D0UXZVKA37C4SYBP" localSheetId="0" hidden="1">#REF!</definedName>
    <definedName name="BExKK8VP5RS3D0UXZVKA37C4SYBP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0" hidden="1">#REF!</definedName>
    <definedName name="BExKKIX1BCBQ4R3K41QD8NTV0OV0" hidden="1">#REF!</definedName>
    <definedName name="BExKKJ2IHMOO66DQ0V2YABR4GV05" localSheetId="0" hidden="1">#REF!</definedName>
    <definedName name="BExKKJ2IHMOO66DQ0V2YABR4GV05" hidden="1">#REF!</definedName>
    <definedName name="BExKKQ3ZWADYV03YHMXDOAMU90EB" localSheetId="0" hidden="1">#REF!</definedName>
    <definedName name="BExKKQ3ZWADYV03YHMXDOAMU90EB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0" hidden="1">#REF!</definedName>
    <definedName name="BExKKX05KCZZZPKOR1NE5A8RGVT4" hidden="1">#REF!</definedName>
    <definedName name="BExKL3QUCLQLECGZM555PRF8EN56" localSheetId="0" hidden="1">#REF!</definedName>
    <definedName name="BExKL3QUCLQLECGZM555PRF8EN56" hidden="1">#REF!</definedName>
    <definedName name="BExKL7CGLA62V9UQH9ZDEHIK8W4O" localSheetId="0" hidden="1">#REF!</definedName>
    <definedName name="BExKL7CGLA62V9UQH9ZDEHIK8W4O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0" hidden="1">#REF!</definedName>
    <definedName name="BExKLEZK32L28GYJWVO63BZ5E1JD" hidden="1">#REF!</definedName>
    <definedName name="BExKLLKVVHT06LA55JB2FC871DC5" localSheetId="0" hidden="1">#REF!</definedName>
    <definedName name="BExKLLKVVHT06LA55JB2FC871DC5" hidden="1">#REF!</definedName>
    <definedName name="BExKMKNALVJRCZS69GFJA4M1J08O" localSheetId="0" hidden="1">#REF!</definedName>
    <definedName name="BExKMKNALVJRCZS69GFJA4M1J08O" hidden="1">#REF!</definedName>
    <definedName name="BExKMMFZIDRFNSBCWVADJ4S2JE52" localSheetId="0" hidden="1">#REF!</definedName>
    <definedName name="BExKMMFZIDRFNSBCWVADJ4S2JE52" hidden="1">#REF!</definedName>
    <definedName name="BExKMRZJS845FERFW6HUXLFAOMYD" localSheetId="0" hidden="1">#REF!</definedName>
    <definedName name="BExKMRZJS845FERFW6HUXLFAOMYD" hidden="1">#REF!</definedName>
    <definedName name="BExKMS514WWPGUGRYGTH6XU97T8B" localSheetId="0" hidden="1">#REF!</definedName>
    <definedName name="BExKMS514WWPGUGRYGTH6XU97T8B" hidden="1">#REF!</definedName>
    <definedName name="BExKMUDV8AH8HQAD5HJVUW7GFDWU" localSheetId="0" hidden="1">#REF!</definedName>
    <definedName name="BExKMUDV8AH8HQAD5HJVUW7GFDWU" hidden="1">#REF!</definedName>
    <definedName name="BExKMWBX4EH3EYJ07UFEM08NB40Z" localSheetId="0" hidden="1">#REF!</definedName>
    <definedName name="BExKMWBX4EH3EYJ07UFEM08NB40Z" hidden="1">#REF!</definedName>
    <definedName name="BExKN4Q70IU9OY91QRUSK3044MQD" localSheetId="0" hidden="1">#REF!</definedName>
    <definedName name="BExKN4Q70IU9OY91QRUSK3044MQD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0" hidden="1">#REF!</definedName>
    <definedName name="BExKNGV2YY749C42AQ2T9QNIE5C3" hidden="1">#REF!</definedName>
    <definedName name="BExKNH0F1WPNUEQITIUN5T4NDX9H" localSheetId="0" hidden="1">#REF!</definedName>
    <definedName name="BExKNH0F1WPNUEQITIUN5T4NDX9H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0" hidden="1">#REF!</definedName>
    <definedName name="BExKO438WZ8FKOU00NURGFMOYXWN" hidden="1">#REF!</definedName>
    <definedName name="BExKO551EZ73M80UFHBQE7BQVU4L" localSheetId="0" hidden="1">#REF!</definedName>
    <definedName name="BExKO551EZ73M80UFHBQE7BQVU4L" hidden="1">#REF!</definedName>
    <definedName name="BExKOBA4VTRV9YG31IM1PDDO3J9M" localSheetId="0" hidden="1">#REF!</definedName>
    <definedName name="BExKOBA4VTRV9YG31IM1PDDO3J9M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0" hidden="1">#REF!</definedName>
    <definedName name="BExKOPO2HPWVQGAKW8LOZMPIDEFG" hidden="1">#REF!</definedName>
    <definedName name="BExKP7SRQ3MN5BDYXV2XMBQNUH23" localSheetId="0" hidden="1">#REF!</definedName>
    <definedName name="BExKP7SRQ3MN5BDYXV2XMBQNUH23" hidden="1">#REF!</definedName>
    <definedName name="BExKPEZP0QTKOTLIMMIFSVTHQEEK" localSheetId="0" hidden="1">#REF!</definedName>
    <definedName name="BExKPEZP0QTKOTLIMMIFSVTHQEEK" hidden="1">#REF!</definedName>
    <definedName name="BExKPFFSVTL757PNITV8R9RN4452" localSheetId="0" hidden="1">#REF!</definedName>
    <definedName name="BExKPFFSVTL757PNITV8R9RN4452" hidden="1">#REF!</definedName>
    <definedName name="BExKPIL5ZWOXQAENH3VP3ZHA2N7N" localSheetId="0" hidden="1">#REF!</definedName>
    <definedName name="BExKPIL5ZWOXQAENH3VP3ZHA2N7N" hidden="1">#REF!</definedName>
    <definedName name="BExKPJHKPVROP9QX9BMBZMU2HEZ1" localSheetId="0" hidden="1">#REF!</definedName>
    <definedName name="BExKPJHKPVROP9QX9BMBZMU2HEZ1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0" hidden="1">#REF!</definedName>
    <definedName name="BExKPN8C7GN36ZJZHLOB74LU6KT0" hidden="1">#REF!</definedName>
    <definedName name="BExKPX9VZ1J5021Q98K60HMPJU58" localSheetId="0" hidden="1">#REF!</definedName>
    <definedName name="BExKPX9VZ1J5021Q98K60HMPJU58" hidden="1">#REF!</definedName>
    <definedName name="BExKQGGEP203MUWSJVORTY7RFOFT" localSheetId="0" hidden="1">#REF!</definedName>
    <definedName name="BExKQGGEP203MUWSJVORTY7RFOFT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0" hidden="1">#REF!</definedName>
    <definedName name="BExKQM5GJ1ZN5REKFE7YVBQ0KXWF" hidden="1">#REF!</definedName>
    <definedName name="BExKQQ71278061G7ZFYGPWOMOMY2" localSheetId="0" hidden="1">#REF!</definedName>
    <definedName name="BExKQQ71278061G7ZFYGPWOMOMY2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0" hidden="1">#REF!</definedName>
    <definedName name="BExKQVL7HPOIZ4FHANDFMVOJLEPR" hidden="1">#REF!</definedName>
    <definedName name="BExKR3ZAJRYXZB4M7XZPK0I7E55W" localSheetId="0" hidden="1">#REF!</definedName>
    <definedName name="BExKR3ZAJRYXZB4M7XZPK0I7E55W" hidden="1">#REF!</definedName>
    <definedName name="BExKR8RZSEHW184G0Z56B4EGNU72" localSheetId="0" hidden="1">#REF!</definedName>
    <definedName name="BExKR8RZSEHW184G0Z56B4EGNU72" hidden="1">#REF!</definedName>
    <definedName name="BExKRHM60KUPM7RGAAFRSKX4TMS5" localSheetId="0" hidden="1">#REF!</definedName>
    <definedName name="BExKRHM60KUPM7RGAAFRSKX4TMS5" hidden="1">#REF!</definedName>
    <definedName name="BExKRQB2LX164R610N3VXJPD3C1W" localSheetId="0" hidden="1">#REF!</definedName>
    <definedName name="BExKRQB2LX164R610N3VXJPD3C1W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0" hidden="1">#REF!</definedName>
    <definedName name="BExKRY3KZ7F7RB2KH8HXSQ85IEQO" hidden="1">#REF!</definedName>
    <definedName name="BExKS91CCVW1YKNE1EQ4MCE1E9JX" localSheetId="0" hidden="1">#REF!</definedName>
    <definedName name="BExKS91CCVW1YKNE1EQ4MCE1E9JX" hidden="1">#REF!</definedName>
    <definedName name="BExKSA37DZTCK6H13HPIKR0ZFVL8" localSheetId="0" hidden="1">#REF!</definedName>
    <definedName name="BExKSA37DZTCK6H13HPIKR0ZFVL8" hidden="1">#REF!</definedName>
    <definedName name="BExKSB51O073JLM4PEU353GBBSMI" localSheetId="0" hidden="1">#REF!</definedName>
    <definedName name="BExKSB51O073JLM4PEU353GBBSMI" hidden="1">#REF!</definedName>
    <definedName name="BExKSC1EDUXA6RM44LZV6HMMHKLX" localSheetId="0" hidden="1">#REF!</definedName>
    <definedName name="BExKSC1EDUXA6RM44LZV6HMMHKLX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0" hidden="1">#REF!</definedName>
    <definedName name="BExKSHQ9K79S8KYUWIV5M5LAHHF1" hidden="1">#REF!</definedName>
    <definedName name="BExKSJTWG9L3FCX8FLK4EMUJMF27" localSheetId="0" hidden="1">#REF!</definedName>
    <definedName name="BExKSJTWG9L3FCX8FLK4EMUJMF27" hidden="1">#REF!</definedName>
    <definedName name="BExKSU0MKNAVZYYPKCYTZDWQX4R8" localSheetId="0" hidden="1">#REF!</definedName>
    <definedName name="BExKSU0MKNAVZYYPKCYTZDWQX4R8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0" hidden="1">#REF!</definedName>
    <definedName name="BExKT3GJFNGAM09H5F615E36A38C" hidden="1">#REF!</definedName>
    <definedName name="BExKTD1UM9PTLYETG1RM502XDNC0" localSheetId="0" hidden="1">#REF!</definedName>
    <definedName name="BExKTD1UM9PTLYETG1RM502XDNC0" hidden="1">#REF!</definedName>
    <definedName name="BExKTJN26AY45CE6JUAX3OIL48F7" localSheetId="0" hidden="1">#REF!</definedName>
    <definedName name="BExKTJN26AY45CE6JUAX3OIL48F7" hidden="1">#REF!</definedName>
    <definedName name="BExKTQZGN8GI3XGSEXMPCCA3S19H" localSheetId="0" hidden="1">#REF!</definedName>
    <definedName name="BExKTQZGN8GI3XGSEXMPCCA3S19H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0" hidden="1">#REF!</definedName>
    <definedName name="BExKU3FBLHQBIUTN6XEZW5GC9OG1" hidden="1">#REF!</definedName>
    <definedName name="BExKU82I99FEUIZLODXJDOJC96CQ" localSheetId="0" hidden="1">#REF!</definedName>
    <definedName name="BExKU82I99FEUIZLODXJDOJC96CQ" hidden="1">#REF!</definedName>
    <definedName name="BExKUDM0DFSCM3D91SH0XLXJSL18" localSheetId="0" hidden="1">#REF!</definedName>
    <definedName name="BExKUDM0DFSCM3D91SH0XLXJSL18" hidden="1">#REF!</definedName>
    <definedName name="BExKUHYKD9TJTMQOOBS4EX04FCEZ" localSheetId="0" hidden="1">#REF!</definedName>
    <definedName name="BExKUHYKD9TJTMQOOBS4EX04FCEZ" hidden="1">#REF!</definedName>
    <definedName name="BExKULEKJLA77AUQPDUHSM94Y76Z" localSheetId="0" hidden="1">#REF!</definedName>
    <definedName name="BExKULEKJLA77AUQPDUHSM94Y76Z" hidden="1">#REF!</definedName>
    <definedName name="BExKUXE506JSYMR4CV866RHRDYR9" localSheetId="0" hidden="1">#REF!</definedName>
    <definedName name="BExKUXE506JSYMR4CV866RHRDYR9" hidden="1">#REF!</definedName>
    <definedName name="BExKV08R85MKI3MAX9E2HERNQUNL" localSheetId="0" hidden="1">#REF!</definedName>
    <definedName name="BExKV08R85MKI3MAX9E2HERNQUNL" hidden="1">#REF!</definedName>
    <definedName name="BExKV4AAUNNJL5JWD7PX6BFKVS6O" localSheetId="0" hidden="1">#REF!</definedName>
    <definedName name="BExKV4AAUNNJL5JWD7PX6BFKVS6O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0" hidden="1">#REF!</definedName>
    <definedName name="BExKVG4KGO28KPGTAFL1R8TTZ10N" hidden="1">#REF!</definedName>
    <definedName name="BExKW0CSH7DA02YSNV64PSEIXB2P" localSheetId="0" hidden="1">#REF!</definedName>
    <definedName name="BExKW0CSH7DA02YSNV64PSEIXB2P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0" hidden="1">#REF!</definedName>
    <definedName name="BExMA64MW1S18NH8DCKPCCEI5KCB" hidden="1">#REF!</definedName>
    <definedName name="BExMALEWFUEM8Y686IT03ECURUBR" localSheetId="0" hidden="1">#REF!</definedName>
    <definedName name="BExMALEWFUEM8Y686IT03ECURUBR" hidden="1">#REF!</definedName>
    <definedName name="BExMAS0AQY7KMMTBTBPK0SWWDITB" localSheetId="0" hidden="1">#REF!</definedName>
    <definedName name="BExMAS0AQY7KMMTBTBPK0SWWDITB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0" hidden="1">#REF!</definedName>
    <definedName name="BExMB4QRS0R3MTB4CMUHFZ84LNZQ" hidden="1">#REF!</definedName>
    <definedName name="BExMB7AICZ233JKSCEUSR9RQXRS0" localSheetId="0" hidden="1">#REF!</definedName>
    <definedName name="BExMB7AICZ233JKSCEUSR9RQXRS0" hidden="1">#REF!</definedName>
    <definedName name="BExMBC35WKQY5CWQJLV4D05O6971" localSheetId="0" hidden="1">#REF!</definedName>
    <definedName name="BExMBC35WKQY5CWQJLV4D05O6971" hidden="1">#REF!</definedName>
    <definedName name="BExMBFTZV4Q1A5KG25C1N9PHQNSW" localSheetId="0" hidden="1">#REF!</definedName>
    <definedName name="BExMBFTZV4Q1A5KG25C1N9PHQNSW" hidden="1">#REF!</definedName>
    <definedName name="BExMBFZFXQDH3H55R89930TFTU36" localSheetId="0" hidden="1">#REF!</definedName>
    <definedName name="BExMBFZFXQDH3H55R89930TFTU36" hidden="1">#REF!</definedName>
    <definedName name="BExMBK6ISK3U7KHZKUJXIDKGF6VW" localSheetId="0" hidden="1">#REF!</definedName>
    <definedName name="BExMBK6ISK3U7KHZKUJXIDKGF6VW" hidden="1">#REF!</definedName>
    <definedName name="BExMBYPQDG9AYDQ5E8IECVFREPO6" hidden="1">[7]ZZCOOM_M03_Q004!#REF!</definedName>
    <definedName name="BExMC7PESEESXVMDCGGIP5LPMUGY" localSheetId="0" hidden="1">#REF!</definedName>
    <definedName name="BExMC7PESEESXVMDCGGIP5LPMUGY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0" hidden="1">#REF!</definedName>
    <definedName name="BExMCFSQFSEMPY5IXDIRKZDASDBR" hidden="1">#REF!</definedName>
    <definedName name="BExMCH58I9XOLK7WEE6VSJGYPJGL" localSheetId="0" hidden="1">#REF!</definedName>
    <definedName name="BExMCH58I9XOLK7WEE6VSJGYPJGL" hidden="1">#REF!</definedName>
    <definedName name="BExMCMZOEYWVOOJ98TBHTTCS7XB8" localSheetId="0" hidden="1">#REF!</definedName>
    <definedName name="BExMCMZOEYWVOOJ98TBHTTCS7XB8" hidden="1">#REF!</definedName>
    <definedName name="BExMCS8EF2W3FS9QADNKREYSI8P0" localSheetId="0" hidden="1">#REF!</definedName>
    <definedName name="BExMCS8EF2W3FS9QADNKREYSI8P0" hidden="1">#REF!</definedName>
    <definedName name="BExMCSU0KZGHALEL7N5DJBVL94K7" localSheetId="0" hidden="1">#REF!</definedName>
    <definedName name="BExMCSU0KZGHALEL7N5DJBVL94K7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0" hidden="1">#REF!</definedName>
    <definedName name="BExMCYTT6TVDWMJXO1NZANRTVNAN" hidden="1">#REF!</definedName>
    <definedName name="BExMD54CT1VTE5YGBM90H90NF28M" localSheetId="0" hidden="1">#REF!</definedName>
    <definedName name="BExMD54CT1VTE5YGBM90H90NF28M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0" hidden="1">#REF!</definedName>
    <definedName name="BExMDANV66W9T3XAXID40XFJ0J93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0" hidden="1">#REF!</definedName>
    <definedName name="BExMDIRDK0DI8P86HB7WPH8QWLSQ" hidden="1">#REF!</definedName>
    <definedName name="BExMDOWGDLP3BZZB4ZPI31VS10FP" localSheetId="0" hidden="1">#REF!</definedName>
    <definedName name="BExMDOWGDLP3BZZB4ZPI31VS10FP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0" hidden="1">#REF!</definedName>
    <definedName name="BExME2U47N8LZG0BPJ49ANY5QVV2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0" hidden="1">#REF!</definedName>
    <definedName name="BExME9A7MOGAK7YTTQYXP5DL6VYA" hidden="1">#REF!</definedName>
    <definedName name="BExMEOV9YFRY5C3GDLU60GIX10BY" localSheetId="0" hidden="1">#REF!</definedName>
    <definedName name="BExMEOV9YFRY5C3GDLU60GIX10BY" hidden="1">#REF!</definedName>
    <definedName name="BExMEUK2Q5GZGZFZ77Z2IYUKOOYW" localSheetId="0" hidden="1">#REF!</definedName>
    <definedName name="BExMEUK2Q5GZGZFZ77Z2IYUKOOYW" hidden="1">#REF!</definedName>
    <definedName name="BExMEWT36INWIP0VNS94NEP3WZ4U" localSheetId="0" hidden="1">#REF!</definedName>
    <definedName name="BExMEWT36INWIP0VNS94NEP3WZ4U" hidden="1">#REF!</definedName>
    <definedName name="BExMEY09ESM4H2YGKEQQRYUD114R" localSheetId="0" hidden="1">#REF!</definedName>
    <definedName name="BExMEY09ESM4H2YGKEQQRYUD114R" hidden="1">#REF!</definedName>
    <definedName name="BExMF0UU4SBJHOJ4SG09QMF1TC7H" localSheetId="0" hidden="1">#REF!</definedName>
    <definedName name="BExMF0UU4SBJHOJ4SG09QMF1TC7H" hidden="1">#REF!</definedName>
    <definedName name="BExMF2YDPQWGK3CSN8LJG16MLFQZ" localSheetId="0" hidden="1">#REF!</definedName>
    <definedName name="BExMF2YDPQWGK3CSN8LJG16MLFQZ" hidden="1">#REF!</definedName>
    <definedName name="BExMF4G4IUPQY1Y5GEY5N3E04CL6" localSheetId="0" hidden="1">#REF!</definedName>
    <definedName name="BExMF4G4IUPQY1Y5GEY5N3E04CL6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0" hidden="1">#REF!</definedName>
    <definedName name="BExMFDLBSWFMRDYJ2DZETI3EXKN2" hidden="1">#REF!</definedName>
    <definedName name="BExMFLDTMRTCHKA37LQW67BG8D5C" localSheetId="0" hidden="1">#REF!</definedName>
    <definedName name="BExMFLDTMRTCHKA37LQW67BG8D5C" hidden="1">#REF!</definedName>
    <definedName name="BExMFTH63LTWA2JYJTJYMT5K2OF2" localSheetId="0" hidden="1">#REF!</definedName>
    <definedName name="BExMFTH63LTWA2JYJTJYMT5K2OF2" hidden="1">#REF!</definedName>
    <definedName name="BExMFY4AG5T27EVMCCNE00GOAR66" localSheetId="0" hidden="1">#REF!</definedName>
    <definedName name="BExMFY4AG5T27EVMCCNE00GOAR66" hidden="1">#REF!</definedName>
    <definedName name="BExMGQQNOFER1MEVQ961XARTRIOB" localSheetId="0" hidden="1">#REF!</definedName>
    <definedName name="BExMGQQNOFER1MEVQ961XARTRIOB" hidden="1">#REF!</definedName>
    <definedName name="BExMH189E60TZBQFN2UWVA1UZA7X" localSheetId="0" hidden="1">#REF!</definedName>
    <definedName name="BExMH189E60TZBQFN2UWVA1UZA7X" hidden="1">#REF!</definedName>
    <definedName name="BExMH3H9TW5TJCNU5Z1EWXP3BAEP" localSheetId="0" hidden="1">#REF!</definedName>
    <definedName name="BExMH3H9TW5TJCNU5Z1EWXP3BAEP" hidden="1">#REF!</definedName>
    <definedName name="BExMH5A1B01SYXROP70DOKTQ5D6Z" localSheetId="0" hidden="1">#REF!</definedName>
    <definedName name="BExMH5A1B01SYXROP70DOKTQ5D6Z" hidden="1">#REF!</definedName>
    <definedName name="BExMHCGUJ8A3L31NU0XU0FGXE4P3" localSheetId="0" hidden="1">#REF!</definedName>
    <definedName name="BExMHCGUJ8A3L31NU0XU0FGXE4P3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0" hidden="1">#REF!</definedName>
    <definedName name="BExMHSSYC6KVHA3QDTSYPN92TWMI" hidden="1">#REF!</definedName>
    <definedName name="BExMI3AJ9477KDL4T9DHET4LJJTW" localSheetId="0" hidden="1">#REF!</definedName>
    <definedName name="BExMI3AJ9477KDL4T9DHET4LJJTW" hidden="1">#REF!</definedName>
    <definedName name="BExMI6QQ20XHD0NWJUN741B37182" localSheetId="0" hidden="1">#REF!</definedName>
    <definedName name="BExMI6QQ20XHD0NWJUN741B37182" hidden="1">#REF!</definedName>
    <definedName name="BExMI7MYDIMC9K16SBAFUY33RHK6" localSheetId="0" hidden="1">#REF!</definedName>
    <definedName name="BExMI7MYDIMC9K16SBAFUY33RHK6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0" hidden="1">#REF!</definedName>
    <definedName name="BExMI8OS85YTW3KYVE4YD0R7Z6UV" hidden="1">#REF!</definedName>
    <definedName name="BExMI9QNOMVZ44I3BFMGU1EL1RSY" localSheetId="0" hidden="1">#REF!</definedName>
    <definedName name="BExMI9QNOMVZ44I3BFMGU1EL1RSY" hidden="1">#REF!</definedName>
    <definedName name="BExMIBOOZU40JS3F89OMPSRCE9MM" localSheetId="0" hidden="1">#REF!</definedName>
    <definedName name="BExMIBOOZU40JS3F89OMPSRCE9MM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0" hidden="1">#REF!</definedName>
    <definedName name="BExMIRKIPF27SNO82SPFSB3T5U17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0" hidden="1">#REF!</definedName>
    <definedName name="BExMIZT6AN7E6YMW2S87CTCN2UXH" hidden="1">#REF!</definedName>
    <definedName name="BExMJB76UESLVRD81AJBOB78JDTT" localSheetId="0" hidden="1">#REF!</definedName>
    <definedName name="BExMJB76UESLVRD81AJBOB78JDTT" hidden="1">#REF!</definedName>
    <definedName name="BExMJI8OLFZQCGOW3F99ETW8A21E" localSheetId="0" hidden="1">#REF!</definedName>
    <definedName name="BExMJI8OLFZQCGOW3F99ETW8A21E" hidden="1">#REF!</definedName>
    <definedName name="BExMJNC8ZFB9DRFOJ961ZAJ8U3A8" localSheetId="0" hidden="1">#REF!</definedName>
    <definedName name="BExMJNC8ZFB9DRFOJ961ZAJ8U3A8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0" hidden="1">#REF!</definedName>
    <definedName name="BExMK2RTXN4QJWEUNX002XK8VQP8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0" hidden="1">#REF!</definedName>
    <definedName name="BExMKGK5FJUC0AU8MABRGDC5ZM70" hidden="1">#REF!</definedName>
    <definedName name="BExMKP92JGBM5BJO174H9A4HQIB9" localSheetId="0" hidden="1">#REF!</definedName>
    <definedName name="BExMKP92JGBM5BJO174H9A4HQIB9" hidden="1">#REF!</definedName>
    <definedName name="BExMKPEDT6IOYLLC3KJKRZOETC3Y" localSheetId="0" hidden="1">#REF!</definedName>
    <definedName name="BExMKPEDT6IOYLLC3KJKRZOETC3Y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0" hidden="1">#REF!</definedName>
    <definedName name="BExMKUN3WPECJR2XRID2R7GZRGNX" hidden="1">#REF!</definedName>
    <definedName name="BExMKZ535P011X4TNV16GCOH4H21" localSheetId="0" hidden="1">#REF!</definedName>
    <definedName name="BExMKZ535P011X4TNV16GCOH4H21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0" hidden="1">#REF!</definedName>
    <definedName name="BExML5QGSWHLI18BGY4CGOTD3UWH" hidden="1">#REF!</definedName>
    <definedName name="BExML6BVFCV80776USR7X70HVRZT" localSheetId="0" hidden="1">#REF!</definedName>
    <definedName name="BExML6BVFCV80776USR7X70HVRZT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0" hidden="1">#REF!</definedName>
    <definedName name="BExMLVI7UORSHM9FMO8S2EI0TMTS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0" hidden="1">#REF!</definedName>
    <definedName name="BExMMQ835AJDHS4B419SS645P67Q" hidden="1">#REF!</definedName>
    <definedName name="BExMMQIUVPCOBISTEJJYNCCLUCPY" localSheetId="0" hidden="1">#REF!</definedName>
    <definedName name="BExMMQIUVPCOBISTEJJYNCCLUCPY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0" hidden="1">#REF!</definedName>
    <definedName name="BExMMV0P6P5YS3C35G0JYYHI7992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0" hidden="1">#REF!</definedName>
    <definedName name="BExMNRDZULKJMVY2VKIIRM2M5A1M" hidden="1">#REF!</definedName>
    <definedName name="BExMNVFKZIBQSCAH71DIF1CJG89T" localSheetId="0" hidden="1">#REF!</definedName>
    <definedName name="BExMNVFKZIBQSCAH71DIF1CJG89T" hidden="1">#REF!</definedName>
    <definedName name="BExMNVVUQAGQY9SA29FGI7D7R5MN" localSheetId="0" hidden="1">#REF!</definedName>
    <definedName name="BExMNVVUQAGQY9SA29FGI7D7R5MN" hidden="1">#REF!</definedName>
    <definedName name="BExMO9IOWKTWHO8LQJJQI5P3INWY" localSheetId="0" hidden="1">#REF!</definedName>
    <definedName name="BExMO9IOWKTWHO8LQJJQI5P3INWY" hidden="1">#REF!</definedName>
    <definedName name="BExMOI29DOEK5R1A5QZPUDKF7N6T" localSheetId="0" hidden="1">#REF!</definedName>
    <definedName name="BExMOI29DOEK5R1A5QZPUDKF7N6T" hidden="1">#REF!</definedName>
    <definedName name="BExMONRAU0S904NLJHPI47RVQDBH" localSheetId="0" hidden="1">#REF!</definedName>
    <definedName name="BExMONRAU0S904NLJHPI47RVQDBH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0" hidden="1">#REF!</definedName>
    <definedName name="BExMPGZ848E38FUH1JBQN97DGWAT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0" hidden="1">#REF!</definedName>
    <definedName name="BExMPSD77XQ3HA6A4FZOJK8G2JP3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0" hidden="1">#REF!</definedName>
    <definedName name="BExMQ71WHW50GVX45JU951AGPLFQ" hidden="1">#REF!</definedName>
    <definedName name="BExMQGXSLPT4A6N47LE6FBVHWBOF" localSheetId="0" hidden="1">#REF!</definedName>
    <definedName name="BExMQGXSLPT4A6N47LE6FBVHWBOF" hidden="1">#REF!</definedName>
    <definedName name="BExMQNZGFHW75W9HWRCR0FEF0XF0" localSheetId="0" hidden="1">#REF!</definedName>
    <definedName name="BExMQNZGFHW75W9HWRCR0FEF0XF0" hidden="1">#REF!</definedName>
    <definedName name="BExMQRKVQPDFPD0WQUA9QND8OV7P" localSheetId="0" hidden="1">#REF!</definedName>
    <definedName name="BExMQRKVQPDFPD0WQUA9QND8OV7P" hidden="1">#REF!</definedName>
    <definedName name="BExMQSBR7PL4KLB1Q4961QO45Y4G" localSheetId="0" hidden="1">#REF!</definedName>
    <definedName name="BExMQSBR7PL4KLB1Q4961QO45Y4G" hidden="1">#REF!</definedName>
    <definedName name="BExMR1MA4I1X77714ZEPUVC8W398" localSheetId="0" hidden="1">#REF!</definedName>
    <definedName name="BExMR1MA4I1X77714ZEPUVC8W398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0" hidden="1">#REF!</definedName>
    <definedName name="BExMRENOIARWRYOIVPDIEBVNRDO7" hidden="1">#REF!</definedName>
    <definedName name="BExMRF3SCIUZL945WMMDCT29MTLN" localSheetId="0" hidden="1">#REF!</definedName>
    <definedName name="BExMRF3SCIUZL945WMMDCT29MTLN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0" hidden="1">#REF!</definedName>
    <definedName name="BExMRU3ACIU0RD2BNWO55LH5U2BR" hidden="1">#REF!</definedName>
    <definedName name="BExMRWC9LD1LDAVIUQHQWIYMK129" localSheetId="0" hidden="1">#REF!</definedName>
    <definedName name="BExMRWC9LD1LDAVIUQHQWIYMK129" hidden="1">#REF!</definedName>
    <definedName name="BExMSBH3T898ERC4BT51ZURKDCH1" localSheetId="0" hidden="1">#REF!</definedName>
    <definedName name="BExMSBH3T898ERC4BT51ZURKDCH1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0" hidden="1">#REF!</definedName>
    <definedName name="BExO4J9LR712G00TVA82VNTG8O7H" hidden="1">#REF!</definedName>
    <definedName name="BExO55G2KVZ7MIJ30N827CLH0I2A" localSheetId="0" hidden="1">#REF!</definedName>
    <definedName name="BExO55G2KVZ7MIJ30N827CLH0I2A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0" hidden="1">#REF!</definedName>
    <definedName name="BExO5XMAHL7CY3X0B1OPKZ28DCJ5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0" hidden="1">#REF!</definedName>
    <definedName name="BExO6LLHCYTF7CIVHKAO0NMET14Q" hidden="1">#REF!</definedName>
    <definedName name="BExO6NOZIPWELHV0XX25APL9UNOP" localSheetId="0" hidden="1">#REF!</definedName>
    <definedName name="BExO6NOZIPWELHV0XX25APL9UNOP" hidden="1">#REF!</definedName>
    <definedName name="BExO71MMHEBC11LG4HXDEQNHOII2" localSheetId="0" hidden="1">#REF!</definedName>
    <definedName name="BExO71MMHEBC11LG4HXDEQNHOII2" hidden="1">#REF!</definedName>
    <definedName name="BExO71S28H4XYOYYLAXOO93QV4TF" localSheetId="0" hidden="1">#REF!</definedName>
    <definedName name="BExO71S28H4XYOYYLAXOO93QV4TF" hidden="1">#REF!</definedName>
    <definedName name="BExO7BIP1737MIY7S6K4XYMTIO95" localSheetId="0" hidden="1">#REF!</definedName>
    <definedName name="BExO7BIP1737MIY7S6K4XYMTIO95" hidden="1">#REF!</definedName>
    <definedName name="BExO7OUQS3XTUQ2LDKGQ8AAQ3OJJ" localSheetId="0" hidden="1">#REF!</definedName>
    <definedName name="BExO7OUQS3XTUQ2LDKGQ8AAQ3OJJ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0" hidden="1">#REF!</definedName>
    <definedName name="BExO89ZIOXN0HOKHY24F7HDZ87UT" hidden="1">#REF!</definedName>
    <definedName name="BExO8A4SWOKD9WI5E6DITCL3LZZC" localSheetId="0" hidden="1">#REF!</definedName>
    <definedName name="BExO8A4SWOKD9WI5E6DITCL3LZZC" hidden="1">#REF!</definedName>
    <definedName name="BExO8CDTBCABLEUD6PE2UM2EZ6C4" localSheetId="0" hidden="1">#REF!</definedName>
    <definedName name="BExO8CDTBCABLEUD6PE2UM2EZ6C4" hidden="1">#REF!</definedName>
    <definedName name="BExO8UTAGQWDBQZEEF4HUNMLQCVU" localSheetId="0" hidden="1">#REF!</definedName>
    <definedName name="BExO8UTAGQWDBQZEEF4HUNMLQCVU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0" hidden="1">#REF!</definedName>
    <definedName name="BExO94UTJKQQ7TJTTJRTSR70YVJC" hidden="1">#REF!</definedName>
    <definedName name="BExO9EALFB2R8VULHML1AVRPHME0" localSheetId="0" hidden="1">#REF!</definedName>
    <definedName name="BExO9EALFB2R8VULHML1AVRPHME0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0" hidden="1">#REF!</definedName>
    <definedName name="BExO9SDRI1M6KMHXSG3AE5L0F2U3" hidden="1">#REF!</definedName>
    <definedName name="BExO9US253B9UNAYT7DWLMK2BO44" localSheetId="0" hidden="1">#REF!</definedName>
    <definedName name="BExO9US253B9UNAYT7DWLMK2BO44" hidden="1">#REF!</definedName>
    <definedName name="BExO9V2U2YXAY904GYYGU6TD8Y7M" localSheetId="0" hidden="1">#REF!</definedName>
    <definedName name="BExO9V2U2YXAY904GYYGU6TD8Y7M" hidden="1">#REF!</definedName>
    <definedName name="BExOAAIG18X4V98C7122L5F65P5C" localSheetId="0" hidden="1">#REF!</definedName>
    <definedName name="BExOAAIG18X4V98C7122L5F65P5C" hidden="1">#REF!</definedName>
    <definedName name="BExOAQ3GKCT7YZW1EMVU3EILSZL2" localSheetId="0" hidden="1">#REF!</definedName>
    <definedName name="BExOAQ3GKCT7YZW1EMVU3EILSZL2" hidden="1">#REF!</definedName>
    <definedName name="BExOATZQ6SF8DASYLBQ0Z6D2WPSC" localSheetId="0" hidden="1">#REF!</definedName>
    <definedName name="BExOATZQ6SF8DASYLBQ0Z6D2WPSC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0" hidden="1">#REF!</definedName>
    <definedName name="BExOBEZ0IE2WBEYY3D3CMRI72N1K" hidden="1">#REF!</definedName>
    <definedName name="BExOBF9TFH4NSBTR7JD2Q1165NIU" localSheetId="0" hidden="1">#REF!</definedName>
    <definedName name="BExOBF9TFH4NSBTR7JD2Q1165NIU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0" hidden="1">#REF!</definedName>
    <definedName name="BExOBP0FKQ4SVR59FB48UNLKCOR6" hidden="1">#REF!</definedName>
    <definedName name="BExOBTNR0XX9V82O76VVWUQABHT8" localSheetId="0" hidden="1">#REF!</definedName>
    <definedName name="BExOBTNR0XX9V82O76VVWUQABHT8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0" hidden="1">#REF!</definedName>
    <definedName name="BExOCBSF3XGO9YJ23LX2H78VOUR7" hidden="1">#REF!</definedName>
    <definedName name="BExOCEHJCLIUR23CB4TC9OEFJGFX" localSheetId="0" hidden="1">#REF!</definedName>
    <definedName name="BExOCEHJCLIUR23CB4TC9OEFJGFX" hidden="1">#REF!</definedName>
    <definedName name="BExOCKXFMOW6WPFEVX1I7R7FNDSS" localSheetId="0" hidden="1">#REF!</definedName>
    <definedName name="BExOCKXFMOW6WPFEVX1I7R7FNDSS" hidden="1">#REF!</definedName>
    <definedName name="BExOCM4L30L6FV3N2PR4O6X8WY2M" localSheetId="0" hidden="1">#REF!</definedName>
    <definedName name="BExOCM4L30L6FV3N2PR4O6X8WY2M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0" hidden="1">#REF!</definedName>
    <definedName name="BExOD55RS7BQUHRQ6H3USVGKR0P7" hidden="1">#REF!</definedName>
    <definedName name="BExODEWDDEABM4ZY3XREJIBZ8IVP" localSheetId="0" hidden="1">#REF!</definedName>
    <definedName name="BExODEWDDEABM4ZY3XREJIBZ8IVP" hidden="1">#REF!</definedName>
    <definedName name="BExODICDVVLFKWA22B3L0CKKTAZA" localSheetId="0" hidden="1">#REF!</definedName>
    <definedName name="BExODICDVVLFKWA22B3L0CKKTAZA" hidden="1">#REF!</definedName>
    <definedName name="BExODZFEIWV26E8RFU7XQYX1J458" localSheetId="0" hidden="1">#REF!</definedName>
    <definedName name="BExODZFEIWV26E8RFU7XQYX1J458" hidden="1">#REF!</definedName>
    <definedName name="BExOE0S111KPTELH26PPXE94J3GJ" localSheetId="0" hidden="1">#REF!</definedName>
    <definedName name="BExOE0S111KPTELH26PPXE94J3GJ" hidden="1">#REF!</definedName>
    <definedName name="BExOE5KH3JKKPZO401YAB3A11G1U" localSheetId="0" hidden="1">#REF!</definedName>
    <definedName name="BExOE5KH3JKKPZO401YAB3A11G1U" hidden="1">#REF!</definedName>
    <definedName name="BExOEBKG55EROA2VL360A06LKASE" localSheetId="0" hidden="1">#REF!</definedName>
    <definedName name="BExOEBKG55EROA2VL360A06LKASE" hidden="1">#REF!</definedName>
    <definedName name="BExOEFWUBETCPIYF89P9SBDOI3X5" localSheetId="0" hidden="1">#REF!</definedName>
    <definedName name="BExOEFWUBETCPIYF89P9SBDOI3X5" hidden="1">#REF!</definedName>
    <definedName name="BExOEL08MN74RQKVY0P43PFHPTVB" localSheetId="0" hidden="1">#REF!</definedName>
    <definedName name="BExOEL08MN74RQKVY0P43PFHPTVB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0" hidden="1">#REF!</definedName>
    <definedName name="BExOEV1S6JJVO5PP4BZ20SNGZR7D" hidden="1">#REF!</definedName>
    <definedName name="BExOEVNDLRXW33RF3AMMCDLTLROJ" localSheetId="0" hidden="1">#REF!</definedName>
    <definedName name="BExOEVNDLRXW33RF3AMMCDLTLROJ" hidden="1">#REF!</definedName>
    <definedName name="BExOEZOXV3VXUB6VGSS85GXATYAC" localSheetId="0" hidden="1">#REF!</definedName>
    <definedName name="BExOEZOXV3VXUB6VGSS85GXATYAC" hidden="1">#REF!</definedName>
    <definedName name="BExOFDBSAZV60157PIDWCSSUN3MJ" localSheetId="0" hidden="1">#REF!</definedName>
    <definedName name="BExOFDBSAZV60157PIDWCSSUN3MJ" hidden="1">#REF!</definedName>
    <definedName name="BExOFEDNCYI2TPTMQ8SJN3AW4YMF" localSheetId="0" hidden="1">#REF!</definedName>
    <definedName name="BExOFEDNCYI2TPTMQ8SJN3AW4YMF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0" hidden="1">#REF!</definedName>
    <definedName name="BExOG45J81K4OPA40KW5VQU54KY3" hidden="1">#REF!</definedName>
    <definedName name="BExOGFE2SCL8HHT4DFAXKLUTJZOG" localSheetId="0" hidden="1">#REF!</definedName>
    <definedName name="BExOGFE2SCL8HHT4DFAXKLUTJZOG" hidden="1">#REF!</definedName>
    <definedName name="BExOGH1IMADJCZMFDE6NMBBKO558" localSheetId="0" hidden="1">#REF!</definedName>
    <definedName name="BExOGH1IMADJCZMFDE6NMBBKO558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0" hidden="1">#REF!</definedName>
    <definedName name="BExOGXO9JE5XSE9GC3I6O21UEKAO" hidden="1">#REF!</definedName>
    <definedName name="BExOH9ICQA5WPLVJIKJVPWUPKSYO" localSheetId="0" hidden="1">#REF!</definedName>
    <definedName name="BExOH9ICQA5WPLVJIKJVPWUPKSYO" hidden="1">#REF!</definedName>
    <definedName name="BExOH9ICZ13C1LAW8OTYTR9S7ZP3" localSheetId="0" hidden="1">#REF!</definedName>
    <definedName name="BExOH9ICZ13C1LAW8OTYTR9S7ZP3" hidden="1">#REF!</definedName>
    <definedName name="BExOHGEJ8V8OXT32FSU173XLXBDH" localSheetId="0" hidden="1">#REF!</definedName>
    <definedName name="BExOHGEJ8V8OXT32FSU173XLXBDH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0" hidden="1">#REF!</definedName>
    <definedName name="BExOHNAO5UDXSO73BK2ARHWKS90Y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0" hidden="1">#REF!</definedName>
    <definedName name="BExOHTQPP8LQ98L6PYUI6QW08YID" hidden="1">#REF!</definedName>
    <definedName name="BExOHUHN7UXHYAJFJJFU805UZ0NB" localSheetId="0" hidden="1">#REF!</definedName>
    <definedName name="BExOHUHN7UXHYAJFJJFU805UZ0NB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0" hidden="1">#REF!</definedName>
    <definedName name="BExOI5VMTHH7Y8MQQ1N635CHYI0P" hidden="1">#REF!</definedName>
    <definedName name="BExOIEVCP4Y6VDS23AK84MCYYHRT" localSheetId="0" hidden="1">#REF!</definedName>
    <definedName name="BExOIEVCP4Y6VDS23AK84MCYYHRT" hidden="1">#REF!</definedName>
    <definedName name="BExOIFRP0HEHF5D7JSZ0X8ADJ79U" localSheetId="0" hidden="1">#REF!</definedName>
    <definedName name="BExOIFRP0HEHF5D7JSZ0X8ADJ79U" hidden="1">#REF!</definedName>
    <definedName name="BExOIHPQIXR0NDR5WD01BZKPKEO3" localSheetId="0" hidden="1">#REF!</definedName>
    <definedName name="BExOIHPQIXR0NDR5WD01BZKPKEO3" hidden="1">#REF!</definedName>
    <definedName name="BExOIM7L0Z3LSII9P7ZTV4KJ8RMA" localSheetId="0" hidden="1">#REF!</definedName>
    <definedName name="BExOIM7L0Z3LSII9P7ZTV4KJ8RMA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0" hidden="1">#REF!</definedName>
    <definedName name="BExOIYCN8Z4JK3OOG86KYUCV0ME8" hidden="1">#REF!</definedName>
    <definedName name="BExOJ3AKZ9BCBZT3KD8WMSLK6MN2" localSheetId="0" hidden="1">#REF!</definedName>
    <definedName name="BExOJ3AKZ9BCBZT3KD8WMSLK6MN2" hidden="1">#REF!</definedName>
    <definedName name="BExOJ7XQK71I4YZDD29AKOOWZ47E" localSheetId="0" hidden="1">#REF!</definedName>
    <definedName name="BExOJ7XQK71I4YZDD29AKOOWZ47E" hidden="1">#REF!</definedName>
    <definedName name="BExOJAXS2THXXIJMV2F2LZKMI589" localSheetId="0" hidden="1">#REF!</definedName>
    <definedName name="BExOJAXS2THXXIJMV2F2LZKMI589" hidden="1">#REF!</definedName>
    <definedName name="BExOJDXKJ43BMD5CFWEMSU5R1BP9" localSheetId="0" hidden="1">#REF!</definedName>
    <definedName name="BExOJDXKJ43BMD5CFWEMSU5R1BP9" hidden="1">#REF!</definedName>
    <definedName name="BExOJHZ9KOD9LEP7ES426LHOCXEY" localSheetId="0" hidden="1">#REF!</definedName>
    <definedName name="BExOJHZ9KOD9LEP7ES426LHOCXEY" hidden="1">#REF!</definedName>
    <definedName name="BExOJM0W6XGSW5MXPTTX0GNF6SFT" localSheetId="0" hidden="1">#REF!</definedName>
    <definedName name="BExOJM0W6XGSW5MXPTTX0GNF6SFT" hidden="1">#REF!</definedName>
    <definedName name="BExOJQ7XL1X94G2GP88DSU6OTRKY" localSheetId="0" hidden="1">#REF!</definedName>
    <definedName name="BExOJQ7XL1X94G2GP88DSU6OTRKY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0" hidden="1">#REF!</definedName>
    <definedName name="BExOK0EQYM9JUMAGWOUN7QDH7VMZ" hidden="1">#REF!</definedName>
    <definedName name="BExOK10DBCM0O0CLRF8BB6EEWGB2" localSheetId="0" hidden="1">#REF!</definedName>
    <definedName name="BExOK10DBCM0O0CLRF8BB6EEWGB2" hidden="1">#REF!</definedName>
    <definedName name="BExOK45QZPFPJ08Z5BZOFLNGPHCZ" localSheetId="0" hidden="1">#REF!</definedName>
    <definedName name="BExOK45QZPFPJ08Z5BZOFLNGPHCZ" hidden="1">#REF!</definedName>
    <definedName name="BExOK4WM9O7QNG6O57FOASI5QSN1" localSheetId="0" hidden="1">#REF!</definedName>
    <definedName name="BExOK4WM9O7QNG6O57FOASI5QSN1" hidden="1">#REF!</definedName>
    <definedName name="BExOK57E3HXBUDOQB4M87JK9OPNE" localSheetId="0" hidden="1">#REF!</definedName>
    <definedName name="BExOK57E3HXBUDOQB4M87JK9OPNE" hidden="1">#REF!</definedName>
    <definedName name="BExOKJLBFD15HACQ01HQLY1U5SE2" localSheetId="0" hidden="1">#REF!</definedName>
    <definedName name="BExOKJLBFD15HACQ01HQLY1U5SE2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0" hidden="1">#REF!</definedName>
    <definedName name="BExOL7KH12VAR0LG741SIOJTLWFD" hidden="1">#REF!</definedName>
    <definedName name="BExOLGUYDBS2V3UOK4DVPUW5JZN7" localSheetId="0" hidden="1">#REF!</definedName>
    <definedName name="BExOLGUYDBS2V3UOK4DVPUW5JZN7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0" hidden="1">#REF!</definedName>
    <definedName name="BExOLOI0WJS3QC12I3ISL0D9AWOF" hidden="1">#REF!</definedName>
    <definedName name="BExOLQ5A7IWI0W12J7315E7LBI0O" localSheetId="0" hidden="1">#REF!</definedName>
    <definedName name="BExOLQ5A7IWI0W12J7315E7LBI0O" hidden="1">#REF!</definedName>
    <definedName name="BExOLYZNG5RBD0BTS1OEZJNU92Q5" localSheetId="0" hidden="1">#REF!</definedName>
    <definedName name="BExOLYZNG5RBD0BTS1OEZJNU92Q5" hidden="1">#REF!</definedName>
    <definedName name="BExOM136CSOYSV2NE3NAU04Z4414" localSheetId="0" hidden="1">#REF!</definedName>
    <definedName name="BExOM136CSOYSV2NE3NAU04Z4414" hidden="1">#REF!</definedName>
    <definedName name="BExOM3HIJ3UZPOKJI68KPBJAHPDC" localSheetId="0" hidden="1">#REF!</definedName>
    <definedName name="BExOM3HIJ3UZPOKJI68KPBJAHPDC" hidden="1">#REF!</definedName>
    <definedName name="BExOM5QC0I90GVJG1G7NFAIINKAQ" localSheetId="0" hidden="1">#REF!</definedName>
    <definedName name="BExOM5QC0I90GVJG1G7NFAIINKAQ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0" hidden="1">#REF!</definedName>
    <definedName name="BExOMP7NGCLUNFK50QD2LPKRG078" hidden="1">#REF!</definedName>
    <definedName name="BExOMPNX2853XA8AUM0BLA7CS86A" localSheetId="0" hidden="1">#REF!</definedName>
    <definedName name="BExOMPNX2853XA8AUM0BLA7CS86A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0" hidden="1">#REF!</definedName>
    <definedName name="BExON0AX35F2SI0UCVMGWGVIUNI3" hidden="1">#REF!</definedName>
    <definedName name="BExON1I19LN0T10YIIYC5NE9UGMR" localSheetId="0" hidden="1">#REF!</definedName>
    <definedName name="BExON1I19LN0T10YIIYC5NE9UGMR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0" hidden="1">#REF!</definedName>
    <definedName name="BExONB3A7CO4YD8RB41PHC93BQ9M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0" hidden="1">#REF!</definedName>
    <definedName name="BExONJ1BU17R0F5A2UP1UGJBOGKS" hidden="1">#REF!</definedName>
    <definedName name="BExONKZDHE8SS0P4YRLGEQR9KYHF" localSheetId="0" hidden="1">#REF!</definedName>
    <definedName name="BExONKZDHE8SS0P4YRLGEQR9KYHF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0" hidden="1">#REF!</definedName>
    <definedName name="BExONRQ1BAA4F3TXP2MYQ4YCZ09S" hidden="1">#REF!</definedName>
    <definedName name="BExONU4ENMND8RLZX0L5EHPYQQSB" localSheetId="0" hidden="1">#REF!</definedName>
    <definedName name="BExONU4ENMND8RLZX0L5EHPYQQSB" hidden="1">#REF!</definedName>
    <definedName name="BExONXPUEU6ZRSIX4PDJ1DXY679I" localSheetId="0" hidden="1">#REF!</definedName>
    <definedName name="BExONXPUEU6ZRSIX4PDJ1DXY679I" hidden="1">#REF!</definedName>
    <definedName name="BExOO0KEG2WL5WKKMHN0S2UTIUNG" localSheetId="0" hidden="1">#REF!</definedName>
    <definedName name="BExOO0KEG2WL5WKKMHN0S2UTIUNG" hidden="1">#REF!</definedName>
    <definedName name="BExOO1WWIZSGB0YTGKESB45TSVMZ" localSheetId="0" hidden="1">#REF!</definedName>
    <definedName name="BExOO1WWIZSGB0YTGKESB45TSVMZ" hidden="1">#REF!</definedName>
    <definedName name="BExOO4B8FPAFYPHCTYTX37P1TQM5" localSheetId="0" hidden="1">#REF!</definedName>
    <definedName name="BExOO4B8FPAFYPHCTYTX37P1TQM5" hidden="1">#REF!</definedName>
    <definedName name="BExOOIULUDOJRMYABWV5CCL906X6" localSheetId="0" hidden="1">#REF!</definedName>
    <definedName name="BExOOIULUDOJRMYABWV5CCL906X6" hidden="1">#REF!</definedName>
    <definedName name="BExOOJLIWKJW5S7XWJXD8TYV5HQ9" localSheetId="0" hidden="1">#REF!</definedName>
    <definedName name="BExOOJLIWKJW5S7XWJXD8TYV5HQ9" hidden="1">#REF!</definedName>
    <definedName name="BExOOQ1JVWQ9LYXD0V94BRXKTA1I" localSheetId="0" hidden="1">#REF!</definedName>
    <definedName name="BExOOQ1JVWQ9LYXD0V94BRXKTA1I" hidden="1">#REF!</definedName>
    <definedName name="BExOOTN0KTXJCL7E476XBN1CJ553" localSheetId="0" hidden="1">#REF!</definedName>
    <definedName name="BExOOTN0KTXJCL7E476XBN1CJ553" hidden="1">#REF!</definedName>
    <definedName name="BExOOVVUJIJNAYDICUUQQ9O7O3TW" localSheetId="0" hidden="1">#REF!</definedName>
    <definedName name="BExOOVVUJIJNAYDICUUQQ9O7O3TW" hidden="1">#REF!</definedName>
    <definedName name="BExOP9DDU5MZJKWGFT0MKL44YKIV" localSheetId="0" hidden="1">#REF!</definedName>
    <definedName name="BExOP9DDU5MZJKWGFT0MKL44YKIV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0" hidden="1">#REF!</definedName>
    <definedName name="BExQ19DEUOLC11IW32E2AMVZLFF1" hidden="1">#REF!</definedName>
    <definedName name="BExQ1OCW3L24TN0BYVRE2NE3IK1O" localSheetId="0" hidden="1">#REF!</definedName>
    <definedName name="BExQ1OCW3L24TN0BYVRE2NE3IK1O" hidden="1">#REF!</definedName>
    <definedName name="BExQ29C73XR33S3668YYSYZAIHTG" localSheetId="0" hidden="1">#REF!</definedName>
    <definedName name="BExQ29C73XR33S3668YYSYZAIHTG" hidden="1">#REF!</definedName>
    <definedName name="BExQ2FS228IUDUP2023RA1D4AO4C" localSheetId="0" hidden="1">#REF!</definedName>
    <definedName name="BExQ2FS228IUDUP2023RA1D4AO4C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0" hidden="1">#REF!</definedName>
    <definedName name="BExQ2M841F5Z1BQYR8DG5FKK0LIU" hidden="1">#REF!</definedName>
    <definedName name="BExQ2STHO7AXYTS1VPPHQMX1WT30" localSheetId="0" hidden="1">#REF!</definedName>
    <definedName name="BExQ2STHO7AXYTS1VPPHQMX1WT30" hidden="1">#REF!</definedName>
    <definedName name="BExQ2XWXHMQMQ99FF9293AEQHABB" localSheetId="0" hidden="1">#REF!</definedName>
    <definedName name="BExQ2XWXHMQMQ99FF9293AEQHABB" hidden="1">#REF!</definedName>
    <definedName name="BExQ300G8I8TK45A0MVHV15422EU" localSheetId="0" hidden="1">#REF!</definedName>
    <definedName name="BExQ300G8I8TK45A0MVHV15422EU" hidden="1">#REF!</definedName>
    <definedName name="BExQ305RBEODGNAETZ0EZQLLDZZD" localSheetId="0" hidden="1">#REF!</definedName>
    <definedName name="BExQ305RBEODGNAETZ0EZQLLDZZD" hidden="1">#REF!</definedName>
    <definedName name="BExQ37SZQJSC2C73FY2IJY852LVP" localSheetId="0" hidden="1">#REF!</definedName>
    <definedName name="BExQ37SZQJSC2C73FY2IJY852LVP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0" hidden="1">#REF!</definedName>
    <definedName name="BExQ3D1P3M5Z3HLMEZ17E0BLEE4U" hidden="1">#REF!</definedName>
    <definedName name="BExQ3EZX6BA2WHKI84SG78UPRTSE" localSheetId="0" hidden="1">#REF!</definedName>
    <definedName name="BExQ3EZX6BA2WHKI84SG78UPRTSE" hidden="1">#REF!</definedName>
    <definedName name="BExQ3KOX6620WUSBG7PGACNC936P" localSheetId="0" hidden="1">#REF!</definedName>
    <definedName name="BExQ3KOX6620WUSBG7PGACNC936P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0" hidden="1">#REF!</definedName>
    <definedName name="BExQ3TZF04IPY0B0UG9CQQ5736UA" hidden="1">#REF!</definedName>
    <definedName name="BExQ42IU9MNDYLODP41DL6YTZMAR" localSheetId="0" hidden="1">#REF!</definedName>
    <definedName name="BExQ42IU9MNDYLODP41DL6YTZMAR" hidden="1">#REF!</definedName>
    <definedName name="BExQ42O4PHH156IHXSW0JAYAC0NJ" localSheetId="0" hidden="1">#REF!</definedName>
    <definedName name="BExQ42O4PHH156IHXSW0JAYAC0NJ" hidden="1">#REF!</definedName>
    <definedName name="BExQ452HF7N1HYPXJXQ8WD6SOWUV" localSheetId="0" hidden="1">#REF!</definedName>
    <definedName name="BExQ452HF7N1HYPXJXQ8WD6SOWUV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0" hidden="1">#REF!</definedName>
    <definedName name="BExQ4DGKF54SRKQUTUT4B1CZSS62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0" hidden="1">#REF!</definedName>
    <definedName name="BExQ56Z9W6YHZHRXOFFI8EFA7CDI" hidden="1">#REF!</definedName>
    <definedName name="BExQ58MP5FO5Q5CIXVMMYWWPEFW3" localSheetId="0" hidden="1">#REF!</definedName>
    <definedName name="BExQ58MP5FO5Q5CIXVMMYWWPEFW3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0" hidden="1">#REF!</definedName>
    <definedName name="BExQ5UICMGTMK790KTLK49MAGXRC" hidden="1">#REF!</definedName>
    <definedName name="BExQ5YUUK9FD0QGTY4WD0W90O7OL" localSheetId="0" hidden="1">#REF!</definedName>
    <definedName name="BExQ5YUUK9FD0QGTY4WD0W90O7OL" hidden="1">#REF!</definedName>
    <definedName name="BExQ62WGBSDPG7ZU34W0N8X45R3X" localSheetId="0" hidden="1">#REF!</definedName>
    <definedName name="BExQ62WGBSDPG7ZU34W0N8X45R3X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0" hidden="1">#REF!</definedName>
    <definedName name="BExQ6CN1EF2UPZ57ZYMGK8TUJQSS" hidden="1">#REF!</definedName>
    <definedName name="BExQ6FSF8BMWVLJI7Y7MKPG9SU5O" localSheetId="0" hidden="1">#REF!</definedName>
    <definedName name="BExQ6FSF8BMWVLJI7Y7MKPG9SU5O" hidden="1">#REF!</definedName>
    <definedName name="BExQ6M2YXJ8AMRJF3QGHC40ADAHZ" localSheetId="0" hidden="1">#REF!</definedName>
    <definedName name="BExQ6M2YXJ8AMRJF3QGHC40ADAHZ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0" hidden="1">#REF!</definedName>
    <definedName name="BExQ6POH065GV0I74XXVD0VUPBJW" hidden="1">#REF!</definedName>
    <definedName name="BExQ6WV9KPSMXPPLGZ3KK4WNYTHU" localSheetId="0" hidden="1">#REF!</definedName>
    <definedName name="BExQ6WV9KPSMXPPLGZ3KK4WNYTHU" hidden="1">#REF!</definedName>
    <definedName name="BExQ7541G92R52ECOIYO6UXIWJJ4" localSheetId="0" hidden="1">#REF!</definedName>
    <definedName name="BExQ7541G92R52ECOIYO6UXIWJJ4" hidden="1">#REF!</definedName>
    <definedName name="BExQ783XTMM2A9I3UKCFWJH1PP2N" localSheetId="0" hidden="1">#REF!</definedName>
    <definedName name="BExQ783XTMM2A9I3UKCFWJH1PP2N" hidden="1">#REF!</definedName>
    <definedName name="BExQ79LX01ZPQB8EGD1ZHR2VK2H3" localSheetId="0" hidden="1">#REF!</definedName>
    <definedName name="BExQ79LX01ZPQB8EGD1ZHR2VK2H3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0" hidden="1">#REF!</definedName>
    <definedName name="BExQ7MY3U2Z1IZ71U5LJUD00VVB4" hidden="1">#REF!</definedName>
    <definedName name="BExQ7XL2Q1GVUFL1F9KK0K0EXMWG" localSheetId="0" hidden="1">#REF!</definedName>
    <definedName name="BExQ7XL2Q1GVUFL1F9KK0K0EXMWG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0" hidden="1">#REF!</definedName>
    <definedName name="BExQ8583ZE00NW7T9OF11OT9IA14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0" hidden="1">#REF!</definedName>
    <definedName name="BExQ8DM90XJ6GCJIK9LC5O82I2TJ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0" hidden="1">#REF!</definedName>
    <definedName name="BExQ8O3WEU8HNTTGKTW5T0QSKCLP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0" hidden="1">#REF!</definedName>
    <definedName name="BExQ94LAW6MAQBWY25WTBFV5PPZJ" hidden="1">#REF!</definedName>
    <definedName name="BExQ968K8V66L55PCVI3B4VR4FW6" localSheetId="0" hidden="1">#REF!</definedName>
    <definedName name="BExQ968K8V66L55PCVI3B4VR4FW6" hidden="1">#REF!</definedName>
    <definedName name="BExQ97QIPOSSRK978N8P234Y1XA4" localSheetId="0" hidden="1">#REF!</definedName>
    <definedName name="BExQ97QIPOSSRK978N8P234Y1XA4" hidden="1">#REF!</definedName>
    <definedName name="BExQ9DFHXLBKBS9DWH05G83SL12Z" localSheetId="0" hidden="1">#REF!</definedName>
    <definedName name="BExQ9DFHXLBKBS9DWH05G83SL12Z" hidden="1">#REF!</definedName>
    <definedName name="BExQ9E6FBAXTHGF3RXANFIA77GXP" localSheetId="0" hidden="1">#REF!</definedName>
    <definedName name="BExQ9E6FBAXTHGF3RXANFIA77GXP" hidden="1">#REF!</definedName>
    <definedName name="BExQ9J4ID0TGFFFJSQ9PFAMXOYZ1" localSheetId="0" hidden="1">#REF!</definedName>
    <definedName name="BExQ9J4ID0TGFFFJSQ9PFAMXOYZ1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0" hidden="1">#REF!</definedName>
    <definedName name="BExQ9M4E2ACZOWWWP1JJIQO8AHUM" hidden="1">#REF!</definedName>
    <definedName name="BExQ9TBCP5IJKSQLYEBE6FQLF16I" localSheetId="0" hidden="1">#REF!</definedName>
    <definedName name="BExQ9TBCP5IJKSQLYEBE6FQLF16I" hidden="1">#REF!</definedName>
    <definedName name="BExQ9UTANMJCK7LJ4OQMD6F2Q01L" localSheetId="0" hidden="1">#REF!</definedName>
    <definedName name="BExQ9UTANMJCK7LJ4OQMD6F2Q01L" hidden="1">#REF!</definedName>
    <definedName name="BExQ9ZLYHWABXAA9NJDW8ZS0UQ9P" hidden="1">[7]ZZCOOM_M03_Q004!#REF!</definedName>
    <definedName name="BExQ9ZWQ19KSRZNZNPY6ZNWEST1J" localSheetId="0" hidden="1">#REF!</definedName>
    <definedName name="BExQ9ZWQ19KSRZNZNPY6ZNWEST1J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0" hidden="1">#REF!</definedName>
    <definedName name="BExQA55GY0STSNBWQCWN8E31ZXCS" hidden="1">#REF!</definedName>
    <definedName name="BExQA7URC7M82I0T9RUF90GCS15S" localSheetId="0" hidden="1">#REF!</definedName>
    <definedName name="BExQA7URC7M82I0T9RUF90GCS15S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0" hidden="1">#REF!</definedName>
    <definedName name="BExQAG8PP8R5NJKNQD1U4QOSD6X5" hidden="1">#REF!</definedName>
    <definedName name="BExQAVTR32SDHZQ69KNYF6UXXKS2" localSheetId="0" hidden="1">#REF!</definedName>
    <definedName name="BExQAVTR32SDHZQ69KNYF6UXXKS2" hidden="1">#REF!</definedName>
    <definedName name="BExQBBETZJ7LHJ9CLAL3GEKQFEGR" localSheetId="0" hidden="1">#REF!</definedName>
    <definedName name="BExQBBETZJ7LHJ9CLAL3GEKQFEGR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0" hidden="1">#REF!</definedName>
    <definedName name="BExQBEER6CRCRPSSL61S0OMH57ZA" hidden="1">#REF!</definedName>
    <definedName name="BExQBFR753FNBMC27WEQJT8UKANJ" localSheetId="0" hidden="1">#REF!</definedName>
    <definedName name="BExQBFR753FNBMC27WEQJT8UKANJ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0" hidden="1">#REF!</definedName>
    <definedName name="BExQBM1RUSIQ85LLMM2159BYDPIP" hidden="1">#REF!</definedName>
    <definedName name="BExQBOWE543K7PGA5S7SVU2QKPM3" localSheetId="0" hidden="1">#REF!</definedName>
    <definedName name="BExQBOWE543K7PGA5S7SVU2QKPM3" hidden="1">#REF!</definedName>
    <definedName name="BExQBPSOZ47V81YAEURP0NQJNTJH" localSheetId="0" hidden="1">#REF!</definedName>
    <definedName name="BExQBPSOZ47V81YAEURP0NQJNTJH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0" hidden="1">#REF!</definedName>
    <definedName name="BExQC94JL9F5GW4S8DQCAF4WB2DA" hidden="1">#REF!</definedName>
    <definedName name="BExQCKTD8AT0824LGWREXM1B5D1X" localSheetId="0" hidden="1">#REF!</definedName>
    <definedName name="BExQCKTD8AT0824LGWREXM1B5D1X" hidden="1">#REF!</definedName>
    <definedName name="BExQCQ7KF4HVXSD72FF3DJGNNO3M" localSheetId="0" hidden="1">#REF!</definedName>
    <definedName name="BExQCQ7KF4HVXSD72FF3DJGNNO3M" hidden="1">#REF!</definedName>
    <definedName name="BExQCRPJXI0WNJUFFAC39C0PFUFK" localSheetId="0" hidden="1">#REF!</definedName>
    <definedName name="BExQCRPJXI0WNJUFFAC39C0PFUFK" hidden="1">#REF!</definedName>
    <definedName name="BExQD571YWOXKR2SX85K5MKQ0AO2" localSheetId="0" hidden="1">#REF!</definedName>
    <definedName name="BExQD571YWOXKR2SX85K5MKQ0AO2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0" hidden="1">#REF!</definedName>
    <definedName name="BExQDE1B6U2Q9B73KBENABP71YM1" hidden="1">#REF!</definedName>
    <definedName name="BExQDGQCN7ZW41QDUHOBJUGQAX40" localSheetId="0" hidden="1">#REF!</definedName>
    <definedName name="BExQDGQCN7ZW41QDUHOBJUGQAX40" hidden="1">#REF!</definedName>
    <definedName name="BExQED8ZZUEH0WRNOHXI7V9TVC8K" localSheetId="0" hidden="1">#REF!</definedName>
    <definedName name="BExQED8ZZUEH0WRNOHXI7V9TVC8K" hidden="1">#REF!</definedName>
    <definedName name="BExQEF1PIJIB9J24OB0M4X1WLBB0" localSheetId="0" hidden="1">#REF!</definedName>
    <definedName name="BExQEF1PIJIB9J24OB0M4X1WLBB0" hidden="1">#REF!</definedName>
    <definedName name="BExQEMUA4HEFM4OVO8M8MA8PIAW1" localSheetId="0" hidden="1">#REF!</definedName>
    <definedName name="BExQEMUA4HEFM4OVO8M8MA8PIAW1" hidden="1">#REF!</definedName>
    <definedName name="BExQEP38QPDKB85WG2WOL17IMB5S" localSheetId="0" hidden="1">#REF!</definedName>
    <definedName name="BExQEP38QPDKB85WG2WOL17IMB5S" hidden="1">#REF!</definedName>
    <definedName name="BExQEQ4XZQFIKUXNU9H7WE7AMZ1U" localSheetId="0" hidden="1">#REF!</definedName>
    <definedName name="BExQEQ4XZQFIKUXNU9H7WE7AMZ1U" hidden="1">#REF!</definedName>
    <definedName name="BExQF1OEB07CRAP6ALNNMJNJ3P2D" localSheetId="0" hidden="1">#REF!</definedName>
    <definedName name="BExQF1OEB07CRAP6ALNNMJNJ3P2D" hidden="1">#REF!</definedName>
    <definedName name="BExQF8KKL224NYD20XYLLM2RE7EW" localSheetId="0" hidden="1">#REF!</definedName>
    <definedName name="BExQF8KKL224NYD20XYLLM2RE7EW" hidden="1">#REF!</definedName>
    <definedName name="BExQF9X2AQPFJZTCHTU5PTTR0JAH" localSheetId="0" hidden="1">#REF!</definedName>
    <definedName name="BExQF9X2AQPFJZTCHTU5PTTR0JAH" hidden="1">#REF!</definedName>
    <definedName name="BExQFAINO9ODQZX6NSM8EBTRD04E" localSheetId="0" hidden="1">#REF!</definedName>
    <definedName name="BExQFAINO9ODQZX6NSM8EBTRD04E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0" hidden="1">#REF!</definedName>
    <definedName name="BExQFEK8NUD04X2OBRA275ADPSDL" hidden="1">#REF!</definedName>
    <definedName name="BExQFGYIWDR4W0YF7XR6E4EWWJ02" localSheetId="0" hidden="1">#REF!</definedName>
    <definedName name="BExQFGYIWDR4W0YF7XR6E4EWWJ02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0" hidden="1">#REF!</definedName>
    <definedName name="BExQFWJQXNQAW6LUMOEDS6KMJMYL" hidden="1">#REF!</definedName>
    <definedName name="BExQG8TYRD2G42UA5ZPCRLNKUDMX" localSheetId="0" hidden="1">#REF!</definedName>
    <definedName name="BExQG8TYRD2G42UA5ZPCRLNKUDMX" hidden="1">#REF!</definedName>
    <definedName name="BExQG9A8OZ31BDN5QEGQGWG59A43" localSheetId="0" hidden="1">#REF!</definedName>
    <definedName name="BExQG9A8OZ31BDN5QEGQGWG59A43" hidden="1">#REF!</definedName>
    <definedName name="BExQGGBQ2CMSPV4NV4RA7NMBQER6" localSheetId="0" hidden="1">#REF!</definedName>
    <definedName name="BExQGGBQ2CMSPV4NV4RA7NMBQER6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0" hidden="1">#REF!</definedName>
    <definedName name="BExQGSBB6MJWDW7AYWA0MSFTXKRR" hidden="1">#REF!</definedName>
    <definedName name="BExQH0UURAJ13AVO5UI04HSRGVYW" localSheetId="0" hidden="1">#REF!</definedName>
    <definedName name="BExQH0UURAJ13AVO5UI04HSRGVYW" hidden="1">#REF!</definedName>
    <definedName name="BExQH5I0FUT0822E2ITR6M5724UF" localSheetId="0" hidden="1">#REF!</definedName>
    <definedName name="BExQH5I0FUT0822E2ITR6M5724UF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0" hidden="1">#REF!</definedName>
    <definedName name="BExQHCZSBYUY8OKKJXFYWKBBM6AH" hidden="1">#REF!</definedName>
    <definedName name="BExQHML1J3V7M9VZ3S2S198637RP" localSheetId="0" hidden="1">#REF!</definedName>
    <definedName name="BExQHML1J3V7M9VZ3S2S198637RP" hidden="1">#REF!</definedName>
    <definedName name="BExQHPKXZ1K33V2F90NZIQRZYIAW" localSheetId="0" hidden="1">#REF!</definedName>
    <definedName name="BExQHPKXZ1K33V2F90NZIQRZYIAW" hidden="1">#REF!</definedName>
    <definedName name="BExQHRDNW8YFGT2B35K9CYSS1VAI" localSheetId="0" hidden="1">#REF!</definedName>
    <definedName name="BExQHRDNW8YFGT2B35K9CYSS1VAI" hidden="1">#REF!</definedName>
    <definedName name="BExQHRZ9FBLUG6G6CC88UZA6V39L" localSheetId="0" hidden="1">#REF!</definedName>
    <definedName name="BExQHRZ9FBLUG6G6CC88UZA6V39L" hidden="1">#REF!</definedName>
    <definedName name="BExQHVF9KD06AG2RXUQJ9X4PVGX4" localSheetId="0" hidden="1">#REF!</definedName>
    <definedName name="BExQHVF9KD06AG2RXUQJ9X4PVGX4" hidden="1">#REF!</definedName>
    <definedName name="BExQHZBHVN2L4HC7ACTR73T5OCV0" localSheetId="0" hidden="1">#REF!</definedName>
    <definedName name="BExQHZBHVN2L4HC7ACTR73T5OCV0" hidden="1">#REF!</definedName>
    <definedName name="BExQI3O3BBL6MXZNJD1S3UD8WBUU" localSheetId="0" hidden="1">#REF!</definedName>
    <definedName name="BExQI3O3BBL6MXZNJD1S3UD8WBUU" hidden="1">#REF!</definedName>
    <definedName name="BExQI7431UOEBYKYPVVMNXBZ2ZP2" localSheetId="0" hidden="1">#REF!</definedName>
    <definedName name="BExQI7431UOEBYKYPVVMNXBZ2ZP2" hidden="1">#REF!</definedName>
    <definedName name="BExQI85V9TNLDJT5LTRZS10Y26SG" localSheetId="0" hidden="1">#REF!</definedName>
    <definedName name="BExQI85V9TNLDJT5LTRZS10Y26SG" hidden="1">#REF!</definedName>
    <definedName name="BExQI9ICYVAAXE7L1BQSE1VWSQA9" localSheetId="0" hidden="1">#REF!</definedName>
    <definedName name="BExQI9ICYVAAXE7L1BQSE1VWSQA9" hidden="1">#REF!</definedName>
    <definedName name="BExQIAPKHVEV8CU1L3TTHJW67FJ5" localSheetId="0" hidden="1">#REF!</definedName>
    <definedName name="BExQIAPKHVEV8CU1L3TTHJW67FJ5" hidden="1">#REF!</definedName>
    <definedName name="BExQIAV02RGEQG6AF0CWXU3MS9BZ" localSheetId="0" hidden="1">#REF!</definedName>
    <definedName name="BExQIAV02RGEQG6AF0CWXU3MS9BZ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0" hidden="1">#REF!</definedName>
    <definedName name="BExQIBWPAXU7HJZLKGJZY3EB7MIS" hidden="1">#REF!</definedName>
    <definedName name="BExQIHLP9AT969BKBF22IGW76GLI" localSheetId="0" hidden="1">#REF!</definedName>
    <definedName name="BExQIHLP9AT969BKBF22IGW76GLI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0" hidden="1">#REF!</definedName>
    <definedName name="BExQIVJB9MJ25NDUHTCVMSODJY2C" hidden="1">#REF!</definedName>
    <definedName name="BExQIWAEMVTWAU39DWIXT17K2A9Z" localSheetId="0" hidden="1">#REF!</definedName>
    <definedName name="BExQIWAEMVTWAU39DWIXT17K2A9Z" hidden="1">#REF!</definedName>
    <definedName name="BExQJ72T8UR0U461ZLEGOOEPCDIG" localSheetId="0" hidden="1">#REF!</definedName>
    <definedName name="BExQJ72T8UR0U461ZLEGOOEPCDIG" hidden="1">#REF!</definedName>
    <definedName name="BExQJAZ2QDORCR0K8PR9VHQZ4Y3P" localSheetId="0" hidden="1">#REF!</definedName>
    <definedName name="BExQJAZ2QDORCR0K8PR9VHQZ4Y3P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0" hidden="1">#REF!</definedName>
    <definedName name="BExQJJYSDX8B0J1QGF2HL071KKA3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0" hidden="1">#REF!</definedName>
    <definedName name="BExQKG6LD6PLNDGNGO9DJXY865BR" hidden="1">#REF!</definedName>
    <definedName name="BExQKUKG8I4CGS9QYSD0H7NHP4JN" localSheetId="0" hidden="1">#REF!</definedName>
    <definedName name="BExQKUKG8I4CGS9QYSD0H7NHP4JN" hidden="1">#REF!</definedName>
    <definedName name="BExQL2NSE8OYZFXQH8A23RMVMFW7" localSheetId="0" hidden="1">#REF!</definedName>
    <definedName name="BExQL2NSE8OYZFXQH8A23RMVMFW7" hidden="1">#REF!</definedName>
    <definedName name="BExQL4GJ3LZJL6JDEHT7UDXW90TV" localSheetId="0" hidden="1">#REF!</definedName>
    <definedName name="BExQL4GJ3LZJL6JDEHT7UDXW90TV" hidden="1">#REF!</definedName>
    <definedName name="BExQLE1TOW3A287TQB0AVWENT8O1" localSheetId="0" hidden="1">#REF!</definedName>
    <definedName name="BExQLE1TOW3A287TQB0AVWENT8O1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0" hidden="1">#REF!</definedName>
    <definedName name="BExRZ8FMQQL46I8AQWU17LRNZD5T" hidden="1">#REF!</definedName>
    <definedName name="BExRZIRRIXRUMZ5GOO95S7460BMP" localSheetId="0" hidden="1">#REF!</definedName>
    <definedName name="BExRZIRRIXRUMZ5GOO95S7460BMP" hidden="1">#REF!</definedName>
    <definedName name="BExRZJTNBKKPK7SB4LA31O3OH6PO" localSheetId="0" hidden="1">#REF!</definedName>
    <definedName name="BExRZJTNBKKPK7SB4LA31O3OH6PO" hidden="1">#REF!</definedName>
    <definedName name="BExRZK9RAHMM0ZLTNSK7A4LDC42D" localSheetId="0" hidden="1">#REF!</definedName>
    <definedName name="BExRZK9RAHMM0ZLTNSK7A4LDC42D" hidden="1">#REF!</definedName>
    <definedName name="BExRZNF461H0WDF36L3U0UQSJGZB" localSheetId="0" hidden="1">#REF!</definedName>
    <definedName name="BExRZNF461H0WDF36L3U0UQSJGZB" hidden="1">#REF!</definedName>
    <definedName name="BExRZOGSR69INI6GAEPHDWSNK5Q4" localSheetId="0" hidden="1">#REF!</definedName>
    <definedName name="BExRZOGSR69INI6GAEPHDWSNK5Q4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0" hidden="1">#REF!</definedName>
    <definedName name="BExS0K8IHC45I78DMZBOJ1P13KQA" hidden="1">#REF!</definedName>
    <definedName name="BExS0L4WP69XXUFHED98XIEPB593" localSheetId="0" hidden="1">#REF!</definedName>
    <definedName name="BExS0L4WP69XXUFHED98XIEPB593" hidden="1">#REF!</definedName>
    <definedName name="BExS0Z2O2N4AJXFEPN87NU9ZGAHG" localSheetId="0" hidden="1">#REF!</definedName>
    <definedName name="BExS0Z2O2N4AJXFEPN87NU9ZGAHG" hidden="1">#REF!</definedName>
    <definedName name="BExS15IJV0WW662NXQUVT3FGP4ST" localSheetId="0" hidden="1">#REF!</definedName>
    <definedName name="BExS15IJV0WW662NXQUVT3FGP4ST" hidden="1">#REF!</definedName>
    <definedName name="BExS18T8TBNEPF4AU1VJ268XLF3L" localSheetId="0" hidden="1">#REF!</definedName>
    <definedName name="BExS18T8TBNEPF4AU1VJ268XLF3L" hidden="1">#REF!</definedName>
    <definedName name="BExS194110MR25BYJI3CJ2EGZ8XT" localSheetId="0" hidden="1">#REF!</definedName>
    <definedName name="BExS194110MR25BYJI3CJ2EGZ8XT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0" hidden="1">#REF!</definedName>
    <definedName name="BExS1UE39N6NCND7MAARSBWXS6HU" hidden="1">#REF!</definedName>
    <definedName name="BExS226HTWL5WVC76MP5A1IBI8WD" localSheetId="0" hidden="1">#REF!</definedName>
    <definedName name="BExS226HTWL5WVC76MP5A1IBI8WD" hidden="1">#REF!</definedName>
    <definedName name="BExS26OI2QNNAH2WMDD95Z400048" localSheetId="0" hidden="1">#REF!</definedName>
    <definedName name="BExS26OI2QNNAH2WMDD95Z400048" hidden="1">#REF!</definedName>
    <definedName name="BExS2D4EI622QRKZKVDPRE66M4XA" localSheetId="0" hidden="1">#REF!</definedName>
    <definedName name="BExS2D4EI622QRKZKVDPRE66M4XA" hidden="1">#REF!</definedName>
    <definedName name="BExS2DF6B4ZUF3VZLI4G6LJ3BF38" localSheetId="0" hidden="1">#REF!</definedName>
    <definedName name="BExS2DF6B4ZUF3VZLI4G6LJ3BF38" hidden="1">#REF!</definedName>
    <definedName name="BExS2GKEA6VM3PDWKD7XI0KRUHTW" localSheetId="0" hidden="1">#REF!</definedName>
    <definedName name="BExS2GKEA6VM3PDWKD7XI0KRUHTW" hidden="1">#REF!</definedName>
    <definedName name="BExS2I2HVU314TXI2DYFRY8XV913" localSheetId="0" hidden="1">#REF!</definedName>
    <definedName name="BExS2I2HVU314TXI2DYFRY8XV913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0" hidden="1">#REF!</definedName>
    <definedName name="BExS2TLU1HONYV6S3ZD9T12D7CIG" hidden="1">#REF!</definedName>
    <definedName name="BExS2WLQUVBRZJWQTWUU4CYDY4IN" localSheetId="0" hidden="1">#REF!</definedName>
    <definedName name="BExS2WLQUVBRZJWQTWUU4CYDY4IN" hidden="1">#REF!</definedName>
    <definedName name="BExS2YJQV4NUX6135T90Z1Y5R26Q" localSheetId="0" hidden="1">#REF!</definedName>
    <definedName name="BExS2YJQV4NUX6135T90Z1Y5R26Q" hidden="1">#REF!</definedName>
    <definedName name="BExS318UV9I2FXPQQWUKKX00QLPJ" localSheetId="0" hidden="1">#REF!</definedName>
    <definedName name="BExS318UV9I2FXPQQWUKKX00QLPJ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0" hidden="1">#REF!</definedName>
    <definedName name="BExS3MTQ75VBXDGEBURP6YT8RROE" hidden="1">#REF!</definedName>
    <definedName name="BExS3OMGYO0DFN5186UFKEXZ2RX3" localSheetId="0" hidden="1">#REF!</definedName>
    <definedName name="BExS3OMGYO0DFN5186UFKEXZ2RX3" hidden="1">#REF!</definedName>
    <definedName name="BExS3SDERJ27OER67TIGOVZU13A2" localSheetId="0" hidden="1">#REF!</definedName>
    <definedName name="BExS3SDERJ27OER67TIGOVZU13A2" hidden="1">#REF!</definedName>
    <definedName name="BExS3STIH9SFG0R6H30P191QZE98" localSheetId="0" hidden="1">#REF!</definedName>
    <definedName name="BExS3STIH9SFG0R6H30P191QZE98" hidden="1">#REF!</definedName>
    <definedName name="BExS46R5WDNU5KL04FKY5LHJUCB8" localSheetId="0" hidden="1">#REF!</definedName>
    <definedName name="BExS46R5WDNU5KL04FKY5LHJUCB8" hidden="1">#REF!</definedName>
    <definedName name="BExS4ASWKM93XA275AXHYP8AG6SU" localSheetId="0" hidden="1">#REF!</definedName>
    <definedName name="BExS4ASWKM93XA275AXHYP8AG6SU" hidden="1">#REF!</definedName>
    <definedName name="BExS4IANBC4RO7HIK0MZZ2RPQU78" localSheetId="0" hidden="1">#REF!</definedName>
    <definedName name="BExS4IANBC4RO7HIK0MZZ2RPQU78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0" hidden="1">#REF!</definedName>
    <definedName name="BExS4P6S41O6Z6BED77U3GD9PNH1" hidden="1">#REF!</definedName>
    <definedName name="BExS4PXPURUHFBOKYFJD5J1J2RXC" localSheetId="0" hidden="1">#REF!</definedName>
    <definedName name="BExS4PXPURUHFBOKYFJD5J1J2RXC" hidden="1">#REF!</definedName>
    <definedName name="BExS4T32HD3YGJ91HTJ2IGVX6V4O" localSheetId="0" hidden="1">#REF!</definedName>
    <definedName name="BExS4T32HD3YGJ91HTJ2IGVX6V4O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0" hidden="1">#REF!</definedName>
    <definedName name="BExS59F0PA1V2ZC7S5TN6IT41SXP" hidden="1">#REF!</definedName>
    <definedName name="BExS5L3TGB8JVW9ROYWTKYTUPW27" localSheetId="0" hidden="1">#REF!</definedName>
    <definedName name="BExS5L3TGB8JVW9ROYWTKYTUPW27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0" hidden="1">#REF!</definedName>
    <definedName name="BExS6ITKSZFRR01YD5B0F676SYN7" hidden="1">#REF!</definedName>
    <definedName name="BExS6N0LI574IAC89EFW6CLTCQ33" localSheetId="0" hidden="1">#REF!</definedName>
    <definedName name="BExS6N0LI574IAC89EFW6CLTCQ33" hidden="1">#REF!</definedName>
    <definedName name="BExS6N0NEF7XCTT5R600QZ71A44O" localSheetId="0" hidden="1">#REF!</definedName>
    <definedName name="BExS6N0NEF7XCTT5R600QZ71A44O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0" hidden="1">#REF!</definedName>
    <definedName name="BExS6XNRKR0C3MTA0LV5B60UB908" hidden="1">#REF!</definedName>
    <definedName name="BExS73NELZEK2MDOLXO2Q7H3EG71" localSheetId="0" hidden="1">#REF!</definedName>
    <definedName name="BExS73NELZEK2MDOLXO2Q7H3EG71" hidden="1">#REF!</definedName>
    <definedName name="BExS7DJF6AXTWAJD7K4ZCD7L6BHV" localSheetId="0" hidden="1">#REF!</definedName>
    <definedName name="BExS7DJF6AXTWAJD7K4ZCD7L6BHV" hidden="1">#REF!</definedName>
    <definedName name="BExS7GOTHHOK287MX2RC853NWQAL" localSheetId="0" hidden="1">#REF!</definedName>
    <definedName name="BExS7GOTHHOK287MX2RC853NWQAL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0" hidden="1">#REF!</definedName>
    <definedName name="BExS7Y2LNGVHSIBKC7C3R6X4LDR6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0" hidden="1">#REF!</definedName>
    <definedName name="BExS82PRVNUTEKQZS56YT2DVF6C2" hidden="1">#REF!</definedName>
    <definedName name="BExS83BCNFAV6DRCB1VTUF96491J" localSheetId="0" hidden="1">#REF!</definedName>
    <definedName name="BExS83BCNFAV6DRCB1VTUF96491J" hidden="1">#REF!</definedName>
    <definedName name="BExS86GKM9ISCSNZD15BQ5E5L6A5" localSheetId="0" hidden="1">#REF!</definedName>
    <definedName name="BExS86GKM9ISCSNZD15BQ5E5L6A5" hidden="1">#REF!</definedName>
    <definedName name="BExS89GGRJ55EK546SM31UGE2K8T" localSheetId="0" hidden="1">#REF!</definedName>
    <definedName name="BExS89GGRJ55EK546SM31UGE2K8T" hidden="1">#REF!</definedName>
    <definedName name="BExS8BPG5A0GR5AO1U951NDGGR0L" localSheetId="0" hidden="1">#REF!</definedName>
    <definedName name="BExS8BPG5A0GR5AO1U951NDGGR0L" hidden="1">#REF!</definedName>
    <definedName name="BExS8CGI0JXFUBD41VFLI0SZSV8F" localSheetId="0" hidden="1">#REF!</definedName>
    <definedName name="BExS8CGI0JXFUBD41VFLI0SZSV8F" hidden="1">#REF!</definedName>
    <definedName name="BExS8D22FXVQKOEJP01LT0CDI3PS" localSheetId="0" hidden="1">#REF!</definedName>
    <definedName name="BExS8D22FXVQKOEJP01LT0CDI3PS" hidden="1">#REF!</definedName>
    <definedName name="BExS8EEJOZFBUWZDOM3O25AJRUVU" localSheetId="0" hidden="1">#REF!</definedName>
    <definedName name="BExS8EEJOZFBUWZDOM3O25AJRUVU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0" hidden="1">#REF!</definedName>
    <definedName name="BExS8HJRBVG0XI6PWA9KTMJZMQXK" hidden="1">#REF!</definedName>
    <definedName name="BExS8NE9HUZJH13OXLREOV1BX0OZ" localSheetId="0" hidden="1">#REF!</definedName>
    <definedName name="BExS8NE9HUZJH13OXLREOV1BX0OZ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0" hidden="1">#REF!</definedName>
    <definedName name="BExS8WDX408F60MH1X9B9UZ2H4R7" hidden="1">#REF!</definedName>
    <definedName name="BExS8X4UTVOFE2YEVLO8LTKMSI3A" localSheetId="0" hidden="1">#REF!</definedName>
    <definedName name="BExS8X4UTVOFE2YEVLO8LTKMSI3A" hidden="1">#REF!</definedName>
    <definedName name="BExS8Z2W2QEC3MH0BZIYLDFQNUIP" localSheetId="0" hidden="1">#REF!</definedName>
    <definedName name="BExS8Z2W2QEC3MH0BZIYLDFQNUIP" hidden="1">#REF!</definedName>
    <definedName name="BExS92DKGRFFCIA9C0IXDOLO57EP" localSheetId="0" hidden="1">#REF!</definedName>
    <definedName name="BExS92DKGRFFCIA9C0IXDOLO57EP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0" hidden="1">#REF!</definedName>
    <definedName name="BExS9C9N8GFISC6HUERJ0EI06GB2" hidden="1">#REF!</definedName>
    <definedName name="BExS9D6619QNINF06KHZHYUAH0S9" localSheetId="0" hidden="1">#REF!</definedName>
    <definedName name="BExS9D6619QNINF06KHZHYUAH0S9" hidden="1">#REF!</definedName>
    <definedName name="BExS9DX13CACP3J8JDREK30JB1SQ" localSheetId="0" hidden="1">#REF!</definedName>
    <definedName name="BExS9DX13CACP3J8JDREK30JB1SQ" hidden="1">#REF!</definedName>
    <definedName name="BExS9FPRS2KRRCS33SE6WFNF5GYL" localSheetId="0" hidden="1">#REF!</definedName>
    <definedName name="BExS9FPRS2KRRCS33SE6WFNF5GYL" hidden="1">#REF!</definedName>
    <definedName name="BExS9M5VN3VE822UH6TLACVY24CJ" localSheetId="0" hidden="1">#REF!</definedName>
    <definedName name="BExS9M5VN3VE822UH6TLACVY24CJ" hidden="1">#REF!</definedName>
    <definedName name="BExS9WI0A6PSEB8N9GPXF2Z7MWHM" localSheetId="0" hidden="1">#REF!</definedName>
    <definedName name="BExS9WI0A6PSEB8N9GPXF2Z7MWHM" hidden="1">#REF!</definedName>
    <definedName name="BExS9XJPZ07ND34OHX60QD382FV6" localSheetId="0" hidden="1">#REF!</definedName>
    <definedName name="BExS9XJPZ07ND34OHX60QD382FV6" hidden="1">#REF!</definedName>
    <definedName name="BExSA4AJLEEN4R7HU4FRSMYR17TR" localSheetId="0" hidden="1">#REF!</definedName>
    <definedName name="BExSA4AJLEEN4R7HU4FRSMYR17TR" hidden="1">#REF!</definedName>
    <definedName name="BExSA5HP306TN9XJS0TU619DLRR7" localSheetId="0" hidden="1">#REF!</definedName>
    <definedName name="BExSA5HP306TN9XJS0TU619DLRR7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0" hidden="1">#REF!</definedName>
    <definedName name="BExSAY9CA9TFXQ9M9FBJRGJO9T9E" hidden="1">#REF!</definedName>
    <definedName name="BExSB4JYKQ3MINI7RAYK5M8BLJDC" localSheetId="0" hidden="1">#REF!</definedName>
    <definedName name="BExSB4JYKQ3MINI7RAYK5M8BLJDC" hidden="1">#REF!</definedName>
    <definedName name="BExSBCY73CG3Q15P5BDLDT994XRL" localSheetId="0" hidden="1">#REF!</definedName>
    <definedName name="BExSBCY73CG3Q15P5BDLDT994XRL" hidden="1">#REF!</definedName>
    <definedName name="BExSBMOS41ZRLWYLOU29V6Y7YORR" localSheetId="0" hidden="1">#REF!</definedName>
    <definedName name="BExSBMOS41ZRLWYLOU29V6Y7YORR" hidden="1">#REF!</definedName>
    <definedName name="BExSBPZG22WAMZYIF7CZ686E8X80" localSheetId="0" hidden="1">#REF!</definedName>
    <definedName name="BExSBPZG22WAMZYIF7CZ686E8X80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0" hidden="1">#REF!</definedName>
    <definedName name="BExSCE99EZTILTTCE4NJJF96OYYM" hidden="1">#REF!</definedName>
    <definedName name="BExSCFWOMYELUEPWVJIRGIQZH5BV" localSheetId="0" hidden="1">#REF!</definedName>
    <definedName name="BExSCFWOMYELUEPWVJIRGIQZH5BV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0" hidden="1">#REF!</definedName>
    <definedName name="BExSCOG41SKKG4GYU76WRWW1CTE6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0" hidden="1">#REF!</definedName>
    <definedName name="BExSD9VH6PF6RQ135VOEE08YXPAW" hidden="1">#REF!</definedName>
    <definedName name="BExSDI9QWFD49GEZWZ3KOGM27XRB" localSheetId="0" hidden="1">#REF!</definedName>
    <definedName name="BExSDI9QWFD49GEZWZ3KOGM27XRB" hidden="1">#REF!</definedName>
    <definedName name="BExSDP5Y04WWMX2WWRITWOX8R5I9" localSheetId="0" hidden="1">#REF!</definedName>
    <definedName name="BExSDP5Y04WWMX2WWRITWOX8R5I9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0" hidden="1">#REF!</definedName>
    <definedName name="BExSDT20XUFXTDM37M148AXAP7HN" hidden="1">#REF!</definedName>
    <definedName name="BExSDYLOWNTKCY92LFEDAV8LO7D3" localSheetId="0" hidden="1">#REF!</definedName>
    <definedName name="BExSDYLOWNTKCY92LFEDAV8LO7D3" hidden="1">#REF!</definedName>
    <definedName name="BExSE277VXZ807WBUB6A1UGQ1SF9" localSheetId="0" hidden="1">#REF!</definedName>
    <definedName name="BExSE277VXZ807WBUB6A1UGQ1SF9" hidden="1">#REF!</definedName>
    <definedName name="BExSE3EDSP4UL6G0I3DZ5SBHMUBU" localSheetId="0" hidden="1">#REF!</definedName>
    <definedName name="BExSE3EDSP4UL6G0I3DZ5SBHMUBU" hidden="1">#REF!</definedName>
    <definedName name="BExSEEHK1VLWD7JBV9SVVVIKQZ3I" localSheetId="0" hidden="1">#REF!</definedName>
    <definedName name="BExSEEHK1VLWD7JBV9SVVVIKQZ3I" hidden="1">#REF!</definedName>
    <definedName name="BExSEITYG8XAMWJ1C8VKU1MB4TEO" localSheetId="0" hidden="1">#REF!</definedName>
    <definedName name="BExSEITYG8XAMWJ1C8VKU1MB4TEO" hidden="1">#REF!</definedName>
    <definedName name="BExSEJKZLX37P3V33TRTFJ30BFRK" localSheetId="0" hidden="1">#REF!</definedName>
    <definedName name="BExSEJKZLX37P3V33TRTFJ30BFRK" hidden="1">#REF!</definedName>
    <definedName name="BExSEKXG1AW54E28IG5EODEM0JJV" localSheetId="0" hidden="1">#REF!</definedName>
    <definedName name="BExSEKXG1AW54E28IG5EODEM0JJV" hidden="1">#REF!</definedName>
    <definedName name="BExSEO84KVM8R2IV5MFH0XI3IZSN" localSheetId="0" hidden="1">#REF!</definedName>
    <definedName name="BExSEO84KVM8R2IV5MFH0XI3IZSN" hidden="1">#REF!</definedName>
    <definedName name="BExSEP9UVOAI6TMXKNK587PQ3328" localSheetId="0" hidden="1">#REF!</definedName>
    <definedName name="BExSEP9UVOAI6TMXKNK587PQ3328" hidden="1">#REF!</definedName>
    <definedName name="BExSERIU9MUGR4NPZAUJCVXUZ74I" localSheetId="0" hidden="1">#REF!</definedName>
    <definedName name="BExSERIU9MUGR4NPZAUJCVXUZ74I" hidden="1">#REF!</definedName>
    <definedName name="BExSF07QFLZCO4P6K6QF05XG7PH1" localSheetId="0" hidden="1">#REF!</definedName>
    <definedName name="BExSF07QFLZCO4P6K6QF05XG7PH1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0" hidden="1">#REF!</definedName>
    <definedName name="BExSFKQRST2S9KXWWLCXYLKSF4G1" hidden="1">#REF!</definedName>
    <definedName name="BExSFOHO6VZ5Y463KL3XYTZBVE3P" localSheetId="0" hidden="1">#REF!</definedName>
    <definedName name="BExSFOHO6VZ5Y463KL3XYTZBVE3P" hidden="1">#REF!</definedName>
    <definedName name="BExSFY2ZJOYUEYBX21QZ7AMN2WK1" localSheetId="0" hidden="1">#REF!</definedName>
    <definedName name="BExSFY2ZJOYUEYBX21QZ7AMN2WK1" hidden="1">#REF!</definedName>
    <definedName name="BExSFYDRRTAZVPXRWUF5PDQ97WFF" localSheetId="0" hidden="1">#REF!</definedName>
    <definedName name="BExSFYDRRTAZVPXRWUF5PDQ97WFF" hidden="1">#REF!</definedName>
    <definedName name="BExSFZVPFTXA3F0IJ2NGH1GXX9R7" localSheetId="0" hidden="1">#REF!</definedName>
    <definedName name="BExSFZVPFTXA3F0IJ2NGH1GXX9R7" hidden="1">#REF!</definedName>
    <definedName name="BExSG2Q34XRC1K28H4XG6PQM3FTW" localSheetId="0" hidden="1">#REF!</definedName>
    <definedName name="BExSG2Q34XRC1K28H4XG6PQM3FTW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0" hidden="1">#REF!</definedName>
    <definedName name="BExSGE9LY91Q0URHB4YAMX0UAMYI" hidden="1">#REF!</definedName>
    <definedName name="BExSGLB2URTLBCKBB4Y885W925F2" localSheetId="0" hidden="1">#REF!</definedName>
    <definedName name="BExSGLB2URTLBCKBB4Y885W925F2" hidden="1">#REF!</definedName>
    <definedName name="BExSGNEL2G0PC04ATVS20W5179EK" localSheetId="0" hidden="1">#REF!</definedName>
    <definedName name="BExSGNEL2G0PC04ATVS20W5179EK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0" hidden="1">#REF!</definedName>
    <definedName name="BExSGOWJTAP41ZV5Q23H7MI9C76W" hidden="1">#REF!</definedName>
    <definedName name="BExSGR5JQVX2HQ0PKCGZNSSUM1RV" localSheetId="0" hidden="1">#REF!</definedName>
    <definedName name="BExSGR5JQVX2HQ0PKCGZNSSUM1RV" hidden="1">#REF!</definedName>
    <definedName name="BExSGT3MKX7YVLVP6YLL6KVO8UGV" localSheetId="0" hidden="1">#REF!</definedName>
    <definedName name="BExSGT3MKX7YVLVP6YLL6KVO8UGV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0" hidden="1">#REF!</definedName>
    <definedName name="BExSHAHFHS7MMNJR8JPVABRGBVIT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0" hidden="1">#REF!</definedName>
    <definedName name="BExSHVGPIAHXI97UBLI9G4I4M29F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0" hidden="1">#REF!</definedName>
    <definedName name="BExSIFUDNRWXWIWNGCCFOOD8WIAZ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0" hidden="1">#REF!</definedName>
    <definedName name="BExTUA5F7V4LUIIAM17J3A8XF3JE" hidden="1">#REF!</definedName>
    <definedName name="BExTUBY3AA9B91YRRWFOT21LUL8Q" localSheetId="0" hidden="1">#REF!</definedName>
    <definedName name="BExTUBY3AA9B91YRRWFOT21LUL8Q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0" hidden="1">#REF!</definedName>
    <definedName name="BExTUKXSZBM7C57G6NGLWGU4WOHY" hidden="1">#REF!</definedName>
    <definedName name="BExTUNC5INBE8Y5OA5GQUTXX6QJW" localSheetId="0" hidden="1">#REF!</definedName>
    <definedName name="BExTUNC5INBE8Y5OA5GQUTXX6QJW" hidden="1">#REF!</definedName>
    <definedName name="BExTUSQCFFYZCDNHWHADBC2E1ZP1" localSheetId="0" hidden="1">#REF!</definedName>
    <definedName name="BExTUSQCFFYZCDNHWHADBC2E1ZP1" hidden="1">#REF!</definedName>
    <definedName name="BExTUV4NQDZVAENZPSZGF7A3DDFN" localSheetId="0" hidden="1">#REF!</definedName>
    <definedName name="BExTUV4NQDZVAENZPSZGF7A3DDFN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0" hidden="1">#REF!</definedName>
    <definedName name="BExTUWXFQHINU66YG82BI20ATMB5" hidden="1">#REF!</definedName>
    <definedName name="BExTUY9WNSJ91GV8CP0SKJTEIV82" hidden="1">[7]ZZCOOM_M03_Q004!#REF!</definedName>
    <definedName name="BExTV67VIM8PV6KO253M4DUBJQLC" localSheetId="0" hidden="1">#REF!</definedName>
    <definedName name="BExTV67VIM8PV6KO253M4DUBJQLC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0" hidden="1">#REF!</definedName>
    <definedName name="BExTVGPIQZ99YFXUC8OONUX5BD42" hidden="1">#REF!</definedName>
    <definedName name="BExTVQG4F5RF0LZXG06AZ6EU1GQ3" localSheetId="0" hidden="1">#REF!</definedName>
    <definedName name="BExTVQG4F5RF0LZXG06AZ6EU1GQ3" hidden="1">#REF!</definedName>
    <definedName name="BExTVZQLP9VFLEYQ9280W13X7E8K" localSheetId="0" hidden="1">#REF!</definedName>
    <definedName name="BExTVZQLP9VFLEYQ9280W13X7E8K" hidden="1">#REF!</definedName>
    <definedName name="BExTWB4LA1PODQOH4LDTHQKBN16K" localSheetId="0" hidden="1">#REF!</definedName>
    <definedName name="BExTWB4LA1PODQOH4LDTHQKBN16K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0" hidden="1">#REF!</definedName>
    <definedName name="BExTWJTIA3WUW1PUWXAOP9O8NKLZ" hidden="1">#REF!</definedName>
    <definedName name="BExTWW95OX07FNA01WF5MSSSFQLX" localSheetId="0" hidden="1">#REF!</definedName>
    <definedName name="BExTWW95OX07FNA01WF5MSSSFQLX" hidden="1">#REF!</definedName>
    <definedName name="BExTX005F4GLW03J0PLPRPMI1SEG" localSheetId="0" hidden="1">#REF!</definedName>
    <definedName name="BExTX005F4GLW03J0PLPRPMI1SEG" hidden="1">#REF!</definedName>
    <definedName name="BExTX476KI0RNB71XI5TYMANSGBG" localSheetId="0" hidden="1">#REF!</definedName>
    <definedName name="BExTX476KI0RNB71XI5TYMANSGBG" hidden="1">#REF!</definedName>
    <definedName name="BExTXBJFKNSCUO7IOL6CSKERP06D" localSheetId="0" hidden="1">#REF!</definedName>
    <definedName name="BExTXBJFKNSCUO7IOL6CSKERP06D" hidden="1">#REF!</definedName>
    <definedName name="BExTXDMZDQ9U1FD9T7F79J29SYYN" localSheetId="0" hidden="1">#REF!</definedName>
    <definedName name="BExTXDMZDQ9U1FD9T7F79J29SYYN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0" hidden="1">#REF!</definedName>
    <definedName name="BExTXWIP2TFPTQ76NHFOB72NICRZ" hidden="1">#REF!</definedName>
    <definedName name="BExTY5T62H651VC86QM4X7E28JVA" localSheetId="0" hidden="1">#REF!</definedName>
    <definedName name="BExTY5T62H651VC86QM4X7E28JVA" hidden="1">#REF!</definedName>
    <definedName name="BExTYB7EHGVTJ4RSYOXWSG87U5WI" localSheetId="0" hidden="1">#REF!</definedName>
    <definedName name="BExTYB7EHGVTJ4RSYOXWSG87U5WI" hidden="1">#REF!</definedName>
    <definedName name="BExTYC93RS0KNKFOD35WG37LS9LY" localSheetId="0" hidden="1">#REF!</definedName>
    <definedName name="BExTYC93RS0KNKFOD35WG37LS9LY" hidden="1">#REF!</definedName>
    <definedName name="BExTYKCEFJ83LZM95M1V7CSFQVEA" localSheetId="0" hidden="1">#REF!</definedName>
    <definedName name="BExTYKCEFJ83LZM95M1V7CSFQVEA" hidden="1">#REF!</definedName>
    <definedName name="BExTYPLA9N640MFRJJQPKXT7P88M" localSheetId="0" hidden="1">#REF!</definedName>
    <definedName name="BExTYPLA9N640MFRJJQPKXT7P88M" hidden="1">#REF!</definedName>
    <definedName name="BExTYW1794M1TLJ2QQQCEEUZN18F" localSheetId="0" hidden="1">#REF!</definedName>
    <definedName name="BExTYW1794M1TLJ2QQQCEEUZN18F" hidden="1">#REF!</definedName>
    <definedName name="BExTZ7F71SNTOX4LLZCK5R9VUMIJ" localSheetId="0" hidden="1">#REF!</definedName>
    <definedName name="BExTZ7F71SNTOX4LLZCK5R9VUMIJ" hidden="1">#REF!</definedName>
    <definedName name="BExTZ80SWE36T1QSIIPJU7NJ65JL" localSheetId="0" hidden="1">#REF!</definedName>
    <definedName name="BExTZ80SWE36T1QSIIPJU7NJ65JL" hidden="1">#REF!</definedName>
    <definedName name="BExTZ869RSO739T4Q78JLOVO7G0C" localSheetId="0" hidden="1">#REF!</definedName>
    <definedName name="BExTZ869RSO739T4Q78JLOVO7G0C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0" hidden="1">#REF!</definedName>
    <definedName name="BExTZ97Y0RMR8V5BI9F2H4MFB77O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0" hidden="1">#REF!</definedName>
    <definedName name="BExU0BFJJQO1HJZKI14QGOQ6JROO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0" hidden="1">#REF!</definedName>
    <definedName name="BExU0MTJQPE041ZN7H8UKGV6MZT7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0" hidden="1">#REF!</definedName>
    <definedName name="BExU17CKOR3GNIHDNVLH9L1IOJS9" hidden="1">#REF!</definedName>
    <definedName name="BExU1DXYI5DAD9DSFIEAUOB5XFZ9" localSheetId="0" hidden="1">#REF!</definedName>
    <definedName name="BExU1DXYI5DAD9DSFIEAUOB5XFZ9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0" hidden="1">#REF!</definedName>
    <definedName name="BExU1IL9AOHFO85BZB6S60DK3N8H" hidden="1">#REF!</definedName>
    <definedName name="BExU1LAEKWJ0U6NP9G2AC9CTBYH6" localSheetId="0" hidden="1">#REF!</definedName>
    <definedName name="BExU1LAEKWJ0U6NP9G2AC9CTBYH6" hidden="1">#REF!</definedName>
    <definedName name="BExU1NOPS09CLFZL1O31RAF9BQNQ" localSheetId="0" hidden="1">#REF!</definedName>
    <definedName name="BExU1NOPS09CLFZL1O31RAF9BQNQ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0" hidden="1">#REF!</definedName>
    <definedName name="BExU1VRURIWWVJ95O40WA23LMTJD" hidden="1">#REF!</definedName>
    <definedName name="BExU2A0FXVBDX9LO3VWEXB4TLFT0" localSheetId="0" hidden="1">#REF!</definedName>
    <definedName name="BExU2A0FXVBDX9LO3VWEXB4TLFT0" hidden="1">#REF!</definedName>
    <definedName name="BExU2LEH667H33V81XVEZUP2O0UQ" localSheetId="0" hidden="1">#REF!</definedName>
    <definedName name="BExU2LEH667H33V81XVEZUP2O0UQ" hidden="1">#REF!</definedName>
    <definedName name="BExU2M5CK6XK55UIHDVYRXJJJRI4" localSheetId="0" hidden="1">#REF!</definedName>
    <definedName name="BExU2M5CK6XK55UIHDVYRXJJJRI4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0" hidden="1">#REF!</definedName>
    <definedName name="BExU2XZLYIU19G7358W5T9E87AFR" hidden="1">#REF!</definedName>
    <definedName name="BExU2ZXMKRBQEX0CT3ZPZ3UFZP1G" localSheetId="0" hidden="1">#REF!</definedName>
    <definedName name="BExU2ZXMKRBQEX0CT3ZPZ3UFZP1G" hidden="1">#REF!</definedName>
    <definedName name="BExU35XHF1K1XEQUSZ292S5T61YA" localSheetId="0" hidden="1">#REF!</definedName>
    <definedName name="BExU35XHF1K1XEQUSZ292S5T61YA" hidden="1">#REF!</definedName>
    <definedName name="BExU38S1U5IC1T5A3P2TZU5OV0LN" localSheetId="0" hidden="1">#REF!</definedName>
    <definedName name="BExU38S1U5IC1T5A3P2TZU5OV0LN" hidden="1">#REF!</definedName>
    <definedName name="BExU3B66MCKJFSKT3HL8B5EJGVX0" localSheetId="0" hidden="1">#REF!</definedName>
    <definedName name="BExU3B66MCKJFSKT3HL8B5EJGVX0" hidden="1">#REF!</definedName>
    <definedName name="BExU3FDFDB2NVPYUR5V7OA3HF474" localSheetId="0" hidden="1">#REF!</definedName>
    <definedName name="BExU3FDFDB2NVPYUR5V7OA3HF474" hidden="1">#REF!</definedName>
    <definedName name="BExU3R7J076KUCCEUGKAYMANTUT5" localSheetId="0" hidden="1">#REF!</definedName>
    <definedName name="BExU3R7J076KUCCEUGKAYMANTUT5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0" hidden="1">#REF!</definedName>
    <definedName name="BExU42QVGY7TK39W1BIN6CDRG2OE" hidden="1">#REF!</definedName>
    <definedName name="BExU431LXP7LIUNGJB9OSXEANFGX" localSheetId="0" hidden="1">#REF!</definedName>
    <definedName name="BExU431LXP7LIUNGJB9OSXEANFGX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0" hidden="1">#REF!</definedName>
    <definedName name="BExU4GDVLPUEWBA4MRYRTQAUNO7B" hidden="1">#REF!</definedName>
    <definedName name="BExU4H4RAMAX0XVAWT5WFYQNPAL3" localSheetId="0" hidden="1">#REF!</definedName>
    <definedName name="BExU4H4RAMAX0XVAWT5WFYQNPAL3" hidden="1">#REF!</definedName>
    <definedName name="BExU4I148DA7PRCCISLWQ6ABXFK6" localSheetId="0" hidden="1">#REF!</definedName>
    <definedName name="BExU4I148DA7PRCCISLWQ6ABXFK6" hidden="1">#REF!</definedName>
    <definedName name="BExU4L101H2KQHVKCKQ4PBAWZV6K" localSheetId="0" hidden="1">#REF!</definedName>
    <definedName name="BExU4L101H2KQHVKCKQ4PBAWZV6K" hidden="1">#REF!</definedName>
    <definedName name="BExU4LML14Q7KDTYIKJWXF68W7X1" localSheetId="0" hidden="1">#REF!</definedName>
    <definedName name="BExU4LML14Q7KDTYIKJWXF68W7X1" hidden="1">#REF!</definedName>
    <definedName name="BExU4NA00RRRBGRT6TOB0MXZRCRZ" localSheetId="0" hidden="1">#REF!</definedName>
    <definedName name="BExU4NA00RRRBGRT6TOB0MXZRCRZ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0" hidden="1">#REF!</definedName>
    <definedName name="BExU5DSTBWXLN6E59B757KRWRI6E" hidden="1">#REF!</definedName>
    <definedName name="BExU5JSMO03X9M4WIRPP8JPSMQKJ" localSheetId="0" hidden="1">#REF!</definedName>
    <definedName name="BExU5JSMO03X9M4WIRPP8JPSMQKJ" hidden="1">#REF!</definedName>
    <definedName name="BExU5TDWM8NNDHYPQ7OQODTQ368A" localSheetId="0" hidden="1">#REF!</definedName>
    <definedName name="BExU5TDWM8NNDHYPQ7OQODTQ368A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0" hidden="1">#REF!</definedName>
    <definedName name="BExU6PAVKIOAIMQ9XQIHHF1SUAGO" hidden="1">#REF!</definedName>
    <definedName name="BExU6SLKTWV0YINVLTI6BCG9ANZM" localSheetId="0" hidden="1">#REF!</definedName>
    <definedName name="BExU6SLKTWV0YINVLTI6BCG9ANZM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0" hidden="1">#REF!</definedName>
    <definedName name="BExU7BBTUF8BQ42DSGM94X5TG5GF" hidden="1">#REF!</definedName>
    <definedName name="BExU7HH4EAHFQHT4AXKGWAWZP3I0" localSheetId="0" hidden="1">#REF!</definedName>
    <definedName name="BExU7HH4EAHFQHT4AXKGWAWZP3I0" hidden="1">#REF!</definedName>
    <definedName name="BExU7L7WPQSA0ELXZ0I86V33QCCJ" localSheetId="0" hidden="1">#REF!</definedName>
    <definedName name="BExU7L7WPQSA0ELXZ0I86V33QCCJ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0" hidden="1">#REF!</definedName>
    <definedName name="BExU7O2BJ6D5YCKEL6FD2EFCWYRX" hidden="1">#REF!</definedName>
    <definedName name="BExU7Q0JS9YIUKUPNSSAIDK2KJAV" localSheetId="0" hidden="1">#REF!</definedName>
    <definedName name="BExU7Q0JS9YIUKUPNSSAIDK2KJAV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0" hidden="1">#REF!</definedName>
    <definedName name="BExU885EZZNSZV3GP298UJ8LB7OL" hidden="1">#REF!</definedName>
    <definedName name="BExU8FSAUP9TUZ1NO9WXK80QPHWV" localSheetId="0" hidden="1">#REF!</definedName>
    <definedName name="BExU8FSAUP9TUZ1NO9WXK80QPHWV" hidden="1">#REF!</definedName>
    <definedName name="BExU8KFLAN778MBN93NYZB0FV30G" localSheetId="0" hidden="1">#REF!</definedName>
    <definedName name="BExU8KFLAN778MBN93NYZB0FV30G" hidden="1">#REF!</definedName>
    <definedName name="BExU8PZC6845UUDFG9M8FTC3P3DK" localSheetId="0" hidden="1">#REF!</definedName>
    <definedName name="BExU8PZC6845UUDFG9M8FTC3P3DK" hidden="1">#REF!</definedName>
    <definedName name="BExU8UX9JX3XLB47YZ8GFXE0V7R2" localSheetId="0" hidden="1">#REF!</definedName>
    <definedName name="BExU8UX9JX3XLB47YZ8GFXE0V7R2" hidden="1">#REF!</definedName>
    <definedName name="BExU8WVGMRSFNWCNHODQ9JQCMZB0" localSheetId="0" hidden="1">#REF!</definedName>
    <definedName name="BExU8WVGMRSFNWCNHODQ9JQCMZB0" hidden="1">#REF!</definedName>
    <definedName name="BExU96M1J7P9DZQ3S9H0C12KGYTW" localSheetId="0" hidden="1">#REF!</definedName>
    <definedName name="BExU96M1J7P9DZQ3S9H0C12KGYTW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0" hidden="1">#REF!</definedName>
    <definedName name="BExU9KJOZLO15N11MJVN782NFGJ0" hidden="1">#REF!</definedName>
    <definedName name="BExU9LG29XU2K1GNKRO4438JYQZE" localSheetId="0" hidden="1">#REF!</definedName>
    <definedName name="BExU9LG29XU2K1GNKRO4438JYQZE" hidden="1">#REF!</definedName>
    <definedName name="BExU9RW36I5Z6JIXUIUB3PJH86LT" localSheetId="0" hidden="1">#REF!</definedName>
    <definedName name="BExU9RW36I5Z6JIXUIUB3PJH86LT" hidden="1">#REF!</definedName>
    <definedName name="BExU9WU19DJ2VAGISPFEGDWWOO4V" localSheetId="0" hidden="1">#REF!</definedName>
    <definedName name="BExU9WU19DJ2VAGISPFEGDWWOO4V" hidden="1">#REF!</definedName>
    <definedName name="BExUA28AO7OWDG3H23Q0CL4B7BHW" localSheetId="0" hidden="1">#REF!</definedName>
    <definedName name="BExUA28AO7OWDG3H23Q0CL4B7BHW" hidden="1">#REF!</definedName>
    <definedName name="BExUA34N2C083NSTAHQGZZ3BCYGK" localSheetId="0" hidden="1">#REF!</definedName>
    <definedName name="BExUA34N2C083NSTAHQGZZ3BCYGK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0" hidden="1">#REF!</definedName>
    <definedName name="BExUA6Q4K25VH452AQ3ZIRBCMS61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0" hidden="1">#REF!</definedName>
    <definedName name="BExUAMWQODKBXMRH1QCMJLJBF8M7" hidden="1">#REF!</definedName>
    <definedName name="BExUAPR6Y32097JKJCTGC4C6EGE9" localSheetId="0" hidden="1">#REF!</definedName>
    <definedName name="BExUAPR6Y32097JKJCTGC4C6EGE9" hidden="1">#REF!</definedName>
    <definedName name="BExUARUP0MX710TNZSAA01HUEAVC" localSheetId="0" hidden="1">#REF!</definedName>
    <definedName name="BExUARUP0MX710TNZSAA01HUEAVC" hidden="1">#REF!</definedName>
    <definedName name="BExUAX8WS5OPVLCDXRGKTU2QMTFO" localSheetId="0" hidden="1">#REF!</definedName>
    <definedName name="BExUAX8WS5OPVLCDXRGKTU2QMTFO" hidden="1">#REF!</definedName>
    <definedName name="BExUB1FYAZ433NX9GD7WGACX5IZD" localSheetId="0" hidden="1">#REF!</definedName>
    <definedName name="BExUB1FYAZ433NX9GD7WGACX5IZD" hidden="1">#REF!</definedName>
    <definedName name="BExUB8HLEXSBVPZ5AXNQEK96F1N4" localSheetId="0" hidden="1">#REF!</definedName>
    <definedName name="BExUB8HLEXSBVPZ5AXNQEK96F1N4" hidden="1">#REF!</definedName>
    <definedName name="BExUBCDVZIEA7YT0LPSMHL5ZSERQ" localSheetId="0" hidden="1">#REF!</definedName>
    <definedName name="BExUBCDVZIEA7YT0LPSMHL5ZSERQ" hidden="1">#REF!</definedName>
    <definedName name="BExUBDA8WU087BUIMXC1U1CKA2RA" localSheetId="0" hidden="1">#REF!</definedName>
    <definedName name="BExUBDA8WU087BUIMXC1U1CKA2RA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0" hidden="1">#REF!</definedName>
    <definedName name="BExUBL83ED0P076RN9RJ8P1MZ299" hidden="1">#REF!</definedName>
    <definedName name="BExUC1EPS2CZ5CKFA0AQRIVRSHS8" localSheetId="0" hidden="1">#REF!</definedName>
    <definedName name="BExUC1EPS2CZ5CKFA0AQRIVRSHS8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0" hidden="1">#REF!</definedName>
    <definedName name="BExUC8WH8TCKBB5313JGYYQ1WFLT" hidden="1">#REF!</definedName>
    <definedName name="BExUCAP7GOSYPHMQKK6719YLSDIQ" localSheetId="0" hidden="1">#REF!</definedName>
    <definedName name="BExUCAP7GOSYPHMQKK6719YLSDIQ" hidden="1">#REF!</definedName>
    <definedName name="BExUCFCDK6SPH86I6STXX8X3WMC4" localSheetId="0" hidden="1">#REF!</definedName>
    <definedName name="BExUCFCDK6SPH86I6STXX8X3WMC4" hidden="1">#REF!</definedName>
    <definedName name="BExUCKL98JB87L3I6T6IFSWJNYAB" localSheetId="0" hidden="1">#REF!</definedName>
    <definedName name="BExUCKL98JB87L3I6T6IFSWJNYAB" hidden="1">#REF!</definedName>
    <definedName name="BExUCLC6AQ5KR6LXSAXV4QQ8ASVG" localSheetId="0" hidden="1">#REF!</definedName>
    <definedName name="BExUCLC6AQ5KR6LXSAXV4QQ8ASVG" hidden="1">#REF!</definedName>
    <definedName name="BExUD4IOJ12X3PJG5WXNNGDRCKAP" localSheetId="0" hidden="1">#REF!</definedName>
    <definedName name="BExUD4IOJ12X3PJG5WXNNGDRCKAP" hidden="1">#REF!</definedName>
    <definedName name="BExUD9WX9BWK72UWVSLYZJLAY5VY" localSheetId="0" hidden="1">#REF!</definedName>
    <definedName name="BExUD9WX9BWK72UWVSLYZJLAY5VY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0" hidden="1">#REF!</definedName>
    <definedName name="BExUE5OMY7OAJQ9WR8C8HG311ORP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0" hidden="1">#REF!</definedName>
    <definedName name="BExUEJGX3OQQP5KFRJSRCZ70EI9V" hidden="1">#REF!</definedName>
    <definedName name="BExUEKDB2RWXF3WMTZ6JSBCHNSDT" localSheetId="0" hidden="1">#REF!</definedName>
    <definedName name="BExUEKDB2RWXF3WMTZ6JSBCHNSDT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0" hidden="1">#REF!</definedName>
    <definedName name="BExVPRLJ9I6RX45EDVFSQGCPJSOK" hidden="1">#REF!</definedName>
    <definedName name="BExVRFU8RWFT8A80ZVAW185SG2G6" localSheetId="0" hidden="1">#REF!</definedName>
    <definedName name="BExVRFU8RWFT8A80ZVAW185SG2G6" hidden="1">#REF!</definedName>
    <definedName name="BExVSJ3NHETBAIZTZQSM8LAVT76V" localSheetId="0" hidden="1">#REF!</definedName>
    <definedName name="BExVSJ3NHETBAIZTZQSM8LAVT76V" hidden="1">#REF!</definedName>
    <definedName name="BExVSL787C8E4HFQZ2NVLT35I2XV" localSheetId="0" hidden="1">#REF!</definedName>
    <definedName name="BExVSL787C8E4HFQZ2NVLT35I2XV" hidden="1">#REF!</definedName>
    <definedName name="BExVSTFTVV14SFGHQUOJL5SQ5TX9" localSheetId="0" hidden="1">#REF!</definedName>
    <definedName name="BExVSTFTVV14SFGHQUOJL5SQ5TX9" hidden="1">#REF!</definedName>
    <definedName name="BExVT017S14M5X928ARKQ2GNUFE0" localSheetId="0" hidden="1">#REF!</definedName>
    <definedName name="BExVT017S14M5X928ARKQ2GNUFE0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0" hidden="1">#REF!</definedName>
    <definedName name="BExVT9H0R0T7WGQAAC0HABMG54YM" hidden="1">#REF!</definedName>
    <definedName name="BExVTAO57POUXSZQJQ6MABMZQA13" localSheetId="0" hidden="1">#REF!</definedName>
    <definedName name="BExVTAO57POUXSZQJQ6MABMZQA13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0" hidden="1">#REF!</definedName>
    <definedName name="BExVTXLMYR87BC04D1ERALPUFVPG" hidden="1">#REF!</definedName>
    <definedName name="BExVUL9V3H8ZF6Y72LQBBN639YAA" localSheetId="0" hidden="1">#REF!</definedName>
    <definedName name="BExVUL9V3H8ZF6Y72LQBBN639YAA" hidden="1">#REF!</definedName>
    <definedName name="BExVUZT95UAU8XG5X9XSE25CHQGA" localSheetId="0" hidden="1">#REF!</definedName>
    <definedName name="BExVUZT95UAU8XG5X9XSE25CHQGA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0" hidden="1">#REF!</definedName>
    <definedName name="BExVV7R410VYLADLX9LNG63ID6H1" hidden="1">#REF!</definedName>
    <definedName name="BExVVAAVDXGWAVI6J2W0BCU58MBM" localSheetId="0" hidden="1">#REF!</definedName>
    <definedName name="BExVVAAVDXGWAVI6J2W0BCU58MBM" hidden="1">#REF!</definedName>
    <definedName name="BExVVCEED4JEKF59OV0G3T4XFMFO" localSheetId="0" hidden="1">#REF!</definedName>
    <definedName name="BExVVCEED4JEKF59OV0G3T4XFMFO" hidden="1">#REF!</definedName>
    <definedName name="BExVVPFO2J7FMSRPD36909HN4BZJ" localSheetId="0" hidden="1">#REF!</definedName>
    <definedName name="BExVVPFO2J7FMSRPD36909HN4BZJ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0" hidden="1">#REF!</definedName>
    <definedName name="BExVVQ19TAECID45CS4HXT1RD3AQ" hidden="1">#REF!</definedName>
    <definedName name="BExVVYKOYB7OX8Y0B4UIUF79PVDO" localSheetId="0" hidden="1">#REF!</definedName>
    <definedName name="BExVVYKOYB7OX8Y0B4UIUF79PVDO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0" hidden="1">#REF!</definedName>
    <definedName name="BExVW6YTKA098AF57M4PHNQ54XMH" hidden="1">#REF!</definedName>
    <definedName name="BExVWHRDIJBRFANMKJFY05BHP7RS" localSheetId="0" hidden="1">#REF!</definedName>
    <definedName name="BExVWHRDIJBRFANMKJFY05BHP7RS" hidden="1">#REF!</definedName>
    <definedName name="BExVWINKCH0V0NUWH363SMXAZE62" localSheetId="0" hidden="1">#REF!</definedName>
    <definedName name="BExVWINKCH0V0NUWH363SMXAZE62" hidden="1">#REF!</definedName>
    <definedName name="BExVWYU8EK669NP172GEIGCTVPPA" localSheetId="0" hidden="1">#REF!</definedName>
    <definedName name="BExVWYU8EK669NP172GEIGCTVPPA" hidden="1">#REF!</definedName>
    <definedName name="BExVX3XN2DRJKL8EDBIG58RYQ36R" localSheetId="0" hidden="1">#REF!</definedName>
    <definedName name="BExVX3XN2DRJKL8EDBIG58RYQ36R" hidden="1">#REF!</definedName>
    <definedName name="BExVXBA38Z5WNQUH39HHZ2SAMC1T" localSheetId="0" hidden="1">#REF!</definedName>
    <definedName name="BExVXBA38Z5WNQUH39HHZ2SAMC1T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0" hidden="1">#REF!</definedName>
    <definedName name="BExVXHKI6LFYMGWISMPACMO247HL" hidden="1">#REF!</definedName>
    <definedName name="BExVXK9SK580O7MYHVNJ3V911ALP" localSheetId="0" hidden="1">#REF!</definedName>
    <definedName name="BExVXK9SK580O7MYHVNJ3V911ALP" hidden="1">#REF!</definedName>
    <definedName name="BExVXLX2BZ5EF2X6R41BTKRJR1NM" localSheetId="0" hidden="1">#REF!</definedName>
    <definedName name="BExVXLX2BZ5EF2X6R41BTKRJR1NM" hidden="1">#REF!</definedName>
    <definedName name="BExVXYT01U5IPYA7E44FWS6KCEFC" localSheetId="0" hidden="1">#REF!</definedName>
    <definedName name="BExVXYT01U5IPYA7E44FWS6KCEFC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0" hidden="1">#REF!</definedName>
    <definedName name="BExVY954UOEVQEIC5OFO4NEWVKAQ" hidden="1">#REF!</definedName>
    <definedName name="BExVYHDYIV5397LC02V4FEP8VD6W" localSheetId="0" hidden="1">#REF!</definedName>
    <definedName name="BExVYHDYIV5397LC02V4FEP8VD6W" hidden="1">#REF!</definedName>
    <definedName name="BExVYO4NFDGC4ZOGHANQWX5CH4BT" localSheetId="0" hidden="1">#REF!</definedName>
    <definedName name="BExVYO4NFDGC4ZOGHANQWX5CH4BT" hidden="1">#REF!</definedName>
    <definedName name="BExVYOVIZDA18YIQ0A30Q052PCAK" localSheetId="0" hidden="1">#REF!</definedName>
    <definedName name="BExVYOVIZDA18YIQ0A30Q052PCAK" hidden="1">#REF!</definedName>
    <definedName name="BExVYPS2R6B75R1EFIUJ6G5TE4Q4" localSheetId="0" hidden="1">#REF!</definedName>
    <definedName name="BExVYPS2R6B75R1EFIUJ6G5TE4Q4" hidden="1">#REF!</definedName>
    <definedName name="BExVYQIXPEM6J4JVP78BRHIC05PV" localSheetId="0" hidden="1">#REF!</definedName>
    <definedName name="BExVYQIXPEM6J4JVP78BRHIC05PV" hidden="1">#REF!</definedName>
    <definedName name="BExVYVGWN7SONLVDH9WJ2F1JS264" localSheetId="0" hidden="1">#REF!</definedName>
    <definedName name="BExVYVGWN7SONLVDH9WJ2F1JS264" hidden="1">#REF!</definedName>
    <definedName name="BExVZ40HNAZRM8JHYYNQ7F6A4GU0" localSheetId="0" hidden="1">#REF!</definedName>
    <definedName name="BExVZ40HNAZRM8JHYYNQ7F6A4GU0" hidden="1">#REF!</definedName>
    <definedName name="BExVZ7WRO17PYILJEJGPQCO5IL66" localSheetId="0" hidden="1">#REF!</definedName>
    <definedName name="BExVZ7WRO17PYILJEJGPQCO5IL66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0" hidden="1">#REF!</definedName>
    <definedName name="BExVZB1Y5J4UL2LKK0363EU7GIJ1" hidden="1">#REF!</definedName>
    <definedName name="BExVZGQXYK2ICC9JSNFPRHBD5KNU" localSheetId="0" hidden="1">#REF!</definedName>
    <definedName name="BExVZGQXYK2ICC9JSNFPRHBD5KNU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0" hidden="1">#REF!</definedName>
    <definedName name="BExVZNXWS91RD7NXV5NE2R3C8WW7" hidden="1">#REF!</definedName>
    <definedName name="BExW008AGT1ZRN5DFG4YOH5F7G47" localSheetId="0" hidden="1">#REF!</definedName>
    <definedName name="BExW008AGT1ZRN5DFG4YOH5F7G47" hidden="1">#REF!</definedName>
    <definedName name="BExW0386REQRCQCVT9BCX80UPTRY" localSheetId="0" hidden="1">#REF!</definedName>
    <definedName name="BExW0386REQRCQCVT9BCX80UPTRY" hidden="1">#REF!</definedName>
    <definedName name="BExW0FYP4WXY71CYUG40SUBG9UWU" localSheetId="0" hidden="1">#REF!</definedName>
    <definedName name="BExW0FYP4WXY71CYUG40SUBG9UWU" hidden="1">#REF!</definedName>
    <definedName name="BExW0MPJNQOJ7D6U780WU5XBL97X" localSheetId="0" hidden="1">#REF!</definedName>
    <definedName name="BExW0MPJNQOJ7D6U780WU5XBL97X" hidden="1">#REF!</definedName>
    <definedName name="BExW0RI61B4VV0ARXTFVBAWRA1C5" localSheetId="0" hidden="1">#REF!</definedName>
    <definedName name="BExW0RI61B4VV0ARXTFVBAWRA1C5" hidden="1">#REF!</definedName>
    <definedName name="BExW0Y8T85LBE0WS6FPX6ILTX9ON" localSheetId="0" hidden="1">#REF!</definedName>
    <definedName name="BExW0Y8T85LBE0WS6FPX6ILTX9ON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0" hidden="1">#REF!</definedName>
    <definedName name="BExW1F1220628FOMTW5UAATHRJHK" hidden="1">#REF!</definedName>
    <definedName name="BExW1PTHB0NZUF0GTD2J1UUL693E" localSheetId="0" hidden="1">#REF!</definedName>
    <definedName name="BExW1PTHB0NZUF0GTD2J1UUL693E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0" hidden="1">#REF!</definedName>
    <definedName name="BExW1U0JLKQ094DW5MMOI8UHO09V" hidden="1">#REF!</definedName>
    <definedName name="BExW1VNZHNB5P9V6232N0DQCE0WE" localSheetId="0" hidden="1">#REF!</definedName>
    <definedName name="BExW1VNZHNB5P9V6232N0DQCE0WE" hidden="1">#REF!</definedName>
    <definedName name="BExW1WK6J1TDP29S3QDPTYZJBLIW" localSheetId="0" hidden="1">#REF!</definedName>
    <definedName name="BExW1WK6J1TDP29S3QDPTYZJBLIW" hidden="1">#REF!</definedName>
    <definedName name="BExW283NP9D366XFPXLGSCI5UB0L" localSheetId="0" hidden="1">#REF!</definedName>
    <definedName name="BExW283NP9D366XFPXLGSCI5UB0L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0" hidden="1">#REF!</definedName>
    <definedName name="BExW2SMO90FU9W8DVVES6Q4E6BZR" hidden="1">#REF!</definedName>
    <definedName name="BExW36V9N91OHCUMGWJQL3I5P4JK" localSheetId="0" hidden="1">#REF!</definedName>
    <definedName name="BExW36V9N91OHCUMGWJQL3I5P4JK" hidden="1">#REF!</definedName>
    <definedName name="BExW39V04HTFFQE7DAW9MAJT0NNF" localSheetId="0" hidden="1">#REF!</definedName>
    <definedName name="BExW39V04HTFFQE7DAW9MAJT0NNF" hidden="1">#REF!</definedName>
    <definedName name="BExW3ECU6QPMV99AITCPHAG0CGYK" localSheetId="0" hidden="1">#REF!</definedName>
    <definedName name="BExW3ECU6QPMV99AITCPHAG0CGYK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0" hidden="1">#REF!</definedName>
    <definedName name="BExW3T1K638HT5E0Y8MMK108P5JT" hidden="1">#REF!</definedName>
    <definedName name="BExW3U3D6FTAFTK3Q7DSA9FY454Q" localSheetId="0" hidden="1">#REF!</definedName>
    <definedName name="BExW3U3D6FTAFTK3Q7DSA9FY454Q" hidden="1">#REF!</definedName>
    <definedName name="BExW4217ZHL9VO39POSTJOD090WU" localSheetId="0" hidden="1">#REF!</definedName>
    <definedName name="BExW4217ZHL9VO39POSTJOD090WU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0" hidden="1">#REF!</definedName>
    <definedName name="BExW4JKC5837JBPCOJV337ZVYYY3" hidden="1">#REF!</definedName>
    <definedName name="BExW4O2DBZGV8KGBO9EB4BAXIH4Y" localSheetId="0" hidden="1">#REF!</definedName>
    <definedName name="BExW4O2DBZGV8KGBO9EB4BAXIH4Y" hidden="1">#REF!</definedName>
    <definedName name="BExW4QR9FV9MP5K610THBSM51RYO" localSheetId="0" hidden="1">#REF!</definedName>
    <definedName name="BExW4QR9FV9MP5K610THBSM51RYO" hidden="1">#REF!</definedName>
    <definedName name="BExW4Z029R9E19ZENN3WEA3VDAD1" localSheetId="0" hidden="1">#REF!</definedName>
    <definedName name="BExW4Z029R9E19ZENN3WEA3VDAD1" hidden="1">#REF!</definedName>
    <definedName name="BExW53SPLW3K0Y0ZVTM4NYF1B2YH" localSheetId="0" hidden="1">#REF!</definedName>
    <definedName name="BExW53SPLW3K0Y0ZVTM4NYF1B2YH" hidden="1">#REF!</definedName>
    <definedName name="BExW591F7X34FVKJ2OUT09PFUW1B" localSheetId="0" hidden="1">#REF!</definedName>
    <definedName name="BExW591F7X34FVKJ2OUT09PFUW1B" hidden="1">#REF!</definedName>
    <definedName name="BExW5AZNT6IAZGNF2C879ODHY1B8" localSheetId="0" hidden="1">#REF!</definedName>
    <definedName name="BExW5AZNT6IAZGNF2C879ODHY1B8" hidden="1">#REF!</definedName>
    <definedName name="BExW5F6OUXHEWQU5VYE7W7P8DD78" localSheetId="0" hidden="1">#REF!</definedName>
    <definedName name="BExW5F6OUXHEWQU5VYE7W7P8DD78" hidden="1">#REF!</definedName>
    <definedName name="BExW5WPU27WD4NWZOT0ZEJIDLX5J" localSheetId="0" hidden="1">#REF!</definedName>
    <definedName name="BExW5WPU27WD4NWZOT0ZEJIDLX5J" hidden="1">#REF!</definedName>
    <definedName name="BExW5YD97EMSUYC4KDEFH1FB4FY3" localSheetId="0" hidden="1">#REF!</definedName>
    <definedName name="BExW5YD97EMSUYC4KDEFH1FB4FY3" hidden="1">#REF!</definedName>
    <definedName name="BExW5Z469DSRWTA6T0KVLA7SMIPL" localSheetId="0" hidden="1">#REF!</definedName>
    <definedName name="BExW5Z469DSRWTA6T0KVLA7SMIPL" hidden="1">#REF!</definedName>
    <definedName name="BExW62ETJAPBX5X53FTGUCHZXI2K" localSheetId="0" hidden="1">#REF!</definedName>
    <definedName name="BExW62ETJAPBX5X53FTGUCHZXI2K" hidden="1">#REF!</definedName>
    <definedName name="BExW660AV1TUV2XNUPD65RZR3QOO" localSheetId="0" hidden="1">#REF!</definedName>
    <definedName name="BExW660AV1TUV2XNUPD65RZR3QOO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0" hidden="1">#REF!</definedName>
    <definedName name="BExW6G1PJ38H10DVLL8WPQ736OEB" hidden="1">#REF!</definedName>
    <definedName name="BExW794A74Z5F2K8LVQLD6VSKXUE" localSheetId="0" hidden="1">#REF!</definedName>
    <definedName name="BExW794A74Z5F2K8LVQLD6VSKXUE" hidden="1">#REF!</definedName>
    <definedName name="BExW7Q1TQ8E6G4WYYNSOMV43S95R" localSheetId="0" hidden="1">#REF!</definedName>
    <definedName name="BExW7Q1TQ8E6G4WYYNSOMV43S95R" hidden="1">#REF!</definedName>
    <definedName name="BExW7XZTFZV0N9YM9S4PM74A5X2O" localSheetId="0" hidden="1">#REF!</definedName>
    <definedName name="BExW7XZTFZV0N9YM9S4PM74A5X2O" hidden="1">#REF!</definedName>
    <definedName name="BExW8K0SSIPSKBVP06IJ71600HJZ" localSheetId="0" hidden="1">#REF!</definedName>
    <definedName name="BExW8K0SSIPSKBVP06IJ71600HJZ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0" hidden="1">#REF!</definedName>
    <definedName name="BExW967733Q8RAJOHR2GJ3HO8JIW" hidden="1">#REF!</definedName>
    <definedName name="BExW9POK1KIOI0ALS5MZIKTDIYMA" localSheetId="0" hidden="1">#REF!</definedName>
    <definedName name="BExW9POK1KIOI0ALS5MZIKTDIYMA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0" hidden="1">#REF!</definedName>
    <definedName name="BExXN1XNO7H60M9X1E7EVWFJDM5N" hidden="1">#REF!</definedName>
    <definedName name="BExXN1XOOOY51EZQ6II0LWEU2OYT" localSheetId="0" hidden="1">#REF!</definedName>
    <definedName name="BExXN1XOOOY51EZQ6II0LWEU2OYT" hidden="1">#REF!</definedName>
    <definedName name="BExXN22ZOTIW49GPLWFYKVM90FNZ" localSheetId="0" hidden="1">#REF!</definedName>
    <definedName name="BExXN22ZOTIW49GPLWFYKVM90FNZ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0" hidden="1">#REF!</definedName>
    <definedName name="BExXNBOA39T2X6Y5Y5GZ5DDNA1AX" hidden="1">#REF!</definedName>
    <definedName name="BExXNBZ1BRDK73S9XPRR1645KLVB" localSheetId="0" hidden="1">#REF!</definedName>
    <definedName name="BExXNBZ1BRDK73S9XPRR1645KLVB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0" hidden="1">#REF!</definedName>
    <definedName name="BExXNPM24UN2PGVL9D1TUBFRIKR4" hidden="1">#REF!</definedName>
    <definedName name="BExXNWCR6WOY5G3VTC96QCIFQE0E" localSheetId="0" hidden="1">#REF!</definedName>
    <definedName name="BExXNWCR6WOY5G3VTC96QCIFQE0E" hidden="1">#REF!</definedName>
    <definedName name="BExXNWYB165VO9MHARCL5WLCHWS0" localSheetId="0" hidden="1">#REF!</definedName>
    <definedName name="BExXNWYB165VO9MHARCL5WLCHWS0" hidden="1">#REF!</definedName>
    <definedName name="BExXO278QHQN8JDK5425EJ615ECC" localSheetId="0" hidden="1">#REF!</definedName>
    <definedName name="BExXO278QHQN8JDK5425EJ615ECC" hidden="1">#REF!</definedName>
    <definedName name="BExXO4QVV7YZ6L5A7WZEMIA5AZOV" localSheetId="0" hidden="1">#REF!</definedName>
    <definedName name="BExXO4QVV7YZ6L5A7WZEMIA5AZOV" hidden="1">#REF!</definedName>
    <definedName name="BExXOBHOP0WGFHI2Y9AO4L440UVQ" localSheetId="0" hidden="1">#REF!</definedName>
    <definedName name="BExXOBHOP0WGFHI2Y9AO4L440UVQ" hidden="1">#REF!</definedName>
    <definedName name="BExXOHHHX25B8F97636QMXFUDZQK" localSheetId="0" hidden="1">#REF!</definedName>
    <definedName name="BExXOHHHX25B8F97636QMXFUDZQK" hidden="1">#REF!</definedName>
    <definedName name="BExXOHSAD2NSHOLLMZ2JWA4I3I1R" localSheetId="0" hidden="1">#REF!</definedName>
    <definedName name="BExXOHSAD2NSHOLLMZ2JWA4I3I1R" hidden="1">#REF!</definedName>
    <definedName name="BExXOJKWIJ6IFTV1RHIWHR91EZMW" localSheetId="0" hidden="1">#REF!</definedName>
    <definedName name="BExXOJKWIJ6IFTV1RHIWHR91EZMW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0" hidden="1">#REF!</definedName>
    <definedName name="BExXPELOTHOAG0OWILLAH94OZV5J" hidden="1">#REF!</definedName>
    <definedName name="BExXPOSJRLJNYPU01QNNQ5URXP2U" localSheetId="0" hidden="1">#REF!</definedName>
    <definedName name="BExXPOSJRLJNYPU01QNNQ5URXP2U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0" hidden="1">#REF!</definedName>
    <definedName name="BExXPZKYEMVF5JOC14HYOOYQK6JK" hidden="1">#REF!</definedName>
    <definedName name="BExXQ89PA10X79WBWOEP1AJX1OQM" localSheetId="0" hidden="1">#REF!</definedName>
    <definedName name="BExXQ89PA10X79WBWOEP1AJX1OQM" hidden="1">#REF!</definedName>
    <definedName name="BExXQCGQGGYSI0LTRVR73MUO50AW" localSheetId="0" hidden="1">#REF!</definedName>
    <definedName name="BExXQCGQGGYSI0LTRVR73MUO50AW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0" hidden="1">#REF!</definedName>
    <definedName name="BExXQH41O5HZAH8BO6HCFY8YC3TU" hidden="1">#REF!</definedName>
    <definedName name="BExXQJIEF5R3QQ6D8HO3NGPU0IQC" localSheetId="0" hidden="1">#REF!</definedName>
    <definedName name="BExXQJIEF5R3QQ6D8HO3NGPU0IQC" hidden="1">#REF!</definedName>
    <definedName name="BExXQRAVW0KPQXIJ59NG6UGTZB59" localSheetId="0" hidden="1">#REF!</definedName>
    <definedName name="BExXQRAVW0KPQXIJ59NG6UGTZB59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0" hidden="1">#REF!</definedName>
    <definedName name="BExXQU00KOR7XLM8B13DGJ1MIQDY" hidden="1">#REF!</definedName>
    <definedName name="BExXQUG48Q1ISN53FE4MRROM0HSJ" localSheetId="0" hidden="1">#REF!</definedName>
    <definedName name="BExXQUG48Q1ISN53FE4MRROM0HSJ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0" hidden="1">#REF!</definedName>
    <definedName name="BExXR46U23CRRBV6IZT982MAEQKI" hidden="1">#REF!</definedName>
    <definedName name="BExXR6A8W3ND3XDZXBMQZ1VCAXHG" localSheetId="0" hidden="1">#REF!</definedName>
    <definedName name="BExXR6A8W3ND3XDZXBMQZ1VCAXHG" hidden="1">#REF!</definedName>
    <definedName name="BExXR7HKNHT37B4OOA9K9191PP22" localSheetId="0" hidden="1">#REF!</definedName>
    <definedName name="BExXR7HKNHT37B4OOA9K9191PP22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0" hidden="1">#REF!</definedName>
    <definedName name="BExXRIQ2JF2CVTRDQX2D9SPH7FTN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0" hidden="1">#REF!</definedName>
    <definedName name="BExXRO9N1SNJZGKD90P4K7FU1J0P" hidden="1">#REF!</definedName>
    <definedName name="BExXROF2MWDZ7IFXX27XOJ79Q86E" localSheetId="0" hidden="1">#REF!</definedName>
    <definedName name="BExXROF2MWDZ7IFXX27XOJ79Q86E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0" hidden="1">#REF!</definedName>
    <definedName name="BExXRZ20LZZCW8LVGDK0XETOTSAI" hidden="1">#REF!</definedName>
    <definedName name="BExXS4R1GKUJQX6MHUIUN4S3SCAS" localSheetId="0" hidden="1">#REF!</definedName>
    <definedName name="BExXS4R1GKUJQX6MHUIUN4S3SCAS" hidden="1">#REF!</definedName>
    <definedName name="BExXS63O4OMWMNXXAODZQFSDG33N" localSheetId="0" hidden="1">#REF!</definedName>
    <definedName name="BExXS63O4OMWMNXXAODZQFSDG33N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0" hidden="1">#REF!</definedName>
    <definedName name="BExXSC8RFK5D68FJD2HI4K66SA6I" hidden="1">#REF!</definedName>
    <definedName name="BExXSCP0AZ5MYCC2UFG2GLBCV1CC" localSheetId="0" hidden="1">#REF!</definedName>
    <definedName name="BExXSCP0AZ5MYCC2UFG2GLBCV1CC" hidden="1">#REF!</definedName>
    <definedName name="BExXSNHC88W4UMXEOIOOATJAIKZO" localSheetId="0" hidden="1">#REF!</definedName>
    <definedName name="BExXSNHC88W4UMXEOIOOATJAIKZO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0" hidden="1">#REF!</definedName>
    <definedName name="BExXSVQ2WOJJ73YEO8Q2FK60V4G8" hidden="1">#REF!</definedName>
    <definedName name="BExXTER5A2EQ14KN6J0MVATIHVKN" localSheetId="0" hidden="1">#REF!</definedName>
    <definedName name="BExXTER5A2EQ14KN6J0MVATIHVKN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0" hidden="1">#REF!</definedName>
    <definedName name="BExXTP3GYO6Z9RTKKT10XA0UTV3T" hidden="1">#REF!</definedName>
    <definedName name="BExXTRN4AFX9QW6YC4HNGBBD5R08" localSheetId="0" hidden="1">#REF!</definedName>
    <definedName name="BExXTRN4AFX9QW6YC4HNGBBD5R08" hidden="1">#REF!</definedName>
    <definedName name="BExXTV8M7YIG5C64O046DN613ZRO" localSheetId="0" hidden="1">#REF!</definedName>
    <definedName name="BExXTV8M7YIG5C64O046DN613ZRO" hidden="1">#REF!</definedName>
    <definedName name="BExXTVDXQ7ZX3THNLFJXFAONW0AI" localSheetId="0" hidden="1">#REF!</definedName>
    <definedName name="BExXTVDXQ7ZX3THNLFJXFAONW0AI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0" hidden="1">#REF!</definedName>
    <definedName name="BExXUQEQBF6FI240ZGIF9YXZSRAU" hidden="1">#REF!</definedName>
    <definedName name="BExXUX02UQ8LJPBZ4YBORILFR0W0" localSheetId="0" hidden="1">#REF!</definedName>
    <definedName name="BExXUX02UQ8LJPBZ4YBORILFR0W0" hidden="1">#REF!</definedName>
    <definedName name="BExXUYND6EJO7CJ5KRICV4O1JNWK" localSheetId="0" hidden="1">#REF!</definedName>
    <definedName name="BExXUYND6EJO7CJ5KRICV4O1JNWK" hidden="1">#REF!</definedName>
    <definedName name="BExXV6FWG4H3S2QEUJZYIXILNGJ7" localSheetId="0" hidden="1">#REF!</definedName>
    <definedName name="BExXV6FWG4H3S2QEUJZYIXILNGJ7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0" hidden="1">#REF!</definedName>
    <definedName name="BExXVKZ9WXPGL6IVY6T61IDD771I" hidden="1">#REF!</definedName>
    <definedName name="BExXVLA319WCSEOVHB05KDUSU054" localSheetId="0" hidden="1">#REF!</definedName>
    <definedName name="BExXVLA319WCSEOVHB05KDUSU054" hidden="1">#REF!</definedName>
    <definedName name="BExXVTTG5YRCSTI0UL141BKR36SU" localSheetId="0" hidden="1">#REF!</definedName>
    <definedName name="BExXVTTG5YRCSTI0UL141BKR36SU" hidden="1">#REF!</definedName>
    <definedName name="BExXVYWX74VKI8BDDSX9U85460MB" localSheetId="0" hidden="1">#REF!</definedName>
    <definedName name="BExXVYWX74VKI8BDDSX9U85460MB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0" hidden="1">#REF!</definedName>
    <definedName name="BExXWFP5AYE7EHYTJWBZSQ8PQ0YX" hidden="1">#REF!</definedName>
    <definedName name="BExXWIUCR0LXM58OVKZT2APLVTIA" localSheetId="0" hidden="1">#REF!</definedName>
    <definedName name="BExXWIUCR0LXM58OVKZT2APLVTIA" hidden="1">#REF!</definedName>
    <definedName name="BExXWTXJEA32DLC6QKN10QB955JT" localSheetId="0" hidden="1">#REF!</definedName>
    <definedName name="BExXWTXJEA32DLC6QKN10QB955JT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0" hidden="1">#REF!</definedName>
    <definedName name="BExXWWXHBZHA9J3N8K47F84X0M0L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0" hidden="1">#REF!</definedName>
    <definedName name="BExXXH5N3NKBQ7BCJPJTBF8CYM2Q" hidden="1">#REF!</definedName>
    <definedName name="BExXXI7HHXLBLUEW7EQ73TALJF48" localSheetId="0" hidden="1">#REF!</definedName>
    <definedName name="BExXXI7HHXLBLUEW7EQ73TALJF48" hidden="1">#REF!</definedName>
    <definedName name="BExXXKWLM4D541BH6O8GOJMHFHMW" localSheetId="0" hidden="1">#REF!</definedName>
    <definedName name="BExXXKWLM4D541BH6O8GOJMHFHMW" hidden="1">#REF!</definedName>
    <definedName name="BExXXNR17I6P4FQZPQF2ZXDFYB6C" localSheetId="0" hidden="1">#REF!</definedName>
    <definedName name="BExXXNR17I6P4FQZPQF2ZXDFYB6C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0" hidden="1">#REF!</definedName>
    <definedName name="BExXY7TYEBFXRYUYIFHTN65RJ8EW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0" hidden="1">#REF!</definedName>
    <definedName name="BExXYMNYAYH3WA2ZCFAYKZID9ZCI" hidden="1">#REF!</definedName>
    <definedName name="BExXYYT12SVN2VDMLVNV4P3ISD8T" localSheetId="0" hidden="1">#REF!</definedName>
    <definedName name="BExXYYT12SVN2VDMLVNV4P3ISD8T" hidden="1">#REF!</definedName>
    <definedName name="BExXYZ3SPSRCWM4YHTPZDCOLZPHR" localSheetId="0" hidden="1">#REF!</definedName>
    <definedName name="BExXYZ3SPSRCWM4YHTPZDCOLZPHR" hidden="1">#REF!</definedName>
    <definedName name="BExXZFVV4YB42AZ3H1I40YG3JAPU" localSheetId="0" hidden="1">#REF!</definedName>
    <definedName name="BExXZFVV4YB42AZ3H1I40YG3JAPU" hidden="1">#REF!</definedName>
    <definedName name="BExXZG1CQE1M9TDJ99253H6JVGIH" localSheetId="0" hidden="1">#REF!</definedName>
    <definedName name="BExXZG1CQE1M9TDJ99253H6JVGIH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0" hidden="1">#REF!</definedName>
    <definedName name="BExY07WSDH5QEVM7BJXJK2ZRAI1O" hidden="1">#REF!</definedName>
    <definedName name="BExY09PJJWYWGWWLX3YT8EVK0YV4" localSheetId="0" hidden="1">#REF!</definedName>
    <definedName name="BExY09PJJWYWGWWLX3YT8EVK0YV4" hidden="1">#REF!</definedName>
    <definedName name="BExY0C3UBVC4M59JIRXVQ8OWAJC1" localSheetId="0" hidden="1">#REF!</definedName>
    <definedName name="BExY0C3UBVC4M59JIRXVQ8OWAJC1" hidden="1">#REF!</definedName>
    <definedName name="BExY0ENH6ZXHW155XIGS0F46T43M" localSheetId="0" hidden="1">#REF!</definedName>
    <definedName name="BExY0ENH6ZXHW155XIGS0F46T43M" hidden="1">#REF!</definedName>
    <definedName name="BExY0IEEUB9SRGD9I14IDCPO5GV4" localSheetId="0" hidden="1">#REF!</definedName>
    <definedName name="BExY0IEEUB9SRGD9I14IDCPO5GV4" hidden="1">#REF!</definedName>
    <definedName name="BExY0LEAAM7MUGBRLXD6KXBOHZ6S" localSheetId="0" hidden="1">#REF!</definedName>
    <definedName name="BExY0LEAAM7MUGBRLXD6KXBOHZ6S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0" hidden="1">#REF!</definedName>
    <definedName name="BExY0T1E034D7XAXNC6F7540LLIE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0" hidden="1">#REF!</definedName>
    <definedName name="BExY11FH9TXHERUYGG8FE50U7H7J" hidden="1">#REF!</definedName>
    <definedName name="BExY180UKNW5NIAWD6ZUYTFEH8QS" localSheetId="0" hidden="1">#REF!</definedName>
    <definedName name="BExY180UKNW5NIAWD6ZUYTFEH8QS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0" hidden="1">#REF!</definedName>
    <definedName name="BExY1GK9ELBEKDD7O6HR6DUO8YGO" hidden="1">#REF!</definedName>
    <definedName name="BExY1NWOXXFV9GGZ3PX444LZ8TVX" localSheetId="0" hidden="1">#REF!</definedName>
    <definedName name="BExY1NWOXXFV9GGZ3PX444LZ8TVX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0" hidden="1">#REF!</definedName>
    <definedName name="BExY1YEBOSLMID7LURP8QB46AI91" hidden="1">#REF!</definedName>
    <definedName name="BExY236UB98PA9PNCHMCSZYCHJBD" localSheetId="0" hidden="1">#REF!</definedName>
    <definedName name="BExY236UB98PA9PNCHMCSZYCHJBD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0" hidden="1">#REF!</definedName>
    <definedName name="BExY2GTSZ3VA9TXLY7KW1LIAKJ61" hidden="1">#REF!</definedName>
    <definedName name="BExY2IXBR1SGYZH08T7QHKEFS8HA" localSheetId="0" hidden="1">#REF!</definedName>
    <definedName name="BExY2IXBR1SGYZH08T7QHKEFS8HA" hidden="1">#REF!</definedName>
    <definedName name="BExY2Q4B5FUDA5VU4VRUHX327QN0" localSheetId="0" hidden="1">#REF!</definedName>
    <definedName name="BExY2Q4B5FUDA5VU4VRUHX327QN0" hidden="1">#REF!</definedName>
    <definedName name="BExY2S7TM2NG7A1NFYPWIFAIKUCO" localSheetId="0" hidden="1">#REF!</definedName>
    <definedName name="BExY2S7TM2NG7A1NFYPWIFAIKUCO" hidden="1">#REF!</definedName>
    <definedName name="BExY2Z3ZGRGD12RWANJZ8DFQO776" localSheetId="0" hidden="1">#REF!</definedName>
    <definedName name="BExY2Z3ZGRGD12RWANJZ8DFQO776" hidden="1">#REF!</definedName>
    <definedName name="BExY30WPXLJ01P42XKBSUF8KNOOK" localSheetId="0" hidden="1">#REF!</definedName>
    <definedName name="BExY30WPXLJ01P42XKBSUF8KNOOK" hidden="1">#REF!</definedName>
    <definedName name="BExY3297KIB0C8Z1G99OS1MCEGTO" localSheetId="0" hidden="1">#REF!</definedName>
    <definedName name="BExY3297KIB0C8Z1G99OS1MCEGTO" hidden="1">#REF!</definedName>
    <definedName name="BExY3HOSK7YI364K15OX70AVR6F1" localSheetId="0" hidden="1">#REF!</definedName>
    <definedName name="BExY3HOSK7YI364K15OX70AVR6F1" hidden="1">#REF!</definedName>
    <definedName name="BExY3I526B4VA8JBTKXWE3FGVT0D" localSheetId="0" hidden="1">#REF!</definedName>
    <definedName name="BExY3I526B4VA8JBTKXWE3FGVT0D" hidden="1">#REF!</definedName>
    <definedName name="BExY3I52TZR3GXQ9HDVDNIYLIGEH" localSheetId="0" hidden="1">#REF!</definedName>
    <definedName name="BExY3I52TZR3GXQ9HDVDNIYLIGEH" hidden="1">#REF!</definedName>
    <definedName name="BExY3T89AUR83SOAZZ3OMDEJDQ39" localSheetId="0" hidden="1">#REF!</definedName>
    <definedName name="BExY3T89AUR83SOAZZ3OMDEJDQ39" hidden="1">#REF!</definedName>
    <definedName name="BExY3WZ7VO2K6TYCHDY754FY24AA" localSheetId="0" hidden="1">#REF!</definedName>
    <definedName name="BExY3WZ7VO2K6TYCHDY754FY24AA" hidden="1">#REF!</definedName>
    <definedName name="BExY4BIG95HDDO6MY6WBUSWJIOLR" localSheetId="0" hidden="1">#REF!</definedName>
    <definedName name="BExY4BIG95HDDO6MY6WBUSWJIOLR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0" hidden="1">#REF!</definedName>
    <definedName name="BExY4PWCSFB8P3J3TBQB2MD67263" hidden="1">#REF!</definedName>
    <definedName name="BExY4RP3BE6KYZDIKQZO4U4DIT33" localSheetId="0" hidden="1">#REF!</definedName>
    <definedName name="BExY4RP3BE6KYZDIKQZO4U4DIT33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0" hidden="1">#REF!</definedName>
    <definedName name="BExY50JAF5CG01GTHAUS7I4ZLUDC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0" hidden="1">#REF!</definedName>
    <definedName name="BExY5S3XD1NJT109CV54IFOHVLQ6" hidden="1">#REF!</definedName>
    <definedName name="BExY5W088PPAPLSMR2P7FV2CRDCT" localSheetId="0" hidden="1">#REF!</definedName>
    <definedName name="BExY5W088PPAPLSMR2P7FV2CRDCT" hidden="1">#REF!</definedName>
    <definedName name="BExY6KA6BQ6H4SH5EMJBVF8UR4ZY" localSheetId="0" hidden="1">#REF!</definedName>
    <definedName name="BExY6KA6BQ6H4SH5EMJBVF8UR4ZY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0" hidden="1">#REF!</definedName>
    <definedName name="BExY6Q9YY7LW745GP7CYOGGSPHGE" hidden="1">#REF!</definedName>
    <definedName name="BExY6R6BYIQZ4OR1E7YI0OVOC08W" localSheetId="0" hidden="1">#REF!</definedName>
    <definedName name="BExY6R6BYIQZ4OR1E7YI0OVOC08W" hidden="1">#REF!</definedName>
    <definedName name="BExZIA3C8LKJTEH3MKQ57KJH5TA2" localSheetId="0" hidden="1">#REF!</definedName>
    <definedName name="BExZIA3C8LKJTEH3MKQ57KJH5TA2" hidden="1">#REF!</definedName>
    <definedName name="BExZIGDWFIOPMMVCRWX45OIJ5AP3" localSheetId="0" hidden="1">#REF!</definedName>
    <definedName name="BExZIGDWFIOPMMVCRWX45OIJ5AP3" hidden="1">#REF!</definedName>
    <definedName name="BExZIIHH3QNQE3GFMHEE4UMHY6WQ" localSheetId="0" hidden="1">#REF!</definedName>
    <definedName name="BExZIIHH3QNQE3GFMHEE4UMHY6WQ" hidden="1">#REF!</definedName>
    <definedName name="BExZIYO22G5UXOB42GDLYGVRJ6U7" localSheetId="0" hidden="1">#REF!</definedName>
    <definedName name="BExZIYO22G5UXOB42GDLYGVRJ6U7" hidden="1">#REF!</definedName>
    <definedName name="BExZJ7I9T8XU4MZRKJ1VVU76V2LZ" localSheetId="0" hidden="1">#REF!</definedName>
    <definedName name="BExZJ7I9T8XU4MZRKJ1VVU76V2LZ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0" hidden="1">#REF!</definedName>
    <definedName name="BExZJS6RG34ODDY9HMZ0O34MEMSB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0" hidden="1">#REF!</definedName>
    <definedName name="BExZK3FGPHH5H771U7D5XY7XBS6E" hidden="1">#REF!</definedName>
    <definedName name="BExZK46CVVS9X1BZ6LLL71016ENT" localSheetId="0" hidden="1">#REF!</definedName>
    <definedName name="BExZK46CVVS9X1BZ6LLL71016ENT" hidden="1">#REF!</definedName>
    <definedName name="BExZK52PZLTP1F04T09MP30BVT7H" localSheetId="0" hidden="1">#REF!</definedName>
    <definedName name="BExZK52PZLTP1F04T09MP30BVT7H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0" hidden="1">#REF!</definedName>
    <definedName name="BExZKV5GYXO0X760SBD9TWTIQHGI" hidden="1">#REF!</definedName>
    <definedName name="BExZKZCGNEA9IPON37A91L4H4H17" localSheetId="0" hidden="1">#REF!</definedName>
    <definedName name="BExZKZCGNEA9IPON37A91L4H4H17" hidden="1">#REF!</definedName>
    <definedName name="BExZL6E4YVXRUN7ZGF2BIGIXFR8K" localSheetId="0" hidden="1">#REF!</definedName>
    <definedName name="BExZL6E4YVXRUN7ZGF2BIGIXFR8K" hidden="1">#REF!</definedName>
    <definedName name="BExZLF2ZTA4EPN0GHO7C5O8DZ1SN" localSheetId="0" hidden="1">#REF!</definedName>
    <definedName name="BExZLF2ZTA4EPN0GHO7C5O8DZ1SN" hidden="1">#REF!</definedName>
    <definedName name="BExZLGVLMKTPFXG42QYT0PO81G7F" localSheetId="0" hidden="1">#REF!</definedName>
    <definedName name="BExZLGVLMKTPFXG42QYT0PO81G7F" hidden="1">#REF!</definedName>
    <definedName name="BExZLHRYQQ7BYD3VQWHVTZGYGRCT" localSheetId="0" hidden="1">#REF!</definedName>
    <definedName name="BExZLHRYQQ7BYD3VQWHVTZGYGRCT" hidden="1">#REF!</definedName>
    <definedName name="BExZLKMK7LRK14S09WLMH7MXSQXM" localSheetId="0" hidden="1">#REF!</definedName>
    <definedName name="BExZLKMK7LRK14S09WLMH7MXSQXM" hidden="1">#REF!</definedName>
    <definedName name="BExZM503X0NZBS0FF22LK2RGG6GP" localSheetId="0" hidden="1">#REF!</definedName>
    <definedName name="BExZM503X0NZBS0FF22LK2RGG6GP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0" hidden="1">#REF!</definedName>
    <definedName name="BExZMF1MMTZ1TA14PZ8ASSU2CBSP" hidden="1">#REF!</definedName>
    <definedName name="BExZMH54ZU6X4KM0375X9K5VJDZN" localSheetId="0" hidden="1">#REF!</definedName>
    <definedName name="BExZMH54ZU6X4KM0375X9K5VJDZN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0" hidden="1">#REF!</definedName>
    <definedName name="BExZMOC3VNZALJM71X2T6FV91GTB" hidden="1">#REF!</definedName>
    <definedName name="BExZMRHA7TTR9QKJOMONHRVY3YOF" localSheetId="0" hidden="1">#REF!</definedName>
    <definedName name="BExZMRHA7TTR9QKJOMONHRVY3YOF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0" hidden="1">#REF!</definedName>
    <definedName name="BExZMZQ3RBKDHT5GLFNLS52OSJA0" hidden="1">#REF!</definedName>
    <definedName name="BExZN2F7Y2J2L2LN5WZRG949MS4A" localSheetId="0" hidden="1">#REF!</definedName>
    <definedName name="BExZN2F7Y2J2L2LN5WZRG949MS4A" hidden="1">#REF!</definedName>
    <definedName name="BExZN847WUWKRYTZWG9TCQZJS3OL" localSheetId="0" hidden="1">#REF!</definedName>
    <definedName name="BExZN847WUWKRYTZWG9TCQZJS3OL" hidden="1">#REF!</definedName>
    <definedName name="BExZNA2ALK6RDWFAXZQCL9TWRDCF" localSheetId="0" hidden="1">#REF!</definedName>
    <definedName name="BExZNA2ALK6RDWFAXZQCL9TWRDCF" hidden="1">#REF!</definedName>
    <definedName name="BExZNH3VISFF4NQI11BZDP5IQ7VG" localSheetId="0" hidden="1">#REF!</definedName>
    <definedName name="BExZNH3VISFF4NQI11BZDP5IQ7VG" hidden="1">#REF!</definedName>
    <definedName name="BExZNJYCFYVMAOI62GB2BABK1ELE" localSheetId="0" hidden="1">#REF!</definedName>
    <definedName name="BExZNJYCFYVMAOI62GB2BABK1ELE" hidden="1">#REF!</definedName>
    <definedName name="BExZNLGAA6ATMJW0Y28J4OI5W27I" localSheetId="0" hidden="1">#REF!</definedName>
    <definedName name="BExZNLGAA6ATMJW0Y28J4OI5W27I" hidden="1">#REF!</definedName>
    <definedName name="BExZNP7916CH3QP4VCZEULUIKKS5" localSheetId="0" hidden="1">#REF!</definedName>
    <definedName name="BExZNP7916CH3QP4VCZEULUIKKS5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0" hidden="1">#REF!</definedName>
    <definedName name="BExZOETNB1CJ3Y2RKLI1ZK0S8Z6H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0" hidden="1">#REF!</definedName>
    <definedName name="BExZOZSWGLSY2XYVRIS6VSNJDSGD" hidden="1">#REF!</definedName>
    <definedName name="BExZP7AIJKLM6C6CSUIIFAHFBNX2" localSheetId="0" hidden="1">#REF!</definedName>
    <definedName name="BExZP7AIJKLM6C6CSUIIFAHFBNX2" hidden="1">#REF!</definedName>
    <definedName name="BExZPALCPOH27L4MUPX2RFT3F8OM" localSheetId="0" hidden="1">#REF!</definedName>
    <definedName name="BExZPALCPOH27L4MUPX2RFT3F8OM" hidden="1">#REF!</definedName>
    <definedName name="BExZPQ0XY507N8FJMVPKCTK8HC9H" localSheetId="0" hidden="1">#REF!</definedName>
    <definedName name="BExZPQ0XY507N8FJMVPKCTK8HC9H" hidden="1">#REF!</definedName>
    <definedName name="BExZPXTHEWEN48J9E5ARSA8IGRBI" localSheetId="0" hidden="1">#REF!</definedName>
    <definedName name="BExZPXTHEWEN48J9E5ARSA8IGRBI" hidden="1">#REF!</definedName>
    <definedName name="BExZQ37OVBR25U32CO2YYVPZOMR5" localSheetId="0" hidden="1">#REF!</definedName>
    <definedName name="BExZQ37OVBR25U32CO2YYVPZOMR5" hidden="1">#REF!</definedName>
    <definedName name="BExZQ3NT7H06VO0AR48WHZULZB93" localSheetId="0" hidden="1">#REF!</definedName>
    <definedName name="BExZQ3NT7H06VO0AR48WHZULZB93" hidden="1">#REF!</definedName>
    <definedName name="BExZQ5RCYU1R0DUT1MFN99S1C408" localSheetId="0" hidden="1">#REF!</definedName>
    <definedName name="BExZQ5RCYU1R0DUT1MFN99S1C408" hidden="1">#REF!</definedName>
    <definedName name="BExZQ7PJU07SEJMDX18U9YVDC2GU" localSheetId="0" hidden="1">#REF!</definedName>
    <definedName name="BExZQ7PJU07SEJMDX18U9YVDC2GU" hidden="1">#REF!</definedName>
    <definedName name="BExZQAJXQ5IJ5RB71EDSPGTRO5HC" localSheetId="0" hidden="1">#REF!</definedName>
    <definedName name="BExZQAJXQ5IJ5RB71EDSPGTRO5HC" hidden="1">#REF!</definedName>
    <definedName name="BExZQBLTKPF3O4MCH6L4LE544FQB" localSheetId="0" hidden="1">#REF!</definedName>
    <definedName name="BExZQBLTKPF3O4MCH6L4LE544FQB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0" hidden="1">#REF!</definedName>
    <definedName name="BExZQJJMGU5MHQOILGXGJPAQI5XI" hidden="1">#REF!</definedName>
    <definedName name="BExZQL1M2EX5YEQBMNQKVD747N3I" localSheetId="0" hidden="1">#REF!</definedName>
    <definedName name="BExZQL1M2EX5YEQBMNQKVD747N3I" hidden="1">#REF!</definedName>
    <definedName name="BExZQPDYUBJL0C1OME996KHU23N5" localSheetId="0" hidden="1">#REF!</definedName>
    <definedName name="BExZQPDYUBJL0C1OME996KHU23N5" hidden="1">#REF!</definedName>
    <definedName name="BExZQXBYEBN28QUH1KOVW6KKA5UM" localSheetId="0" hidden="1">#REF!</definedName>
    <definedName name="BExZQXBYEBN28QUH1KOVW6KKA5UM" hidden="1">#REF!</definedName>
    <definedName name="BExZQZKT146WEN8FTVZ7Y5TSB8L5" localSheetId="0" hidden="1">#REF!</definedName>
    <definedName name="BExZQZKT146WEN8FTVZ7Y5TSB8L5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0" hidden="1">#REF!</definedName>
    <definedName name="BExZR7TL98P2PPUVGIZYR5873DWW" hidden="1">#REF!</definedName>
    <definedName name="BExZRAYSYOXAM1PBW1EF6YAZ9RU3" localSheetId="0" hidden="1">#REF!</definedName>
    <definedName name="BExZRAYSYOXAM1PBW1EF6YAZ9RU3" hidden="1">#REF!</definedName>
    <definedName name="BExZRGD1603X5ACFALUUDKCD7X48" localSheetId="0" hidden="1">#REF!</definedName>
    <definedName name="BExZRGD1603X5ACFALUUDKCD7X48" hidden="1">#REF!</definedName>
    <definedName name="BExZRMSYHFOP8FFWKKUSBHU85J81" localSheetId="0" hidden="1">#REF!</definedName>
    <definedName name="BExZRMSYHFOP8FFWKKUSBHU85J81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0" hidden="1">#REF!</definedName>
    <definedName name="BExZRQ930U6OCYNV00CH5I0Q4LPE" hidden="1">#REF!</definedName>
    <definedName name="BExZRQP7JLKS45QOGATXS7MK5GUZ" localSheetId="0" hidden="1">#REF!</definedName>
    <definedName name="BExZRQP7JLKS45QOGATXS7MK5GUZ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0" hidden="1">#REF!</definedName>
    <definedName name="BExZRWJP2BUVFJPO8U8ATQEP0LZU" hidden="1">#REF!</definedName>
    <definedName name="BExZSI9USDLZAN8LI8M4YYQL24GZ" localSheetId="0" hidden="1">#REF!</definedName>
    <definedName name="BExZSI9USDLZAN8LI8M4YYQL24GZ" hidden="1">#REF!</definedName>
    <definedName name="BExZSLKO175YAM0RMMZH1FPXL4V2" localSheetId="0" hidden="1">#REF!</definedName>
    <definedName name="BExZSLKO175YAM0RMMZH1FPXL4V2" hidden="1">#REF!</definedName>
    <definedName name="BExZSS0LA2JY4ZLJ1Z5YCMLJJZCH" localSheetId="0" hidden="1">#REF!</definedName>
    <definedName name="BExZSS0LA2JY4ZLJ1Z5YCMLJJZCH" hidden="1">#REF!</definedName>
    <definedName name="BExZSTNUWCRNCL22SMKXKFSLCJ0O" localSheetId="0" hidden="1">#REF!</definedName>
    <definedName name="BExZSTNUWCRNCL22SMKXKFSLCJ0O" hidden="1">#REF!</definedName>
    <definedName name="BExZSYRA4NR7K6RLC3I81QSG5SQR" localSheetId="0" hidden="1">#REF!</definedName>
    <definedName name="BExZSYRA4NR7K6RLC3I81QSG5SQR" hidden="1">#REF!</definedName>
    <definedName name="BExZT6JSZ8CBS0SB3T07N3LMAX7M" localSheetId="0" hidden="1">#REF!</definedName>
    <definedName name="BExZT6JSZ8CBS0SB3T07N3LMAX7M" hidden="1">#REF!</definedName>
    <definedName name="BExZTAQV2QVSZY5Y3VCCWUBSBW9P" localSheetId="0" hidden="1">#REF!</definedName>
    <definedName name="BExZTAQV2QVSZY5Y3VCCWUBSBW9P" hidden="1">#REF!</definedName>
    <definedName name="BExZTHSI2FX56PWRSNX9H5EWTZFO" localSheetId="0" hidden="1">#REF!</definedName>
    <definedName name="BExZTHSI2FX56PWRSNX9H5EWTZFO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0" hidden="1">#REF!</definedName>
    <definedName name="BExZTLOL8OPABZI453E0KVNA1GJS" hidden="1">#REF!</definedName>
    <definedName name="BExZTOTZ9F2ZI18DZM8GW39VDF1N" localSheetId="0" hidden="1">#REF!</definedName>
    <definedName name="BExZTOTZ9F2ZI18DZM8GW39VDF1N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0" hidden="1">#REF!</definedName>
    <definedName name="BExZU2RMJTXOCS0ROPMYPE6WTD87" hidden="1">#REF!</definedName>
    <definedName name="BExZUBRAHA9DNEGONEZEB2TDVFC2" localSheetId="0" hidden="1">#REF!</definedName>
    <definedName name="BExZUBRAHA9DNEGONEZEB2TDVFC2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0" hidden="1">#REF!</definedName>
    <definedName name="BExZUT54340I38GVCV79EL116WR0" hidden="1">#REF!</definedName>
    <definedName name="BExZUXC66MK2SXPXCLD8ZSU0BMTY" localSheetId="0" hidden="1">#REF!</definedName>
    <definedName name="BExZUXC66MK2SXPXCLD8ZSU0BMTY" hidden="1">#REF!</definedName>
    <definedName name="BExZUYDULCX65H9OZ9JHPBNKF3MI" localSheetId="0" hidden="1">#REF!</definedName>
    <definedName name="BExZUYDULCX65H9OZ9JHPBNKF3MI" hidden="1">#REF!</definedName>
    <definedName name="BExZV2QD5ZDK3AGDRULLA7JB46C3" localSheetId="0" hidden="1">#REF!</definedName>
    <definedName name="BExZV2QD5ZDK3AGDRULLA7JB46C3" hidden="1">#REF!</definedName>
    <definedName name="BExZVBQ29OM0V8XAL3HL0JIM0MMU" localSheetId="0" hidden="1">#REF!</definedName>
    <definedName name="BExZVBQ29OM0V8XAL3HL0JIM0MMU" hidden="1">#REF!</definedName>
    <definedName name="BExZVKV2XCPCINW1KP8Q1FI6KDNG" localSheetId="0" hidden="1">#REF!</definedName>
    <definedName name="BExZVKV2XCPCINW1KP8Q1FI6KDNG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0" hidden="1">#REF!</definedName>
    <definedName name="BExZVM7OZWPPRH5YQW50EYMMIW1A" hidden="1">#REF!</definedName>
    <definedName name="BExZVMYK7BAH6AGIAEXBE1NXDZ5Z" localSheetId="0" hidden="1">#REF!</definedName>
    <definedName name="BExZVMYK7BAH6AGIAEXBE1NXDZ5Z" hidden="1">#REF!</definedName>
    <definedName name="BExZVPYGX2C5OSHMZ6F0KBKZ6B1S" localSheetId="0" hidden="1">#REF!</definedName>
    <definedName name="BExZVPYGX2C5OSHMZ6F0KBKZ6B1S" hidden="1">#REF!</definedName>
    <definedName name="BExZW3LHTS7PFBNTYM95N8J5AFYQ" localSheetId="0" hidden="1">#REF!</definedName>
    <definedName name="BExZW3LHTS7PFBNTYM95N8J5AFYQ" hidden="1">#REF!</definedName>
    <definedName name="BExZW472V5ADKCFHIKAJ6D4R8MU4" localSheetId="0" hidden="1">#REF!</definedName>
    <definedName name="BExZW472V5ADKCFHIKAJ6D4R8MU4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0" hidden="1">#REF!</definedName>
    <definedName name="BExZWKZ5N3RDXU8MZ8HQVYYD8O0F" hidden="1">#REF!</definedName>
    <definedName name="BExZWMBRUCPO6F4QT5FNX8JRFL7V" localSheetId="0" hidden="1">#REF!</definedName>
    <definedName name="BExZWMBRUCPO6F4QT5FNX8JRFL7V" hidden="1">#REF!</definedName>
    <definedName name="BExZWQO5171HT1OZ6D6JZBHEW4JG" localSheetId="0" hidden="1">#REF!</definedName>
    <definedName name="BExZWQO5171HT1OZ6D6JZBHEW4JG" hidden="1">#REF!</definedName>
    <definedName name="BExZWSMC9T48W74GFGQCIUJ8ZPP3" localSheetId="0" hidden="1">#REF!</definedName>
    <definedName name="BExZWSMC9T48W74GFGQCIUJ8ZPP3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0" hidden="1">#REF!</definedName>
    <definedName name="BExZWX45URTK9KYDJHEXL1OTZ833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0" hidden="1">#REF!</definedName>
    <definedName name="BExZX2T6ZT2DZLYSDJJBPVIT5OK2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0" hidden="1">#REF!</definedName>
    <definedName name="BExZY02V77YJBMODJSWZOYCMPS5X" hidden="1">#REF!</definedName>
    <definedName name="BExZY3DEOYNIHRV56IY5LJXZK8RU" localSheetId="0" hidden="1">#REF!</definedName>
    <definedName name="BExZY3DEOYNIHRV56IY5LJXZK8RU" hidden="1">#REF!</definedName>
    <definedName name="BExZY49QRZIR6CA41LFA9LM6EULU" localSheetId="0" hidden="1">#REF!</definedName>
    <definedName name="BExZY49QRZIR6CA41LFA9LM6EULU" hidden="1">#REF!</definedName>
    <definedName name="BExZYTG2G7W27YATTETFDDCZ0C4U" localSheetId="0" hidden="1">#REF!</definedName>
    <definedName name="BExZYTG2G7W27YATTETFDDCZ0C4U" hidden="1">#REF!</definedName>
    <definedName name="BExZYYOZMC36ROQDWLR5Z17WKHCR" localSheetId="0" hidden="1">#REF!</definedName>
    <definedName name="BExZYYOZMC36ROQDWLR5Z17WKHCR" hidden="1">#REF!</definedName>
    <definedName name="BExZZ2FQA9A8C7CJKMEFQ9VPSLCE" localSheetId="0" hidden="1">#REF!</definedName>
    <definedName name="BExZZ2FQA9A8C7CJKMEFQ9VPSLCE" hidden="1">#REF!</definedName>
    <definedName name="BExZZ7ZGXIMA3OVYAWY3YQSK64LF" localSheetId="0" hidden="1">#REF!</definedName>
    <definedName name="BExZZ7ZGXIMA3OVYAWY3YQSK64LF" hidden="1">#REF!</definedName>
    <definedName name="BExZZ8FKEIFG203MU6SEJ69MINCD" localSheetId="0" hidden="1">#REF!</definedName>
    <definedName name="BExZZ8FKEIFG203MU6SEJ69MINCD" hidden="1">#REF!</definedName>
    <definedName name="BExZZCHAVHW8C2H649KRGVQ0WVRT" localSheetId="0" hidden="1">#REF!</definedName>
    <definedName name="BExZZCHAVHW8C2H649KRGVQ0WVRT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0" hidden="1">#REF!</definedName>
    <definedName name="BExZZZEMIIFKMLLV4DJKX5TB9R5V" hidden="1">#REF!</definedName>
    <definedName name="BL" localSheetId="0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et" localSheetId="0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0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localSheetId="0" hidden="1">#REF!</definedName>
    <definedName name="Bum" hidden="1">#REF!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" localSheetId="0" hidden="1">{#N/A,#N/A,FALSE,"CESTSUM";#N/A,#N/A,FALSE,"est sum A";#N/A,#N/A,FALSE,"est detail A"}</definedName>
    <definedName name="df" hidden="1">{#N/A,#N/A,FALSE,"CESTSUM";#N/A,#N/A,FALSE,"est sum A";#N/A,#N/A,FALSE,"est detail A"}</definedName>
    <definedName name="DFIT" localSheetId="0" hidden="1">{#N/A,#N/A,FALSE,"Coversheet";#N/A,#N/A,FALSE,"QA"}</definedName>
    <definedName name="DFIT" hidden="1">{#N/A,#N/A,FALSE,"Coversheet";#N/A,#N/A,FALSE,"QA"}</definedName>
    <definedName name="DUDE" localSheetId="0" hidden="1">#REF!</definedName>
    <definedName name="DUDE" hidden="1">#REF!</definedName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0" hidden="1">{#N/A,#N/A,FALSE,"Coversheet";#N/A,#N/A,FALSE,"QA"}</definedName>
    <definedName name="error" hidden="1">{#N/A,#N/A,FALSE,"Coversheet";#N/A,#N/A,FALSE,"QA"}</definedName>
    <definedName name="Estimate" localSheetId="0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hidden="1">{#N/A,#N/A,FALSE,"Summ";#N/A,#N/A,FALSE,"General"}</definedName>
    <definedName name="F" localSheetId="0" hidden="1">#REF!</definedName>
    <definedName name="F" hidden="1">#REF!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0" hidden="1">{#N/A,#N/A,FALSE,"Coversheet";#N/A,#N/A,FALSE,"QA"}</definedName>
    <definedName name="ffff" hidden="1">{#N/A,#N/A,FALSE,"Coversheet";#N/A,#N/A,FALSE,"QA"}</definedName>
    <definedName name="fffgf" localSheetId="0" hidden="1">{#N/A,#N/A,FALSE,"Coversheet";#N/A,#N/A,FALSE,"QA"}</definedName>
    <definedName name="fffgf" hidden="1">{#N/A,#N/A,FALSE,"Coversheet";#N/A,#N/A,FALSE,"QA"}</definedName>
    <definedName name="gary" localSheetId="0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helllo" localSheetId="0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0" hidden="1">{#N/A,#N/A,FALSE,"Coversheet";#N/A,#N/A,FALSE,"QA"}</definedName>
    <definedName name="HELP" hidden="1">{#N/A,#N/A,FALSE,"Coversheet";#N/A,#N/A,FALSE,"QA"}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0" hidden="1">{#N/A,#N/A,FALSE,"Summ";#N/A,#N/A,FALSE,"General"}</definedName>
    <definedName name="jfkljsdkljiejgr" hidden="1">{#N/A,#N/A,FALSE,"Summ";#N/A,#N/A,FALSE,"General"}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0" hidden="1">{#N/A,#N/A,FALSE,"Coversheet";#N/A,#N/A,FALSE,"QA"}</definedName>
    <definedName name="lookup" hidden="1">{#N/A,#N/A,FALSE,"Coversheet";#N/A,#N/A,FALSE,"QA"}</definedName>
    <definedName name="Miller" localSheetId="0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0" hidden="1">{#N/A,#N/A,FALSE,"Summ";#N/A,#N/A,FALSE,"General"}</definedName>
    <definedName name="new" hidden="1">{#N/A,#N/A,FALSE,"Summ";#N/A,#N/A,FALSE,"General"}</definedName>
    <definedName name="NOYT" localSheetId="0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localSheetId="0" hidden="1">{#N/A,#N/A,FALSE,"Coversheet";#N/A,#N/A,FALSE,"QA"}</definedName>
    <definedName name="q" hidden="1">{#N/A,#N/A,FALSE,"Coversheet";#N/A,#N/A,FALSE,"QA"}</definedName>
    <definedName name="qqq" localSheetId="0" hidden="1">{#N/A,#N/A,FALSE,"schA"}</definedName>
    <definedName name="qqq" hidden="1">{#N/A,#N/A,FALSE,"schA"}</definedName>
    <definedName name="rec_weco_gl_contract_aug99" localSheetId="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dlfhsdlhfkl" localSheetId="0" hidden="1">{#N/A,#N/A,FALSE,"Summ";#N/A,#N/A,FALSE,"General"}</definedName>
    <definedName name="sdlfhsdlhfkl" hidden="1">{#N/A,#N/A,FALSE,"Summ";#N/A,#N/A,FALSE,"General"}</definedName>
    <definedName name="seven" localSheetId="0" hidden="1">{#N/A,#N/A,FALSE,"CRPT";#N/A,#N/A,FALSE,"TREND";#N/A,#N/A,FALSE,"%Curve"}</definedName>
    <definedName name="seven" hidden="1">{#N/A,#N/A,FALSE,"CRPT";#N/A,#N/A,FALSE,"TREND";#N/A,#N/A,FALSE,"%Curve"}</definedName>
    <definedName name="six" localSheetId="0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rsmp" localSheetId="0" hidden="1">2</definedName>
    <definedName name="sue" localSheetId="0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mmary" localSheetId="0" hidden="1">{"Plat Summary",#N/A,FALSE,"PLAT DESIGN"}</definedName>
    <definedName name="summary" hidden="1">{"Plat Summary",#N/A,FALSE,"PLAT DESIGN"}</definedName>
    <definedName name="susan" localSheetId="0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localSheetId="0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0" hidden="1">{#N/A,#N/A,FALSE,"Summ";#N/A,#N/A,FALSE,"General"}</definedName>
    <definedName name="tem" hidden="1">{#N/A,#N/A,FALSE,"Summ";#N/A,#N/A,FALSE,"General"}</definedName>
    <definedName name="tem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1" localSheetId="0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0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0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0" hidden="1">#REF!</definedName>
    <definedName name="Transfer" hidden="1">#REF!</definedName>
    <definedName name="Transfers" localSheetId="0" hidden="1">#REF!</definedName>
    <definedName name="Transfers" hidden="1">#REF!</definedName>
    <definedName name="u" localSheetId="0" hidden="1">{#N/A,#N/A,FALSE,"Summ";#N/A,#N/A,FALSE,"General"}</definedName>
    <definedName name="u" hidden="1">{#N/A,#N/A,FALSE,"Summ";#N/A,#N/A,FALSE,"General"}</definedName>
    <definedName name="v" localSheetId="0" hidden="1">{#N/A,#N/A,FALSE,"Coversheet";#N/A,#N/A,FALSE,"QA"}</definedName>
    <definedName name="v" hidden="1">{#N/A,#N/A,FALSE,"Coversheet";#N/A,#N/A,FALSE,"QA"}</definedName>
    <definedName name="Value" localSheetId="0" hidden="1">{#N/A,#N/A,FALSE,"Summ";#N/A,#N/A,FALSE,"General"}</definedName>
    <definedName name="Value" hidden="1">{#N/A,#N/A,FALSE,"Summ";#N/A,#N/A,FALSE,"General"}</definedName>
    <definedName name="w" localSheetId="0" hidden="1">{#N/A,#N/A,FALSE,"Schedule F";#N/A,#N/A,FALSE,"Schedule G"}</definedName>
    <definedName name="w" hidden="1">{#N/A,#N/A,FALSE,"Schedule F";#N/A,#N/A,FALSE,"Schedule G"}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0" hidden="1">{#N/A,#N/A,FALSE,"Coversheet";#N/A,#N/A,FALSE,"QA"}</definedName>
    <definedName name="WH" hidden="1">{#N/A,#N/A,FALSE,"Coversheet";#N/A,#N/A,FALSE,"QA"}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0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localSheetId="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0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localSheetId="0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0" hidden="1">{#N/A,#N/A,FALSE,"Cost Adjustment "}</definedName>
    <definedName name="wrn.Cost._.Adjustment." hidden="1">{#N/A,#N/A,FALSE,"Cost Adjustment 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localSheetId="0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ECR." localSheetId="0" hidden="1">{#N/A,#N/A,FALSE,"schA"}</definedName>
    <definedName name="wrn.ECR." hidden="1">{#N/A,#N/A,FALSE,"schA"}</definedName>
    <definedName name="wrn.ESTIMATE." localSheetId="0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localSheetId="0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0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0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0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0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ductivity." localSheetId="0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0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0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0" hidden="1">{#N/A,#N/A,FALSE,"7617 Fab";#N/A,#N/A,FALSE,"7617 NSK"}</definedName>
    <definedName name="wrn.SCHEDULE." hidden="1">{#N/A,#N/A,FALSE,"7617 Fab";#N/A,#N/A,FALSE,"7617 NSK"}</definedName>
    <definedName name="wrn.Semi._.Annual._.Cost._.Adj." localSheetId="0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0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ummary." localSheetId="0" hidden="1">{#N/A,#N/A,FALSE,"Summ";#N/A,#N/A,FALSE,"General"}</definedName>
    <definedName name="wrn.Summary." hidden="1">{#N/A,#N/A,FALSE,"Summ";#N/A,#N/A,FALSE,"General"}</definedName>
    <definedName name="wrn.test." localSheetId="0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0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0" hidden="1">{#N/A,#N/A,FALSE,"schA"}</definedName>
    <definedName name="www" hidden="1">{#N/A,#N/A,FALSE,"schA"}</definedName>
    <definedName name="x" localSheetId="0" hidden="1">{#N/A,#N/A,FALSE,"Coversheet";#N/A,#N/A,FALSE,"QA"}</definedName>
    <definedName name="x" hidden="1">{#N/A,#N/A,FALSE,"Coversheet";#N/A,#N/A,FALSE,"QA"}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0" hidden="1">{#N/A,#N/A,FALSE,"Summ";#N/A,#N/A,FALSE,"General"}</definedName>
    <definedName name="yuf" hidden="1">{#N/A,#N/A,FALSE,"Summ";#N/A,#N/A,FALSE,"General"}</definedName>
    <definedName name="z" localSheetId="0" hidden="1">{#N/A,#N/A,FALSE,"Coversheet";#N/A,#N/A,FALSE,"QA"}</definedName>
    <definedName name="z" hidden="1">{#N/A,#N/A,FALSE,"Coversheet";#N/A,#N/A,FALSE,"QA"}</definedName>
    <definedName name="zzz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8" l="1"/>
  <c r="E11" i="8"/>
  <c r="F11" i="8"/>
  <c r="G11" i="8"/>
  <c r="H11" i="8"/>
  <c r="I11" i="8"/>
  <c r="J11" i="8"/>
  <c r="K11" i="8"/>
  <c r="L11" i="8"/>
  <c r="M11" i="8"/>
  <c r="D12" i="8"/>
  <c r="E12" i="8"/>
  <c r="F12" i="8"/>
  <c r="G12" i="8"/>
  <c r="H12" i="8"/>
  <c r="I12" i="8"/>
  <c r="J12" i="8"/>
  <c r="K12" i="8"/>
  <c r="L12" i="8"/>
  <c r="M12" i="8"/>
  <c r="D13" i="8"/>
  <c r="E13" i="8"/>
  <c r="F13" i="8"/>
  <c r="G13" i="8"/>
  <c r="H13" i="8"/>
  <c r="I13" i="8"/>
  <c r="J13" i="8"/>
  <c r="K13" i="8"/>
  <c r="L13" i="8"/>
  <c r="M13" i="8"/>
  <c r="D14" i="8"/>
  <c r="E14" i="8"/>
  <c r="F14" i="8"/>
  <c r="G14" i="8"/>
  <c r="H14" i="8"/>
  <c r="I14" i="8"/>
  <c r="J14" i="8"/>
  <c r="K14" i="8"/>
  <c r="L14" i="8"/>
  <c r="M14" i="8"/>
  <c r="D15" i="8"/>
  <c r="E15" i="8"/>
  <c r="F15" i="8"/>
  <c r="G15" i="8"/>
  <c r="H15" i="8"/>
  <c r="I15" i="8"/>
  <c r="J15" i="8"/>
  <c r="K15" i="8"/>
  <c r="L15" i="8"/>
  <c r="M15" i="8"/>
  <c r="D16" i="8"/>
  <c r="E16" i="8"/>
  <c r="F16" i="8"/>
  <c r="G16" i="8"/>
  <c r="H16" i="8"/>
  <c r="I16" i="8"/>
  <c r="J16" i="8"/>
  <c r="K16" i="8"/>
  <c r="L16" i="8"/>
  <c r="M16" i="8"/>
  <c r="D17" i="8"/>
  <c r="E17" i="8"/>
  <c r="F17" i="8"/>
  <c r="G17" i="8"/>
  <c r="H17" i="8"/>
  <c r="I17" i="8"/>
  <c r="J17" i="8"/>
  <c r="K17" i="8"/>
  <c r="L17" i="8"/>
  <c r="M17" i="8"/>
  <c r="D18" i="8"/>
  <c r="E18" i="8"/>
  <c r="F18" i="8"/>
  <c r="G18" i="8"/>
  <c r="H18" i="8"/>
  <c r="I18" i="8"/>
  <c r="J18" i="8"/>
  <c r="K18" i="8"/>
  <c r="L18" i="8"/>
  <c r="M18" i="8"/>
  <c r="D19" i="8"/>
  <c r="E19" i="8"/>
  <c r="F19" i="8"/>
  <c r="G19" i="8"/>
  <c r="H19" i="8"/>
  <c r="I19" i="8"/>
  <c r="J19" i="8"/>
  <c r="K19" i="8"/>
  <c r="L19" i="8"/>
  <c r="M19" i="8"/>
  <c r="D20" i="8"/>
  <c r="E20" i="8"/>
  <c r="F20" i="8"/>
  <c r="G20" i="8"/>
  <c r="H20" i="8"/>
  <c r="I20" i="8"/>
  <c r="J20" i="8"/>
  <c r="K20" i="8"/>
  <c r="L20" i="8"/>
  <c r="M20" i="8"/>
  <c r="D21" i="8"/>
  <c r="E21" i="8"/>
  <c r="F21" i="8"/>
  <c r="G21" i="8"/>
  <c r="H21" i="8"/>
  <c r="I21" i="8"/>
  <c r="J21" i="8"/>
  <c r="K21" i="8"/>
  <c r="L21" i="8"/>
  <c r="M21" i="8"/>
  <c r="D22" i="8"/>
  <c r="E22" i="8"/>
  <c r="F22" i="8"/>
  <c r="G22" i="8"/>
  <c r="H22" i="8"/>
  <c r="I22" i="8"/>
  <c r="J22" i="8"/>
  <c r="K22" i="8"/>
  <c r="L22" i="8"/>
  <c r="M22" i="8"/>
  <c r="D23" i="8"/>
  <c r="E23" i="8"/>
  <c r="F23" i="8"/>
  <c r="G23" i="8"/>
  <c r="H23" i="8"/>
  <c r="I23" i="8"/>
  <c r="J23" i="8"/>
  <c r="K23" i="8"/>
  <c r="L23" i="8"/>
  <c r="M23" i="8"/>
  <c r="D24" i="8"/>
  <c r="E24" i="8"/>
  <c r="F24" i="8"/>
  <c r="G24" i="8"/>
  <c r="H24" i="8"/>
  <c r="I24" i="8"/>
  <c r="J24" i="8"/>
  <c r="K24" i="8"/>
  <c r="L24" i="8"/>
  <c r="M24" i="8"/>
  <c r="D25" i="8"/>
  <c r="E25" i="8"/>
  <c r="F25" i="8"/>
  <c r="G25" i="8"/>
  <c r="H25" i="8"/>
  <c r="I25" i="8"/>
  <c r="J25" i="8"/>
  <c r="K25" i="8"/>
  <c r="L25" i="8"/>
  <c r="M25" i="8"/>
  <c r="D26" i="8"/>
  <c r="E26" i="8"/>
  <c r="F26" i="8"/>
  <c r="G26" i="8"/>
  <c r="H26" i="8"/>
  <c r="I26" i="8"/>
  <c r="J26" i="8"/>
  <c r="K26" i="8"/>
  <c r="L26" i="8"/>
  <c r="M26" i="8"/>
  <c r="D27" i="8"/>
  <c r="E27" i="8"/>
  <c r="F27" i="8"/>
  <c r="G27" i="8"/>
  <c r="H27" i="8"/>
  <c r="I27" i="8"/>
  <c r="J27" i="8"/>
  <c r="K27" i="8"/>
  <c r="L27" i="8"/>
  <c r="M27" i="8"/>
  <c r="D28" i="8"/>
  <c r="E28" i="8"/>
  <c r="F28" i="8"/>
  <c r="G28" i="8"/>
  <c r="H28" i="8"/>
  <c r="I28" i="8"/>
  <c r="J28" i="8"/>
  <c r="K28" i="8"/>
  <c r="L28" i="8"/>
  <c r="M28" i="8"/>
  <c r="D29" i="8"/>
  <c r="E29" i="8"/>
  <c r="F29" i="8"/>
  <c r="G29" i="8"/>
  <c r="H29" i="8"/>
  <c r="I29" i="8"/>
  <c r="J29" i="8"/>
  <c r="K29" i="8"/>
  <c r="L29" i="8"/>
  <c r="M29" i="8"/>
  <c r="D30" i="8"/>
  <c r="E30" i="8"/>
  <c r="F30" i="8"/>
  <c r="G30" i="8"/>
  <c r="H30" i="8"/>
  <c r="I30" i="8"/>
  <c r="J30" i="8"/>
  <c r="K30" i="8"/>
  <c r="L30" i="8"/>
  <c r="M30" i="8"/>
  <c r="D31" i="8"/>
  <c r="E31" i="8"/>
  <c r="F31" i="8"/>
  <c r="G31" i="8"/>
  <c r="H31" i="8"/>
  <c r="I31" i="8"/>
  <c r="J31" i="8"/>
  <c r="K31" i="8"/>
  <c r="L31" i="8"/>
  <c r="M31" i="8"/>
  <c r="D32" i="8"/>
  <c r="E32" i="8"/>
  <c r="F32" i="8"/>
  <c r="G32" i="8"/>
  <c r="H32" i="8"/>
  <c r="I32" i="8"/>
  <c r="J32" i="8"/>
  <c r="K32" i="8"/>
  <c r="L32" i="8"/>
  <c r="M32" i="8"/>
  <c r="D33" i="8"/>
  <c r="E33" i="8"/>
  <c r="F33" i="8"/>
  <c r="G33" i="8"/>
  <c r="H33" i="8"/>
  <c r="I33" i="8"/>
  <c r="J33" i="8"/>
  <c r="K33" i="8"/>
  <c r="L33" i="8"/>
  <c r="M33" i="8"/>
  <c r="D34" i="8"/>
  <c r="E34" i="8"/>
  <c r="F34" i="8"/>
  <c r="G34" i="8"/>
  <c r="H34" i="8"/>
  <c r="I34" i="8"/>
  <c r="J34" i="8"/>
  <c r="K34" i="8"/>
  <c r="L34" i="8"/>
  <c r="M34" i="8"/>
  <c r="D35" i="8"/>
  <c r="E35" i="8"/>
  <c r="F35" i="8"/>
  <c r="G35" i="8"/>
  <c r="H35" i="8"/>
  <c r="I35" i="8"/>
  <c r="J35" i="8"/>
  <c r="K35" i="8"/>
  <c r="L35" i="8"/>
  <c r="M35" i="8"/>
  <c r="D36" i="8"/>
  <c r="E36" i="8"/>
  <c r="F36" i="8"/>
  <c r="G36" i="8"/>
  <c r="H36" i="8"/>
  <c r="I36" i="8"/>
  <c r="J36" i="8"/>
  <c r="K36" i="8"/>
  <c r="L36" i="8"/>
  <c r="M36" i="8"/>
  <c r="D37" i="8"/>
  <c r="E37" i="8"/>
  <c r="F37" i="8"/>
  <c r="G37" i="8"/>
  <c r="H37" i="8"/>
  <c r="I37" i="8"/>
  <c r="J37" i="8"/>
  <c r="K37" i="8"/>
  <c r="L37" i="8"/>
  <c r="M37" i="8"/>
  <c r="D38" i="8"/>
  <c r="E38" i="8"/>
  <c r="F38" i="8"/>
  <c r="G38" i="8"/>
  <c r="H38" i="8"/>
  <c r="I38" i="8"/>
  <c r="J38" i="8"/>
  <c r="K38" i="8"/>
  <c r="L38" i="8"/>
  <c r="M38" i="8"/>
  <c r="D39" i="8"/>
  <c r="E39" i="8"/>
  <c r="F39" i="8"/>
  <c r="G39" i="8"/>
  <c r="H39" i="8"/>
  <c r="I39" i="8"/>
  <c r="J39" i="8"/>
  <c r="K39" i="8"/>
  <c r="L39" i="8"/>
  <c r="M39" i="8"/>
  <c r="D40" i="8"/>
  <c r="E40" i="8"/>
  <c r="F40" i="8"/>
  <c r="G40" i="8"/>
  <c r="H40" i="8"/>
  <c r="I40" i="8"/>
  <c r="J40" i="8"/>
  <c r="K40" i="8"/>
  <c r="L40" i="8"/>
  <c r="M40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11" i="8"/>
  <c r="AC12" i="8"/>
  <c r="AC13" i="8"/>
  <c r="AC14" i="8"/>
  <c r="AC15" i="8"/>
  <c r="AC16" i="8"/>
  <c r="AC17" i="8"/>
  <c r="AC18" i="8"/>
  <c r="AC19" i="8"/>
  <c r="AC20" i="8"/>
  <c r="AC21" i="8"/>
  <c r="AC22" i="8"/>
  <c r="AC23" i="8"/>
  <c r="AC24" i="8"/>
  <c r="AC25" i="8"/>
  <c r="AC26" i="8"/>
  <c r="AC27" i="8"/>
  <c r="AC28" i="8"/>
  <c r="AC29" i="8"/>
  <c r="AC30" i="8"/>
  <c r="AC31" i="8"/>
  <c r="AC32" i="8"/>
  <c r="AC33" i="8"/>
  <c r="AC34" i="8"/>
  <c r="AC35" i="8"/>
  <c r="AC36" i="8"/>
  <c r="AC37" i="8"/>
  <c r="AC38" i="8"/>
  <c r="AC39" i="8"/>
  <c r="AC40" i="8"/>
  <c r="AC11" i="8"/>
  <c r="P3" i="8"/>
  <c r="D11" i="7"/>
  <c r="E11" i="7"/>
  <c r="F11" i="7"/>
  <c r="G11" i="7"/>
  <c r="H11" i="7"/>
  <c r="I11" i="7"/>
  <c r="J11" i="7"/>
  <c r="K11" i="7"/>
  <c r="L11" i="7"/>
  <c r="M11" i="7"/>
  <c r="D12" i="7"/>
  <c r="E12" i="7"/>
  <c r="F12" i="7"/>
  <c r="G12" i="7"/>
  <c r="H12" i="7"/>
  <c r="I12" i="7"/>
  <c r="J12" i="7"/>
  <c r="K12" i="7"/>
  <c r="L12" i="7"/>
  <c r="M12" i="7"/>
  <c r="D13" i="7"/>
  <c r="E13" i="7"/>
  <c r="F13" i="7"/>
  <c r="G13" i="7"/>
  <c r="H13" i="7"/>
  <c r="I13" i="7"/>
  <c r="J13" i="7"/>
  <c r="K13" i="7"/>
  <c r="L13" i="7"/>
  <c r="M13" i="7"/>
  <c r="D14" i="7"/>
  <c r="E14" i="7"/>
  <c r="F14" i="7"/>
  <c r="G14" i="7"/>
  <c r="H14" i="7"/>
  <c r="I14" i="7"/>
  <c r="J14" i="7"/>
  <c r="K14" i="7"/>
  <c r="L14" i="7"/>
  <c r="M14" i="7"/>
  <c r="D15" i="7"/>
  <c r="E15" i="7"/>
  <c r="F15" i="7"/>
  <c r="G15" i="7"/>
  <c r="H15" i="7"/>
  <c r="I15" i="7"/>
  <c r="J15" i="7"/>
  <c r="K15" i="7"/>
  <c r="L15" i="7"/>
  <c r="M15" i="7"/>
  <c r="D16" i="7"/>
  <c r="E16" i="7"/>
  <c r="F16" i="7"/>
  <c r="G16" i="7"/>
  <c r="H16" i="7"/>
  <c r="I16" i="7"/>
  <c r="J16" i="7"/>
  <c r="K16" i="7"/>
  <c r="L16" i="7"/>
  <c r="M16" i="7"/>
  <c r="D17" i="7"/>
  <c r="E17" i="7"/>
  <c r="F17" i="7"/>
  <c r="G17" i="7"/>
  <c r="H17" i="7"/>
  <c r="I17" i="7"/>
  <c r="J17" i="7"/>
  <c r="K17" i="7"/>
  <c r="L17" i="7"/>
  <c r="M17" i="7"/>
  <c r="D18" i="7"/>
  <c r="E18" i="7"/>
  <c r="F18" i="7"/>
  <c r="G18" i="7"/>
  <c r="H18" i="7"/>
  <c r="I18" i="7"/>
  <c r="J18" i="7"/>
  <c r="K18" i="7"/>
  <c r="L18" i="7"/>
  <c r="M18" i="7"/>
  <c r="D19" i="7"/>
  <c r="E19" i="7"/>
  <c r="F19" i="7"/>
  <c r="G19" i="7"/>
  <c r="H19" i="7"/>
  <c r="I19" i="7"/>
  <c r="J19" i="7"/>
  <c r="K19" i="7"/>
  <c r="L19" i="7"/>
  <c r="M19" i="7"/>
  <c r="D20" i="7"/>
  <c r="E20" i="7"/>
  <c r="F20" i="7"/>
  <c r="G20" i="7"/>
  <c r="H20" i="7"/>
  <c r="I20" i="7"/>
  <c r="J20" i="7"/>
  <c r="K20" i="7"/>
  <c r="L20" i="7"/>
  <c r="M20" i="7"/>
  <c r="D21" i="7"/>
  <c r="E21" i="7"/>
  <c r="F21" i="7"/>
  <c r="G21" i="7"/>
  <c r="H21" i="7"/>
  <c r="I21" i="7"/>
  <c r="J21" i="7"/>
  <c r="K21" i="7"/>
  <c r="L21" i="7"/>
  <c r="M21" i="7"/>
  <c r="D22" i="7"/>
  <c r="E22" i="7"/>
  <c r="F22" i="7"/>
  <c r="G22" i="7"/>
  <c r="H22" i="7"/>
  <c r="I22" i="7"/>
  <c r="J22" i="7"/>
  <c r="K22" i="7"/>
  <c r="L22" i="7"/>
  <c r="M22" i="7"/>
  <c r="D23" i="7"/>
  <c r="E23" i="7"/>
  <c r="F23" i="7"/>
  <c r="G23" i="7"/>
  <c r="H23" i="7"/>
  <c r="I23" i="7"/>
  <c r="J23" i="7"/>
  <c r="K23" i="7"/>
  <c r="L23" i="7"/>
  <c r="M23" i="7"/>
  <c r="D24" i="7"/>
  <c r="E24" i="7"/>
  <c r="F24" i="7"/>
  <c r="G24" i="7"/>
  <c r="H24" i="7"/>
  <c r="I24" i="7"/>
  <c r="J24" i="7"/>
  <c r="K24" i="7"/>
  <c r="L24" i="7"/>
  <c r="M24" i="7"/>
  <c r="D25" i="7"/>
  <c r="E25" i="7"/>
  <c r="F25" i="7"/>
  <c r="G25" i="7"/>
  <c r="H25" i="7"/>
  <c r="I25" i="7"/>
  <c r="J25" i="7"/>
  <c r="K25" i="7"/>
  <c r="L25" i="7"/>
  <c r="M25" i="7"/>
  <c r="D26" i="7"/>
  <c r="E26" i="7"/>
  <c r="F26" i="7"/>
  <c r="G26" i="7"/>
  <c r="H26" i="7"/>
  <c r="I26" i="7"/>
  <c r="J26" i="7"/>
  <c r="K26" i="7"/>
  <c r="L26" i="7"/>
  <c r="M26" i="7"/>
  <c r="D27" i="7"/>
  <c r="E27" i="7"/>
  <c r="F27" i="7"/>
  <c r="G27" i="7"/>
  <c r="H27" i="7"/>
  <c r="I27" i="7"/>
  <c r="J27" i="7"/>
  <c r="K27" i="7"/>
  <c r="L27" i="7"/>
  <c r="M27" i="7"/>
  <c r="D28" i="7"/>
  <c r="E28" i="7"/>
  <c r="F28" i="7"/>
  <c r="G28" i="7"/>
  <c r="H28" i="7"/>
  <c r="I28" i="7"/>
  <c r="J28" i="7"/>
  <c r="K28" i="7"/>
  <c r="L28" i="7"/>
  <c r="M28" i="7"/>
  <c r="D29" i="7"/>
  <c r="E29" i="7"/>
  <c r="F29" i="7"/>
  <c r="G29" i="7"/>
  <c r="H29" i="7"/>
  <c r="I29" i="7"/>
  <c r="J29" i="7"/>
  <c r="K29" i="7"/>
  <c r="L29" i="7"/>
  <c r="M29" i="7"/>
  <c r="D30" i="7"/>
  <c r="E30" i="7"/>
  <c r="F30" i="7"/>
  <c r="G30" i="7"/>
  <c r="H30" i="7"/>
  <c r="I30" i="7"/>
  <c r="J30" i="7"/>
  <c r="K30" i="7"/>
  <c r="L30" i="7"/>
  <c r="M30" i="7"/>
  <c r="D31" i="7"/>
  <c r="E31" i="7"/>
  <c r="F31" i="7"/>
  <c r="G31" i="7"/>
  <c r="H31" i="7"/>
  <c r="I31" i="7"/>
  <c r="J31" i="7"/>
  <c r="K31" i="7"/>
  <c r="L31" i="7"/>
  <c r="M31" i="7"/>
  <c r="D32" i="7"/>
  <c r="E32" i="7"/>
  <c r="F32" i="7"/>
  <c r="G32" i="7"/>
  <c r="H32" i="7"/>
  <c r="I32" i="7"/>
  <c r="J32" i="7"/>
  <c r="K32" i="7"/>
  <c r="L32" i="7"/>
  <c r="M32" i="7"/>
  <c r="D33" i="7"/>
  <c r="E33" i="7"/>
  <c r="F33" i="7"/>
  <c r="G33" i="7"/>
  <c r="H33" i="7"/>
  <c r="I33" i="7"/>
  <c r="J33" i="7"/>
  <c r="K33" i="7"/>
  <c r="L33" i="7"/>
  <c r="M33" i="7"/>
  <c r="D34" i="7"/>
  <c r="E34" i="7"/>
  <c r="F34" i="7"/>
  <c r="G34" i="7"/>
  <c r="H34" i="7"/>
  <c r="I34" i="7"/>
  <c r="J34" i="7"/>
  <c r="K34" i="7"/>
  <c r="L34" i="7"/>
  <c r="M34" i="7"/>
  <c r="D35" i="7"/>
  <c r="E35" i="7"/>
  <c r="F35" i="7"/>
  <c r="G35" i="7"/>
  <c r="H35" i="7"/>
  <c r="I35" i="7"/>
  <c r="J35" i="7"/>
  <c r="K35" i="7"/>
  <c r="L35" i="7"/>
  <c r="M35" i="7"/>
  <c r="D36" i="7"/>
  <c r="E36" i="7"/>
  <c r="F36" i="7"/>
  <c r="G36" i="7"/>
  <c r="H36" i="7"/>
  <c r="I36" i="7"/>
  <c r="J36" i="7"/>
  <c r="K36" i="7"/>
  <c r="L36" i="7"/>
  <c r="M36" i="7"/>
  <c r="D37" i="7"/>
  <c r="E37" i="7"/>
  <c r="F37" i="7"/>
  <c r="G37" i="7"/>
  <c r="H37" i="7"/>
  <c r="I37" i="7"/>
  <c r="J37" i="7"/>
  <c r="K37" i="7"/>
  <c r="L37" i="7"/>
  <c r="M37" i="7"/>
  <c r="D38" i="7"/>
  <c r="E38" i="7"/>
  <c r="F38" i="7"/>
  <c r="G38" i="7"/>
  <c r="H38" i="7"/>
  <c r="I38" i="7"/>
  <c r="J38" i="7"/>
  <c r="K38" i="7"/>
  <c r="L38" i="7"/>
  <c r="M38" i="7"/>
  <c r="D39" i="7"/>
  <c r="E39" i="7"/>
  <c r="F39" i="7"/>
  <c r="G39" i="7"/>
  <c r="H39" i="7"/>
  <c r="I39" i="7"/>
  <c r="J39" i="7"/>
  <c r="K39" i="7"/>
  <c r="L39" i="7"/>
  <c r="M39" i="7"/>
  <c r="D40" i="7"/>
  <c r="E40" i="7"/>
  <c r="F40" i="7"/>
  <c r="G40" i="7"/>
  <c r="H40" i="7"/>
  <c r="I40" i="7"/>
  <c r="J40" i="7"/>
  <c r="K40" i="7"/>
  <c r="L40" i="7"/>
  <c r="M40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11" i="7"/>
  <c r="AC12" i="7"/>
  <c r="AC13" i="7"/>
  <c r="AC14" i="7"/>
  <c r="AC15" i="7"/>
  <c r="AC16" i="7"/>
  <c r="AC17" i="7"/>
  <c r="AC18" i="7"/>
  <c r="AC19" i="7"/>
  <c r="AC20" i="7"/>
  <c r="AC21" i="7"/>
  <c r="AC22" i="7"/>
  <c r="AC23" i="7"/>
  <c r="AC24" i="7"/>
  <c r="AC25" i="7"/>
  <c r="AC26" i="7"/>
  <c r="AC27" i="7"/>
  <c r="AC28" i="7"/>
  <c r="AC29" i="7"/>
  <c r="AC30" i="7"/>
  <c r="AC31" i="7"/>
  <c r="AC32" i="7"/>
  <c r="AC33" i="7"/>
  <c r="AC34" i="7"/>
  <c r="AC35" i="7"/>
  <c r="AC36" i="7"/>
  <c r="AC37" i="7"/>
  <c r="AC38" i="7"/>
  <c r="AC39" i="7"/>
  <c r="AC40" i="7"/>
  <c r="AC11" i="7"/>
  <c r="P3" i="7"/>
  <c r="D11" i="6"/>
  <c r="E11" i="6"/>
  <c r="F11" i="6"/>
  <c r="G11" i="6"/>
  <c r="H11" i="6"/>
  <c r="I11" i="6"/>
  <c r="J11" i="6"/>
  <c r="K11" i="6"/>
  <c r="L11" i="6"/>
  <c r="M11" i="6"/>
  <c r="D12" i="6"/>
  <c r="E12" i="6"/>
  <c r="F12" i="6"/>
  <c r="G12" i="6"/>
  <c r="H12" i="6"/>
  <c r="I12" i="6"/>
  <c r="J12" i="6"/>
  <c r="K12" i="6"/>
  <c r="L12" i="6"/>
  <c r="M12" i="6"/>
  <c r="D13" i="6"/>
  <c r="E13" i="6"/>
  <c r="F13" i="6"/>
  <c r="G13" i="6"/>
  <c r="H13" i="6"/>
  <c r="I13" i="6"/>
  <c r="J13" i="6"/>
  <c r="K13" i="6"/>
  <c r="L13" i="6"/>
  <c r="M13" i="6"/>
  <c r="D14" i="6"/>
  <c r="E14" i="6"/>
  <c r="F14" i="6"/>
  <c r="G14" i="6"/>
  <c r="H14" i="6"/>
  <c r="I14" i="6"/>
  <c r="J14" i="6"/>
  <c r="K14" i="6"/>
  <c r="L14" i="6"/>
  <c r="M14" i="6"/>
  <c r="D15" i="6"/>
  <c r="E15" i="6"/>
  <c r="F15" i="6"/>
  <c r="G15" i="6"/>
  <c r="H15" i="6"/>
  <c r="I15" i="6"/>
  <c r="J15" i="6"/>
  <c r="K15" i="6"/>
  <c r="L15" i="6"/>
  <c r="M15" i="6"/>
  <c r="D16" i="6"/>
  <c r="E16" i="6"/>
  <c r="F16" i="6"/>
  <c r="G16" i="6"/>
  <c r="H16" i="6"/>
  <c r="I16" i="6"/>
  <c r="J16" i="6"/>
  <c r="K16" i="6"/>
  <c r="L16" i="6"/>
  <c r="M16" i="6"/>
  <c r="D17" i="6"/>
  <c r="E17" i="6"/>
  <c r="F17" i="6"/>
  <c r="G17" i="6"/>
  <c r="H17" i="6"/>
  <c r="I17" i="6"/>
  <c r="J17" i="6"/>
  <c r="K17" i="6"/>
  <c r="L17" i="6"/>
  <c r="M17" i="6"/>
  <c r="D18" i="6"/>
  <c r="E18" i="6"/>
  <c r="F18" i="6"/>
  <c r="G18" i="6"/>
  <c r="H18" i="6"/>
  <c r="I18" i="6"/>
  <c r="J18" i="6"/>
  <c r="K18" i="6"/>
  <c r="L18" i="6"/>
  <c r="M18" i="6"/>
  <c r="D19" i="6"/>
  <c r="E19" i="6"/>
  <c r="F19" i="6"/>
  <c r="G19" i="6"/>
  <c r="H19" i="6"/>
  <c r="I19" i="6"/>
  <c r="J19" i="6"/>
  <c r="K19" i="6"/>
  <c r="L19" i="6"/>
  <c r="M19" i="6"/>
  <c r="D20" i="6"/>
  <c r="E20" i="6"/>
  <c r="F20" i="6"/>
  <c r="G20" i="6"/>
  <c r="H20" i="6"/>
  <c r="I20" i="6"/>
  <c r="J20" i="6"/>
  <c r="K20" i="6"/>
  <c r="L20" i="6"/>
  <c r="M20" i="6"/>
  <c r="D21" i="6"/>
  <c r="E21" i="6"/>
  <c r="F21" i="6"/>
  <c r="G21" i="6"/>
  <c r="H21" i="6"/>
  <c r="I21" i="6"/>
  <c r="J21" i="6"/>
  <c r="K21" i="6"/>
  <c r="L21" i="6"/>
  <c r="M21" i="6"/>
  <c r="D22" i="6"/>
  <c r="E22" i="6"/>
  <c r="F22" i="6"/>
  <c r="G22" i="6"/>
  <c r="H22" i="6"/>
  <c r="I22" i="6"/>
  <c r="J22" i="6"/>
  <c r="K22" i="6"/>
  <c r="L22" i="6"/>
  <c r="M22" i="6"/>
  <c r="D23" i="6"/>
  <c r="E23" i="6"/>
  <c r="F23" i="6"/>
  <c r="G23" i="6"/>
  <c r="H23" i="6"/>
  <c r="I23" i="6"/>
  <c r="J23" i="6"/>
  <c r="K23" i="6"/>
  <c r="L23" i="6"/>
  <c r="M23" i="6"/>
  <c r="D24" i="6"/>
  <c r="E24" i="6"/>
  <c r="F24" i="6"/>
  <c r="G24" i="6"/>
  <c r="H24" i="6"/>
  <c r="I24" i="6"/>
  <c r="J24" i="6"/>
  <c r="K24" i="6"/>
  <c r="L24" i="6"/>
  <c r="M24" i="6"/>
  <c r="D25" i="6"/>
  <c r="E25" i="6"/>
  <c r="F25" i="6"/>
  <c r="G25" i="6"/>
  <c r="H25" i="6"/>
  <c r="I25" i="6"/>
  <c r="J25" i="6"/>
  <c r="K25" i="6"/>
  <c r="L25" i="6"/>
  <c r="M25" i="6"/>
  <c r="D26" i="6"/>
  <c r="E26" i="6"/>
  <c r="F26" i="6"/>
  <c r="G26" i="6"/>
  <c r="H26" i="6"/>
  <c r="I26" i="6"/>
  <c r="J26" i="6"/>
  <c r="K26" i="6"/>
  <c r="L26" i="6"/>
  <c r="M26" i="6"/>
  <c r="D27" i="6"/>
  <c r="E27" i="6"/>
  <c r="F27" i="6"/>
  <c r="G27" i="6"/>
  <c r="H27" i="6"/>
  <c r="I27" i="6"/>
  <c r="J27" i="6"/>
  <c r="K27" i="6"/>
  <c r="L27" i="6"/>
  <c r="M27" i="6"/>
  <c r="D28" i="6"/>
  <c r="E28" i="6"/>
  <c r="F28" i="6"/>
  <c r="G28" i="6"/>
  <c r="H28" i="6"/>
  <c r="I28" i="6"/>
  <c r="J28" i="6"/>
  <c r="K28" i="6"/>
  <c r="L28" i="6"/>
  <c r="M28" i="6"/>
  <c r="D29" i="6"/>
  <c r="E29" i="6"/>
  <c r="F29" i="6"/>
  <c r="G29" i="6"/>
  <c r="H29" i="6"/>
  <c r="I29" i="6"/>
  <c r="J29" i="6"/>
  <c r="K29" i="6"/>
  <c r="L29" i="6"/>
  <c r="M29" i="6"/>
  <c r="D30" i="6"/>
  <c r="E30" i="6"/>
  <c r="F30" i="6"/>
  <c r="G30" i="6"/>
  <c r="H30" i="6"/>
  <c r="I30" i="6"/>
  <c r="J30" i="6"/>
  <c r="K30" i="6"/>
  <c r="L30" i="6"/>
  <c r="M30" i="6"/>
  <c r="D31" i="6"/>
  <c r="E31" i="6"/>
  <c r="F31" i="6"/>
  <c r="G31" i="6"/>
  <c r="H31" i="6"/>
  <c r="I31" i="6"/>
  <c r="J31" i="6"/>
  <c r="K31" i="6"/>
  <c r="L31" i="6"/>
  <c r="M31" i="6"/>
  <c r="D32" i="6"/>
  <c r="E32" i="6"/>
  <c r="F32" i="6"/>
  <c r="G32" i="6"/>
  <c r="H32" i="6"/>
  <c r="I32" i="6"/>
  <c r="J32" i="6"/>
  <c r="K32" i="6"/>
  <c r="L32" i="6"/>
  <c r="M32" i="6"/>
  <c r="D33" i="6"/>
  <c r="E33" i="6"/>
  <c r="F33" i="6"/>
  <c r="G33" i="6"/>
  <c r="H33" i="6"/>
  <c r="I33" i="6"/>
  <c r="J33" i="6"/>
  <c r="K33" i="6"/>
  <c r="L33" i="6"/>
  <c r="M33" i="6"/>
  <c r="D34" i="6"/>
  <c r="E34" i="6"/>
  <c r="F34" i="6"/>
  <c r="G34" i="6"/>
  <c r="H34" i="6"/>
  <c r="I34" i="6"/>
  <c r="J34" i="6"/>
  <c r="K34" i="6"/>
  <c r="L34" i="6"/>
  <c r="M34" i="6"/>
  <c r="D35" i="6"/>
  <c r="E35" i="6"/>
  <c r="F35" i="6"/>
  <c r="G35" i="6"/>
  <c r="H35" i="6"/>
  <c r="I35" i="6"/>
  <c r="J35" i="6"/>
  <c r="K35" i="6"/>
  <c r="L35" i="6"/>
  <c r="M35" i="6"/>
  <c r="D36" i="6"/>
  <c r="E36" i="6"/>
  <c r="F36" i="6"/>
  <c r="G36" i="6"/>
  <c r="H36" i="6"/>
  <c r="I36" i="6"/>
  <c r="J36" i="6"/>
  <c r="K36" i="6"/>
  <c r="L36" i="6"/>
  <c r="M36" i="6"/>
  <c r="D37" i="6"/>
  <c r="E37" i="6"/>
  <c r="F37" i="6"/>
  <c r="G37" i="6"/>
  <c r="H37" i="6"/>
  <c r="I37" i="6"/>
  <c r="J37" i="6"/>
  <c r="K37" i="6"/>
  <c r="L37" i="6"/>
  <c r="M37" i="6"/>
  <c r="D38" i="6"/>
  <c r="E38" i="6"/>
  <c r="F38" i="6"/>
  <c r="G38" i="6"/>
  <c r="H38" i="6"/>
  <c r="I38" i="6"/>
  <c r="J38" i="6"/>
  <c r="K38" i="6"/>
  <c r="L38" i="6"/>
  <c r="M38" i="6"/>
  <c r="D39" i="6"/>
  <c r="E39" i="6"/>
  <c r="F39" i="6"/>
  <c r="G39" i="6"/>
  <c r="H39" i="6"/>
  <c r="I39" i="6"/>
  <c r="J39" i="6"/>
  <c r="K39" i="6"/>
  <c r="L39" i="6"/>
  <c r="M39" i="6"/>
  <c r="D40" i="6"/>
  <c r="E40" i="6"/>
  <c r="F40" i="6"/>
  <c r="G40" i="6"/>
  <c r="H40" i="6"/>
  <c r="I40" i="6"/>
  <c r="J40" i="6"/>
  <c r="K40" i="6"/>
  <c r="L40" i="6"/>
  <c r="M40" i="6"/>
  <c r="B40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11" i="6"/>
  <c r="AC12" i="6"/>
  <c r="AC13" i="6"/>
  <c r="AC14" i="6"/>
  <c r="AC15" i="6"/>
  <c r="AC16" i="6"/>
  <c r="AC17" i="6"/>
  <c r="AC18" i="6"/>
  <c r="AC19" i="6"/>
  <c r="AC20" i="6"/>
  <c r="AC21" i="6"/>
  <c r="AC22" i="6"/>
  <c r="AC23" i="6"/>
  <c r="AC24" i="6"/>
  <c r="AC25" i="6"/>
  <c r="AC26" i="6"/>
  <c r="AC27" i="6"/>
  <c r="AC28" i="6"/>
  <c r="AC29" i="6"/>
  <c r="AC30" i="6"/>
  <c r="AC31" i="6"/>
  <c r="AC32" i="6"/>
  <c r="AC33" i="6"/>
  <c r="AC34" i="6"/>
  <c r="AC35" i="6"/>
  <c r="AC36" i="6"/>
  <c r="AC37" i="6"/>
  <c r="AC38" i="6"/>
  <c r="AC39" i="6"/>
  <c r="AC40" i="6"/>
  <c r="AC42" i="6"/>
  <c r="AC11" i="6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11" i="5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11" i="6"/>
  <c r="P3" i="6"/>
  <c r="D11" i="5"/>
  <c r="E11" i="5"/>
  <c r="F11" i="5"/>
  <c r="G11" i="5"/>
  <c r="H11" i="5"/>
  <c r="I11" i="5"/>
  <c r="J11" i="5"/>
  <c r="K11" i="5"/>
  <c r="L11" i="5"/>
  <c r="M11" i="5"/>
  <c r="D12" i="5"/>
  <c r="E12" i="5"/>
  <c r="F12" i="5"/>
  <c r="G12" i="5"/>
  <c r="H12" i="5"/>
  <c r="I12" i="5"/>
  <c r="J12" i="5"/>
  <c r="K12" i="5"/>
  <c r="L12" i="5"/>
  <c r="M12" i="5"/>
  <c r="D13" i="5"/>
  <c r="E13" i="5"/>
  <c r="F13" i="5"/>
  <c r="G13" i="5"/>
  <c r="H13" i="5"/>
  <c r="I13" i="5"/>
  <c r="J13" i="5"/>
  <c r="K13" i="5"/>
  <c r="L13" i="5"/>
  <c r="M13" i="5"/>
  <c r="D14" i="5"/>
  <c r="E14" i="5"/>
  <c r="F14" i="5"/>
  <c r="G14" i="5"/>
  <c r="H14" i="5"/>
  <c r="I14" i="5"/>
  <c r="J14" i="5"/>
  <c r="K14" i="5"/>
  <c r="L14" i="5"/>
  <c r="M14" i="5"/>
  <c r="D15" i="5"/>
  <c r="E15" i="5"/>
  <c r="F15" i="5"/>
  <c r="G15" i="5"/>
  <c r="H15" i="5"/>
  <c r="I15" i="5"/>
  <c r="J15" i="5"/>
  <c r="K15" i="5"/>
  <c r="L15" i="5"/>
  <c r="M15" i="5"/>
  <c r="D16" i="5"/>
  <c r="E16" i="5"/>
  <c r="F16" i="5"/>
  <c r="G16" i="5"/>
  <c r="H16" i="5"/>
  <c r="I16" i="5"/>
  <c r="J16" i="5"/>
  <c r="K16" i="5"/>
  <c r="L16" i="5"/>
  <c r="M16" i="5"/>
  <c r="D17" i="5"/>
  <c r="E17" i="5"/>
  <c r="F17" i="5"/>
  <c r="G17" i="5"/>
  <c r="H17" i="5"/>
  <c r="I17" i="5"/>
  <c r="J17" i="5"/>
  <c r="K17" i="5"/>
  <c r="L17" i="5"/>
  <c r="M17" i="5"/>
  <c r="D18" i="5"/>
  <c r="E18" i="5"/>
  <c r="F18" i="5"/>
  <c r="G18" i="5"/>
  <c r="H18" i="5"/>
  <c r="I18" i="5"/>
  <c r="J18" i="5"/>
  <c r="K18" i="5"/>
  <c r="L18" i="5"/>
  <c r="M18" i="5"/>
  <c r="D19" i="5"/>
  <c r="E19" i="5"/>
  <c r="F19" i="5"/>
  <c r="G19" i="5"/>
  <c r="H19" i="5"/>
  <c r="I19" i="5"/>
  <c r="J19" i="5"/>
  <c r="K19" i="5"/>
  <c r="L19" i="5"/>
  <c r="M19" i="5"/>
  <c r="D20" i="5"/>
  <c r="E20" i="5"/>
  <c r="F20" i="5"/>
  <c r="G20" i="5"/>
  <c r="H20" i="5"/>
  <c r="I20" i="5"/>
  <c r="J20" i="5"/>
  <c r="K20" i="5"/>
  <c r="L20" i="5"/>
  <c r="M20" i="5"/>
  <c r="D21" i="5"/>
  <c r="E21" i="5"/>
  <c r="F21" i="5"/>
  <c r="G21" i="5"/>
  <c r="H21" i="5"/>
  <c r="I21" i="5"/>
  <c r="J21" i="5"/>
  <c r="K21" i="5"/>
  <c r="L21" i="5"/>
  <c r="M21" i="5"/>
  <c r="D22" i="5"/>
  <c r="E22" i="5"/>
  <c r="F22" i="5"/>
  <c r="G22" i="5"/>
  <c r="H22" i="5"/>
  <c r="I22" i="5"/>
  <c r="J22" i="5"/>
  <c r="K22" i="5"/>
  <c r="L22" i="5"/>
  <c r="M22" i="5"/>
  <c r="D23" i="5"/>
  <c r="E23" i="5"/>
  <c r="F23" i="5"/>
  <c r="G23" i="5"/>
  <c r="H23" i="5"/>
  <c r="I23" i="5"/>
  <c r="J23" i="5"/>
  <c r="K23" i="5"/>
  <c r="L23" i="5"/>
  <c r="M23" i="5"/>
  <c r="D24" i="5"/>
  <c r="E24" i="5"/>
  <c r="F24" i="5"/>
  <c r="G24" i="5"/>
  <c r="H24" i="5"/>
  <c r="I24" i="5"/>
  <c r="J24" i="5"/>
  <c r="K24" i="5"/>
  <c r="L24" i="5"/>
  <c r="M24" i="5"/>
  <c r="D25" i="5"/>
  <c r="E25" i="5"/>
  <c r="F25" i="5"/>
  <c r="G25" i="5"/>
  <c r="H25" i="5"/>
  <c r="I25" i="5"/>
  <c r="J25" i="5"/>
  <c r="K25" i="5"/>
  <c r="L25" i="5"/>
  <c r="M25" i="5"/>
  <c r="D26" i="5"/>
  <c r="E26" i="5"/>
  <c r="F26" i="5"/>
  <c r="G26" i="5"/>
  <c r="H26" i="5"/>
  <c r="I26" i="5"/>
  <c r="J26" i="5"/>
  <c r="K26" i="5"/>
  <c r="L26" i="5"/>
  <c r="M26" i="5"/>
  <c r="D27" i="5"/>
  <c r="E27" i="5"/>
  <c r="F27" i="5"/>
  <c r="G27" i="5"/>
  <c r="H27" i="5"/>
  <c r="I27" i="5"/>
  <c r="J27" i="5"/>
  <c r="K27" i="5"/>
  <c r="L27" i="5"/>
  <c r="M27" i="5"/>
  <c r="D28" i="5"/>
  <c r="E28" i="5"/>
  <c r="F28" i="5"/>
  <c r="G28" i="5"/>
  <c r="H28" i="5"/>
  <c r="I28" i="5"/>
  <c r="J28" i="5"/>
  <c r="K28" i="5"/>
  <c r="L28" i="5"/>
  <c r="M28" i="5"/>
  <c r="D29" i="5"/>
  <c r="E29" i="5"/>
  <c r="F29" i="5"/>
  <c r="G29" i="5"/>
  <c r="H29" i="5"/>
  <c r="I29" i="5"/>
  <c r="J29" i="5"/>
  <c r="K29" i="5"/>
  <c r="L29" i="5"/>
  <c r="M29" i="5"/>
  <c r="D30" i="5"/>
  <c r="E30" i="5"/>
  <c r="F30" i="5"/>
  <c r="G30" i="5"/>
  <c r="H30" i="5"/>
  <c r="I30" i="5"/>
  <c r="J30" i="5"/>
  <c r="K30" i="5"/>
  <c r="L30" i="5"/>
  <c r="M30" i="5"/>
  <c r="D31" i="5"/>
  <c r="E31" i="5"/>
  <c r="F31" i="5"/>
  <c r="G31" i="5"/>
  <c r="H31" i="5"/>
  <c r="I31" i="5"/>
  <c r="J31" i="5"/>
  <c r="K31" i="5"/>
  <c r="L31" i="5"/>
  <c r="M31" i="5"/>
  <c r="D32" i="5"/>
  <c r="E32" i="5"/>
  <c r="F32" i="5"/>
  <c r="G32" i="5"/>
  <c r="H32" i="5"/>
  <c r="I32" i="5"/>
  <c r="J32" i="5"/>
  <c r="K32" i="5"/>
  <c r="L32" i="5"/>
  <c r="M32" i="5"/>
  <c r="D33" i="5"/>
  <c r="E33" i="5"/>
  <c r="F33" i="5"/>
  <c r="G33" i="5"/>
  <c r="H33" i="5"/>
  <c r="I33" i="5"/>
  <c r="J33" i="5"/>
  <c r="K33" i="5"/>
  <c r="L33" i="5"/>
  <c r="M33" i="5"/>
  <c r="D34" i="5"/>
  <c r="E34" i="5"/>
  <c r="F34" i="5"/>
  <c r="G34" i="5"/>
  <c r="H34" i="5"/>
  <c r="I34" i="5"/>
  <c r="J34" i="5"/>
  <c r="K34" i="5"/>
  <c r="L34" i="5"/>
  <c r="M34" i="5"/>
  <c r="D35" i="5"/>
  <c r="E35" i="5"/>
  <c r="F35" i="5"/>
  <c r="G35" i="5"/>
  <c r="H35" i="5"/>
  <c r="I35" i="5"/>
  <c r="J35" i="5"/>
  <c r="K35" i="5"/>
  <c r="L35" i="5"/>
  <c r="M35" i="5"/>
  <c r="D36" i="5"/>
  <c r="E36" i="5"/>
  <c r="F36" i="5"/>
  <c r="G36" i="5"/>
  <c r="H36" i="5"/>
  <c r="I36" i="5"/>
  <c r="J36" i="5"/>
  <c r="K36" i="5"/>
  <c r="L36" i="5"/>
  <c r="M36" i="5"/>
  <c r="D37" i="5"/>
  <c r="E37" i="5"/>
  <c r="F37" i="5"/>
  <c r="G37" i="5"/>
  <c r="H37" i="5"/>
  <c r="I37" i="5"/>
  <c r="J37" i="5"/>
  <c r="K37" i="5"/>
  <c r="L37" i="5"/>
  <c r="M37" i="5"/>
  <c r="D38" i="5"/>
  <c r="E38" i="5"/>
  <c r="F38" i="5"/>
  <c r="G38" i="5"/>
  <c r="H38" i="5"/>
  <c r="I38" i="5"/>
  <c r="J38" i="5"/>
  <c r="K38" i="5"/>
  <c r="L38" i="5"/>
  <c r="M38" i="5"/>
  <c r="D39" i="5"/>
  <c r="E39" i="5"/>
  <c r="F39" i="5"/>
  <c r="G39" i="5"/>
  <c r="H39" i="5"/>
  <c r="I39" i="5"/>
  <c r="J39" i="5"/>
  <c r="K39" i="5"/>
  <c r="L39" i="5"/>
  <c r="M39" i="5"/>
  <c r="D40" i="5"/>
  <c r="E40" i="5"/>
  <c r="F40" i="5"/>
  <c r="G40" i="5"/>
  <c r="H40" i="5"/>
  <c r="I40" i="5"/>
  <c r="J40" i="5"/>
  <c r="K40" i="5"/>
  <c r="L40" i="5"/>
  <c r="M40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11" i="5"/>
  <c r="AC12" i="5"/>
  <c r="AC13" i="5"/>
  <c r="AC14" i="5"/>
  <c r="AC15" i="5"/>
  <c r="AC16" i="5"/>
  <c r="AC17" i="5"/>
  <c r="AC18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34" i="5"/>
  <c r="AC35" i="5"/>
  <c r="AC36" i="5"/>
  <c r="AC37" i="5"/>
  <c r="AC38" i="5"/>
  <c r="AC39" i="5"/>
  <c r="AC40" i="5"/>
  <c r="AC11" i="5"/>
  <c r="Z41" i="5"/>
  <c r="P3" i="5"/>
  <c r="P3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2" i="8"/>
  <c r="P2" i="8" s="1"/>
  <c r="A2" i="7"/>
  <c r="P2" i="7" s="1"/>
  <c r="A2" i="6"/>
  <c r="P2" i="6" s="1"/>
  <c r="A2" i="5"/>
  <c r="P2" i="5" s="1"/>
  <c r="A2" i="4"/>
  <c r="P2" i="4" s="1"/>
  <c r="A2" i="14"/>
  <c r="A2" i="12"/>
  <c r="A2" i="11"/>
  <c r="A2" i="17"/>
  <c r="A11" i="4"/>
  <c r="D11" i="4"/>
  <c r="E11" i="4"/>
  <c r="F11" i="4"/>
  <c r="G11" i="4"/>
  <c r="H11" i="4"/>
  <c r="I11" i="4"/>
  <c r="J11" i="4"/>
  <c r="K11" i="4"/>
  <c r="L11" i="4"/>
  <c r="M11" i="4"/>
  <c r="D12" i="4"/>
  <c r="E12" i="4"/>
  <c r="F12" i="4"/>
  <c r="G12" i="4"/>
  <c r="H12" i="4"/>
  <c r="I12" i="4"/>
  <c r="J12" i="4"/>
  <c r="K12" i="4"/>
  <c r="L12" i="4"/>
  <c r="M12" i="4"/>
  <c r="D13" i="4"/>
  <c r="E13" i="4"/>
  <c r="F13" i="4"/>
  <c r="G13" i="4"/>
  <c r="H13" i="4"/>
  <c r="I13" i="4"/>
  <c r="J13" i="4"/>
  <c r="K13" i="4"/>
  <c r="L13" i="4"/>
  <c r="M13" i="4"/>
  <c r="D14" i="4"/>
  <c r="E14" i="4"/>
  <c r="F14" i="4"/>
  <c r="G14" i="4"/>
  <c r="H14" i="4"/>
  <c r="I14" i="4"/>
  <c r="J14" i="4"/>
  <c r="K14" i="4"/>
  <c r="L14" i="4"/>
  <c r="M14" i="4"/>
  <c r="D15" i="4"/>
  <c r="E15" i="4"/>
  <c r="F15" i="4"/>
  <c r="G15" i="4"/>
  <c r="H15" i="4"/>
  <c r="I15" i="4"/>
  <c r="J15" i="4"/>
  <c r="K15" i="4"/>
  <c r="L15" i="4"/>
  <c r="M15" i="4"/>
  <c r="D16" i="4"/>
  <c r="E16" i="4"/>
  <c r="F16" i="4"/>
  <c r="G16" i="4"/>
  <c r="H16" i="4"/>
  <c r="I16" i="4"/>
  <c r="J16" i="4"/>
  <c r="K16" i="4"/>
  <c r="L16" i="4"/>
  <c r="M16" i="4"/>
  <c r="D17" i="4"/>
  <c r="E17" i="4"/>
  <c r="F17" i="4"/>
  <c r="G17" i="4"/>
  <c r="H17" i="4"/>
  <c r="I17" i="4"/>
  <c r="J17" i="4"/>
  <c r="K17" i="4"/>
  <c r="L17" i="4"/>
  <c r="M17" i="4"/>
  <c r="D18" i="4"/>
  <c r="E18" i="4"/>
  <c r="F18" i="4"/>
  <c r="G18" i="4"/>
  <c r="H18" i="4"/>
  <c r="I18" i="4"/>
  <c r="J18" i="4"/>
  <c r="K18" i="4"/>
  <c r="L18" i="4"/>
  <c r="M18" i="4"/>
  <c r="D19" i="4"/>
  <c r="E19" i="4"/>
  <c r="F19" i="4"/>
  <c r="G19" i="4"/>
  <c r="H19" i="4"/>
  <c r="I19" i="4"/>
  <c r="J19" i="4"/>
  <c r="K19" i="4"/>
  <c r="L19" i="4"/>
  <c r="M19" i="4"/>
  <c r="D20" i="4"/>
  <c r="E20" i="4"/>
  <c r="F20" i="4"/>
  <c r="G20" i="4"/>
  <c r="H20" i="4"/>
  <c r="I20" i="4"/>
  <c r="J20" i="4"/>
  <c r="K20" i="4"/>
  <c r="L20" i="4"/>
  <c r="M20" i="4"/>
  <c r="D21" i="4"/>
  <c r="E21" i="4"/>
  <c r="F21" i="4"/>
  <c r="G21" i="4"/>
  <c r="H21" i="4"/>
  <c r="I21" i="4"/>
  <c r="J21" i="4"/>
  <c r="K21" i="4"/>
  <c r="L21" i="4"/>
  <c r="M21" i="4"/>
  <c r="D22" i="4"/>
  <c r="E22" i="4"/>
  <c r="F22" i="4"/>
  <c r="G22" i="4"/>
  <c r="H22" i="4"/>
  <c r="I22" i="4"/>
  <c r="J22" i="4"/>
  <c r="K22" i="4"/>
  <c r="L22" i="4"/>
  <c r="M22" i="4"/>
  <c r="D23" i="4"/>
  <c r="E23" i="4"/>
  <c r="F23" i="4"/>
  <c r="G23" i="4"/>
  <c r="H23" i="4"/>
  <c r="I23" i="4"/>
  <c r="J23" i="4"/>
  <c r="K23" i="4"/>
  <c r="L23" i="4"/>
  <c r="M23" i="4"/>
  <c r="D24" i="4"/>
  <c r="E24" i="4"/>
  <c r="F24" i="4"/>
  <c r="G24" i="4"/>
  <c r="H24" i="4"/>
  <c r="I24" i="4"/>
  <c r="J24" i="4"/>
  <c r="K24" i="4"/>
  <c r="L24" i="4"/>
  <c r="M24" i="4"/>
  <c r="D25" i="4"/>
  <c r="E25" i="4"/>
  <c r="F25" i="4"/>
  <c r="G25" i="4"/>
  <c r="H25" i="4"/>
  <c r="I25" i="4"/>
  <c r="J25" i="4"/>
  <c r="K25" i="4"/>
  <c r="L25" i="4"/>
  <c r="M25" i="4"/>
  <c r="D26" i="4"/>
  <c r="E26" i="4"/>
  <c r="F26" i="4"/>
  <c r="G26" i="4"/>
  <c r="H26" i="4"/>
  <c r="I26" i="4"/>
  <c r="J26" i="4"/>
  <c r="K26" i="4"/>
  <c r="L26" i="4"/>
  <c r="M26" i="4"/>
  <c r="D27" i="4"/>
  <c r="E27" i="4"/>
  <c r="F27" i="4"/>
  <c r="G27" i="4"/>
  <c r="H27" i="4"/>
  <c r="I27" i="4"/>
  <c r="J27" i="4"/>
  <c r="K27" i="4"/>
  <c r="L27" i="4"/>
  <c r="M27" i="4"/>
  <c r="D28" i="4"/>
  <c r="E28" i="4"/>
  <c r="F28" i="4"/>
  <c r="G28" i="4"/>
  <c r="H28" i="4"/>
  <c r="I28" i="4"/>
  <c r="J28" i="4"/>
  <c r="K28" i="4"/>
  <c r="L28" i="4"/>
  <c r="M28" i="4"/>
  <c r="D29" i="4"/>
  <c r="E29" i="4"/>
  <c r="F29" i="4"/>
  <c r="G29" i="4"/>
  <c r="H29" i="4"/>
  <c r="I29" i="4"/>
  <c r="J29" i="4"/>
  <c r="K29" i="4"/>
  <c r="L29" i="4"/>
  <c r="M29" i="4"/>
  <c r="D30" i="4"/>
  <c r="E30" i="4"/>
  <c r="F30" i="4"/>
  <c r="G30" i="4"/>
  <c r="H30" i="4"/>
  <c r="I30" i="4"/>
  <c r="J30" i="4"/>
  <c r="K30" i="4"/>
  <c r="L30" i="4"/>
  <c r="M30" i="4"/>
  <c r="D31" i="4"/>
  <c r="E31" i="4"/>
  <c r="F31" i="4"/>
  <c r="G31" i="4"/>
  <c r="H31" i="4"/>
  <c r="I31" i="4"/>
  <c r="J31" i="4"/>
  <c r="K31" i="4"/>
  <c r="L31" i="4"/>
  <c r="M31" i="4"/>
  <c r="D32" i="4"/>
  <c r="E32" i="4"/>
  <c r="F32" i="4"/>
  <c r="G32" i="4"/>
  <c r="H32" i="4"/>
  <c r="I32" i="4"/>
  <c r="J32" i="4"/>
  <c r="K32" i="4"/>
  <c r="L32" i="4"/>
  <c r="M32" i="4"/>
  <c r="D33" i="4"/>
  <c r="E33" i="4"/>
  <c r="F33" i="4"/>
  <c r="G33" i="4"/>
  <c r="H33" i="4"/>
  <c r="I33" i="4"/>
  <c r="J33" i="4"/>
  <c r="K33" i="4"/>
  <c r="L33" i="4"/>
  <c r="M33" i="4"/>
  <c r="D34" i="4"/>
  <c r="E34" i="4"/>
  <c r="F34" i="4"/>
  <c r="G34" i="4"/>
  <c r="H34" i="4"/>
  <c r="I34" i="4"/>
  <c r="J34" i="4"/>
  <c r="K34" i="4"/>
  <c r="L34" i="4"/>
  <c r="M34" i="4"/>
  <c r="D35" i="4"/>
  <c r="E35" i="4"/>
  <c r="F35" i="4"/>
  <c r="G35" i="4"/>
  <c r="H35" i="4"/>
  <c r="I35" i="4"/>
  <c r="J35" i="4"/>
  <c r="K35" i="4"/>
  <c r="L35" i="4"/>
  <c r="M35" i="4"/>
  <c r="D36" i="4"/>
  <c r="E36" i="4"/>
  <c r="F36" i="4"/>
  <c r="G36" i="4"/>
  <c r="H36" i="4"/>
  <c r="I36" i="4"/>
  <c r="J36" i="4"/>
  <c r="K36" i="4"/>
  <c r="L36" i="4"/>
  <c r="M36" i="4"/>
  <c r="D37" i="4"/>
  <c r="E37" i="4"/>
  <c r="F37" i="4"/>
  <c r="G37" i="4"/>
  <c r="H37" i="4"/>
  <c r="I37" i="4"/>
  <c r="J37" i="4"/>
  <c r="K37" i="4"/>
  <c r="L37" i="4"/>
  <c r="M37" i="4"/>
  <c r="D38" i="4"/>
  <c r="E38" i="4"/>
  <c r="F38" i="4"/>
  <c r="G38" i="4"/>
  <c r="H38" i="4"/>
  <c r="I38" i="4"/>
  <c r="J38" i="4"/>
  <c r="K38" i="4"/>
  <c r="L38" i="4"/>
  <c r="M38" i="4"/>
  <c r="D39" i="4"/>
  <c r="E39" i="4"/>
  <c r="F39" i="4"/>
  <c r="G39" i="4"/>
  <c r="H39" i="4"/>
  <c r="I39" i="4"/>
  <c r="J39" i="4"/>
  <c r="K39" i="4"/>
  <c r="L39" i="4"/>
  <c r="M39" i="4"/>
  <c r="D40" i="4"/>
  <c r="E40" i="4"/>
  <c r="F40" i="4"/>
  <c r="G40" i="4"/>
  <c r="H40" i="4"/>
  <c r="I40" i="4"/>
  <c r="J40" i="4"/>
  <c r="K40" i="4"/>
  <c r="L40" i="4"/>
  <c r="M40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5" i="4"/>
  <c r="AC36" i="4"/>
  <c r="AC37" i="4"/>
  <c r="AC38" i="4"/>
  <c r="AC39" i="4"/>
  <c r="AC40" i="4"/>
  <c r="AC42" i="4"/>
  <c r="AC11" i="4"/>
  <c r="M41" i="5" l="1"/>
  <c r="B28" i="17"/>
  <c r="C28" i="17"/>
  <c r="D28" i="17"/>
  <c r="E28" i="17"/>
  <c r="F28" i="17"/>
  <c r="G28" i="17"/>
  <c r="H28" i="17"/>
  <c r="I28" i="17"/>
  <c r="J28" i="17"/>
  <c r="K28" i="17"/>
  <c r="L28" i="17"/>
  <c r="M28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E25" i="17" l="1"/>
  <c r="E32" i="17" s="1"/>
  <c r="M25" i="17"/>
  <c r="M32" i="17" s="1"/>
  <c r="F25" i="17"/>
  <c r="F32" i="17" s="1"/>
  <c r="B25" i="17"/>
  <c r="B32" i="17" s="1"/>
  <c r="J25" i="17"/>
  <c r="J32" i="17" s="1"/>
  <c r="D25" i="17"/>
  <c r="D32" i="17" s="1"/>
  <c r="L25" i="17"/>
  <c r="L32" i="17" s="1"/>
  <c r="G25" i="17"/>
  <c r="G32" i="17" s="1"/>
  <c r="H25" i="17"/>
  <c r="H32" i="17" s="1"/>
  <c r="I25" i="17"/>
  <c r="I32" i="17" s="1"/>
  <c r="C25" i="17"/>
  <c r="C32" i="17" s="1"/>
  <c r="K25" i="17"/>
  <c r="K32" i="17" s="1"/>
  <c r="M26" i="17"/>
  <c r="M33" i="17" s="1"/>
  <c r="F26" i="17"/>
  <c r="F33" i="17" s="1"/>
  <c r="G26" i="17"/>
  <c r="G33" i="17" s="1"/>
  <c r="H26" i="17"/>
  <c r="H33" i="17" s="1"/>
  <c r="I26" i="17"/>
  <c r="I33" i="17" s="1"/>
  <c r="B26" i="17"/>
  <c r="B33" i="17" s="1"/>
  <c r="J26" i="17"/>
  <c r="J33" i="17" s="1"/>
  <c r="E26" i="17"/>
  <c r="E33" i="17" s="1"/>
  <c r="C26" i="17"/>
  <c r="C33" i="17" s="1"/>
  <c r="K26" i="17"/>
  <c r="K33" i="17" s="1"/>
  <c r="D26" i="17"/>
  <c r="D33" i="17" s="1"/>
  <c r="L26" i="17"/>
  <c r="L33" i="17" s="1"/>
  <c r="M23" i="17" l="1"/>
  <c r="M30" i="17" s="1"/>
  <c r="I22" i="17"/>
  <c r="I29" i="17" s="1"/>
  <c r="H23" i="17"/>
  <c r="H30" i="17" s="1"/>
  <c r="I23" i="17"/>
  <c r="I30" i="17" s="1"/>
  <c r="M24" i="17"/>
  <c r="M31" i="17" s="1"/>
  <c r="E24" i="17"/>
  <c r="E31" i="17" s="1"/>
  <c r="M22" i="17"/>
  <c r="M29" i="17" s="1"/>
  <c r="I24" i="17"/>
  <c r="I31" i="17" s="1"/>
  <c r="C22" i="17"/>
  <c r="C29" i="17" s="1"/>
  <c r="B24" i="17"/>
  <c r="B31" i="17" s="1"/>
  <c r="H22" i="17"/>
  <c r="H29" i="17" s="1"/>
  <c r="J24" i="17"/>
  <c r="J31" i="17" s="1"/>
  <c r="K24" i="17"/>
  <c r="K31" i="17" s="1"/>
  <c r="G24" i="17"/>
  <c r="G31" i="17" s="1"/>
  <c r="C24" i="17"/>
  <c r="C31" i="17" s="1"/>
  <c r="B23" i="17"/>
  <c r="B30" i="17" s="1"/>
  <c r="J23" i="17"/>
  <c r="J30" i="17" s="1"/>
  <c r="G23" i="17"/>
  <c r="G30" i="17" s="1"/>
  <c r="C23" i="17"/>
  <c r="C30" i="17" s="1"/>
  <c r="D23" i="17"/>
  <c r="D30" i="17" s="1"/>
  <c r="J22" i="17"/>
  <c r="J29" i="17" s="1"/>
  <c r="L23" i="17"/>
  <c r="L30" i="17" s="1"/>
  <c r="L22" i="17"/>
  <c r="L29" i="17" s="1"/>
  <c r="K22" i="17"/>
  <c r="K29" i="17" s="1"/>
  <c r="H24" i="17"/>
  <c r="H31" i="17" s="1"/>
  <c r="F22" i="17"/>
  <c r="F29" i="17" s="1"/>
  <c r="B22" i="17"/>
  <c r="B29" i="17" s="1"/>
  <c r="E22" i="17"/>
  <c r="E29" i="17" s="1"/>
  <c r="D24" i="17"/>
  <c r="D31" i="17" s="1"/>
  <c r="G22" i="17"/>
  <c r="G29" i="17" s="1"/>
  <c r="D22" i="17"/>
  <c r="D29" i="17" s="1"/>
  <c r="F24" i="17"/>
  <c r="F31" i="17" s="1"/>
  <c r="K23" i="17"/>
  <c r="K30" i="17" s="1"/>
  <c r="E23" i="17"/>
  <c r="E30" i="17" s="1"/>
  <c r="F23" i="17"/>
  <c r="F30" i="17" s="1"/>
  <c r="L24" i="17"/>
  <c r="L31" i="17" s="1"/>
  <c r="C36" i="17" l="1"/>
  <c r="J36" i="17"/>
  <c r="D36" i="17"/>
  <c r="B36" i="17"/>
  <c r="H36" i="17"/>
  <c r="K36" i="17"/>
  <c r="G36" i="17"/>
  <c r="M36" i="17"/>
  <c r="F36" i="17"/>
  <c r="L36" i="17"/>
  <c r="E36" i="17"/>
  <c r="I36" i="17"/>
  <c r="A41" i="8" l="1"/>
  <c r="P41" i="8" s="1"/>
  <c r="A41" i="7"/>
  <c r="P41" i="7" s="1"/>
  <c r="A41" i="5"/>
  <c r="P41" i="5" s="1"/>
  <c r="A41" i="4"/>
  <c r="P41" i="4" s="1"/>
  <c r="A41" i="11"/>
  <c r="A41" i="12"/>
  <c r="P2" i="12"/>
  <c r="P2" i="14" l="1"/>
  <c r="A41" i="14"/>
  <c r="P2" i="11" l="1"/>
  <c r="B15" i="17" l="1"/>
  <c r="C15" i="17"/>
  <c r="D15" i="17"/>
  <c r="E15" i="17"/>
  <c r="F15" i="17"/>
  <c r="G15" i="17"/>
  <c r="H15" i="17"/>
  <c r="I15" i="17"/>
  <c r="J15" i="17"/>
  <c r="K15" i="17"/>
  <c r="L15" i="17"/>
  <c r="M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B18" i="17"/>
  <c r="C18" i="17"/>
  <c r="D18" i="17"/>
  <c r="E18" i="17"/>
  <c r="F18" i="17"/>
  <c r="G18" i="17"/>
  <c r="H18" i="17"/>
  <c r="I18" i="17"/>
  <c r="J18" i="17"/>
  <c r="K18" i="17"/>
  <c r="L18" i="17"/>
  <c r="M18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B21" i="17"/>
  <c r="C21" i="17"/>
  <c r="D21" i="17"/>
  <c r="E21" i="17"/>
  <c r="F21" i="17"/>
  <c r="G21" i="17"/>
  <c r="H21" i="17"/>
  <c r="I21" i="17"/>
  <c r="J21" i="17"/>
  <c r="K21" i="17"/>
  <c r="L21" i="17"/>
  <c r="M21" i="17"/>
  <c r="B14" i="17"/>
  <c r="C14" i="17"/>
  <c r="D14" i="17"/>
  <c r="E14" i="17"/>
  <c r="F14" i="17"/>
  <c r="G14" i="17"/>
  <c r="H14" i="17"/>
  <c r="I14" i="17"/>
  <c r="J14" i="17"/>
  <c r="K14" i="17"/>
  <c r="L14" i="17"/>
  <c r="M14" i="17"/>
  <c r="R9" i="14" l="1"/>
  <c r="AC9" i="14" l="1"/>
  <c r="R9" i="12" l="1"/>
  <c r="R9" i="11"/>
  <c r="AC9" i="11" l="1"/>
  <c r="AC9" i="12"/>
  <c r="C9" i="8" l="1"/>
  <c r="C9" i="7"/>
  <c r="C9" i="6"/>
  <c r="C9" i="5"/>
  <c r="C9" i="4"/>
  <c r="C11" i="8" l="1"/>
  <c r="C27" i="8"/>
  <c r="C14" i="8"/>
  <c r="C30" i="8"/>
  <c r="C17" i="8"/>
  <c r="C33" i="8"/>
  <c r="C20" i="8"/>
  <c r="C36" i="8"/>
  <c r="C23" i="8"/>
  <c r="C39" i="8"/>
  <c r="C24" i="8"/>
  <c r="C26" i="8"/>
  <c r="C13" i="8"/>
  <c r="C29" i="8"/>
  <c r="C16" i="8"/>
  <c r="C32" i="8"/>
  <c r="C19" i="8"/>
  <c r="C35" i="8"/>
  <c r="C40" i="8"/>
  <c r="C22" i="8"/>
  <c r="C38" i="8"/>
  <c r="C25" i="8"/>
  <c r="C12" i="8"/>
  <c r="C28" i="8"/>
  <c r="C15" i="8"/>
  <c r="C31" i="8"/>
  <c r="C18" i="8"/>
  <c r="C34" i="8"/>
  <c r="C21" i="8"/>
  <c r="C37" i="8"/>
  <c r="L41" i="8"/>
  <c r="L43" i="8"/>
  <c r="K43" i="8"/>
  <c r="K41" i="8"/>
  <c r="B43" i="8"/>
  <c r="B41" i="8"/>
  <c r="D41" i="8"/>
  <c r="D43" i="8"/>
  <c r="M41" i="8"/>
  <c r="M43" i="8"/>
  <c r="I43" i="8"/>
  <c r="I41" i="8"/>
  <c r="F43" i="8"/>
  <c r="F41" i="8"/>
  <c r="G43" i="8"/>
  <c r="G41" i="8"/>
  <c r="J43" i="8"/>
  <c r="J41" i="8"/>
  <c r="E43" i="8"/>
  <c r="E41" i="8"/>
  <c r="H43" i="8"/>
  <c r="H41" i="8"/>
  <c r="C11" i="7"/>
  <c r="C27" i="7"/>
  <c r="C14" i="7"/>
  <c r="C30" i="7"/>
  <c r="C17" i="7"/>
  <c r="C33" i="7"/>
  <c r="C40" i="7"/>
  <c r="C20" i="7"/>
  <c r="C36" i="7"/>
  <c r="C23" i="7"/>
  <c r="C39" i="7"/>
  <c r="C26" i="7"/>
  <c r="C13" i="7"/>
  <c r="C29" i="7"/>
  <c r="C24" i="7"/>
  <c r="C16" i="7"/>
  <c r="C32" i="7"/>
  <c r="C19" i="7"/>
  <c r="C35" i="7"/>
  <c r="C22" i="7"/>
  <c r="C38" i="7"/>
  <c r="C25" i="7"/>
  <c r="C12" i="7"/>
  <c r="C28" i="7"/>
  <c r="C15" i="7"/>
  <c r="C31" i="7"/>
  <c r="C18" i="7"/>
  <c r="C34" i="7"/>
  <c r="C21" i="7"/>
  <c r="C37" i="7"/>
  <c r="K43" i="7"/>
  <c r="K41" i="7"/>
  <c r="J43" i="7"/>
  <c r="J41" i="7"/>
  <c r="B41" i="7"/>
  <c r="B43" i="7"/>
  <c r="M43" i="7"/>
  <c r="M41" i="7"/>
  <c r="E41" i="7"/>
  <c r="E43" i="7"/>
  <c r="L41" i="7"/>
  <c r="L43" i="7"/>
  <c r="F41" i="7"/>
  <c r="F43" i="7"/>
  <c r="G41" i="7"/>
  <c r="G43" i="7"/>
  <c r="H41" i="7"/>
  <c r="H43" i="7"/>
  <c r="D41" i="7"/>
  <c r="D43" i="7"/>
  <c r="I41" i="7"/>
  <c r="I43" i="7"/>
  <c r="C11" i="6"/>
  <c r="C15" i="6"/>
  <c r="C19" i="6"/>
  <c r="C23" i="6"/>
  <c r="C27" i="6"/>
  <c r="C31" i="6"/>
  <c r="C35" i="6"/>
  <c r="C39" i="6"/>
  <c r="C14" i="6"/>
  <c r="C18" i="6"/>
  <c r="C22" i="6"/>
  <c r="C26" i="6"/>
  <c r="C30" i="6"/>
  <c r="C34" i="6"/>
  <c r="C38" i="6"/>
  <c r="C13" i="6"/>
  <c r="C17" i="6"/>
  <c r="C21" i="6"/>
  <c r="C25" i="6"/>
  <c r="C29" i="6"/>
  <c r="C33" i="6"/>
  <c r="C37" i="6"/>
  <c r="C12" i="6"/>
  <c r="C16" i="6"/>
  <c r="C20" i="6"/>
  <c r="C24" i="6"/>
  <c r="C28" i="6"/>
  <c r="C32" i="6"/>
  <c r="C36" i="6"/>
  <c r="C40" i="6"/>
  <c r="B41" i="6"/>
  <c r="B43" i="6"/>
  <c r="E43" i="6"/>
  <c r="E41" i="6"/>
  <c r="F41" i="6"/>
  <c r="F43" i="6"/>
  <c r="G41" i="6"/>
  <c r="G43" i="6"/>
  <c r="K41" i="6"/>
  <c r="K43" i="6"/>
  <c r="D43" i="6"/>
  <c r="D41" i="6"/>
  <c r="H41" i="6"/>
  <c r="H43" i="6"/>
  <c r="M41" i="6"/>
  <c r="M43" i="6"/>
  <c r="I41" i="6"/>
  <c r="I43" i="6"/>
  <c r="L43" i="6"/>
  <c r="L41" i="6"/>
  <c r="J41" i="6"/>
  <c r="J43" i="6"/>
  <c r="N9" i="5"/>
  <c r="N38" i="5" s="1"/>
  <c r="C21" i="5"/>
  <c r="C37" i="5"/>
  <c r="C34" i="5"/>
  <c r="C24" i="5"/>
  <c r="C40" i="5"/>
  <c r="C31" i="5"/>
  <c r="C11" i="5"/>
  <c r="C27" i="5"/>
  <c r="C14" i="5"/>
  <c r="C30" i="5"/>
  <c r="C17" i="5"/>
  <c r="C33" i="5"/>
  <c r="C20" i="5"/>
  <c r="C36" i="5"/>
  <c r="C23" i="5"/>
  <c r="C39" i="5"/>
  <c r="C26" i="5"/>
  <c r="C13" i="5"/>
  <c r="C29" i="5"/>
  <c r="C15" i="5"/>
  <c r="C16" i="5"/>
  <c r="C32" i="5"/>
  <c r="C19" i="5"/>
  <c r="C35" i="5"/>
  <c r="C22" i="5"/>
  <c r="C38" i="5"/>
  <c r="C25" i="5"/>
  <c r="C18" i="5"/>
  <c r="C12" i="5"/>
  <c r="C28" i="5"/>
  <c r="M43" i="5"/>
  <c r="L43" i="5"/>
  <c r="L41" i="5"/>
  <c r="D43" i="5"/>
  <c r="D41" i="5"/>
  <c r="E43" i="5"/>
  <c r="E41" i="5"/>
  <c r="B41" i="5"/>
  <c r="B43" i="5"/>
  <c r="F41" i="5"/>
  <c r="F43" i="5"/>
  <c r="G43" i="5"/>
  <c r="G41" i="5"/>
  <c r="H41" i="5"/>
  <c r="H43" i="5"/>
  <c r="I41" i="5"/>
  <c r="I43" i="5"/>
  <c r="J41" i="5"/>
  <c r="J43" i="5"/>
  <c r="K41" i="5"/>
  <c r="K43" i="5"/>
  <c r="C11" i="4"/>
  <c r="C27" i="4"/>
  <c r="C14" i="4"/>
  <c r="C30" i="4"/>
  <c r="C17" i="4"/>
  <c r="C33" i="4"/>
  <c r="C20" i="4"/>
  <c r="C36" i="4"/>
  <c r="C23" i="4"/>
  <c r="C39" i="4"/>
  <c r="C26" i="4"/>
  <c r="C13" i="4"/>
  <c r="C29" i="4"/>
  <c r="C40" i="4"/>
  <c r="C16" i="4"/>
  <c r="C32" i="4"/>
  <c r="C19" i="4"/>
  <c r="C35" i="4"/>
  <c r="C24" i="4"/>
  <c r="C22" i="4"/>
  <c r="C38" i="4"/>
  <c r="C18" i="4"/>
  <c r="C25" i="4"/>
  <c r="C12" i="4"/>
  <c r="C28" i="4"/>
  <c r="C34" i="4"/>
  <c r="C15" i="4"/>
  <c r="C31" i="4"/>
  <c r="C21" i="4"/>
  <c r="C37" i="4"/>
  <c r="F43" i="4"/>
  <c r="F41" i="4"/>
  <c r="E43" i="4"/>
  <c r="E41" i="4"/>
  <c r="I43" i="4"/>
  <c r="I41" i="4"/>
  <c r="D41" i="4"/>
  <c r="D43" i="4"/>
  <c r="H43" i="4"/>
  <c r="H41" i="4"/>
  <c r="K41" i="4"/>
  <c r="K43" i="4"/>
  <c r="L41" i="4"/>
  <c r="L43" i="4"/>
  <c r="M41" i="4"/>
  <c r="M43" i="4"/>
  <c r="G41" i="4"/>
  <c r="G43" i="4"/>
  <c r="J43" i="4"/>
  <c r="J41" i="4"/>
  <c r="B41" i="4"/>
  <c r="B43" i="4"/>
  <c r="N31" i="5"/>
  <c r="N9" i="8"/>
  <c r="N9" i="7"/>
  <c r="N9" i="6"/>
  <c r="N29" i="5"/>
  <c r="N26" i="5"/>
  <c r="N24" i="5"/>
  <c r="N9" i="4"/>
  <c r="N18" i="4"/>
  <c r="N14" i="4" l="1"/>
  <c r="N18" i="5"/>
  <c r="N21" i="5"/>
  <c r="N40" i="5"/>
  <c r="N22" i="5"/>
  <c r="N25" i="5"/>
  <c r="N15" i="5"/>
  <c r="N16" i="5"/>
  <c r="N30" i="5"/>
  <c r="N37" i="5"/>
  <c r="N35" i="5"/>
  <c r="N28" i="5"/>
  <c r="N32" i="5"/>
  <c r="N19" i="5"/>
  <c r="N20" i="5"/>
  <c r="N27" i="5"/>
  <c r="N22" i="4"/>
  <c r="N11" i="5"/>
  <c r="N13" i="5"/>
  <c r="N14" i="5"/>
  <c r="N17" i="5"/>
  <c r="K44" i="5"/>
  <c r="C41" i="6"/>
  <c r="N39" i="5"/>
  <c r="N34" i="5"/>
  <c r="C43" i="8"/>
  <c r="C41" i="8"/>
  <c r="H44" i="8"/>
  <c r="I44" i="8"/>
  <c r="F44" i="8"/>
  <c r="Q41" i="8"/>
  <c r="Q43" i="8"/>
  <c r="M44" i="8"/>
  <c r="U41" i="8"/>
  <c r="U43" i="8"/>
  <c r="Z41" i="8"/>
  <c r="Z43" i="8"/>
  <c r="D44" i="8"/>
  <c r="E44" i="8"/>
  <c r="AB43" i="8"/>
  <c r="AB41" i="8"/>
  <c r="J44" i="8"/>
  <c r="N41" i="8"/>
  <c r="X41" i="8"/>
  <c r="X43" i="8"/>
  <c r="R43" i="8"/>
  <c r="R41" i="8"/>
  <c r="B44" i="8"/>
  <c r="N43" i="8"/>
  <c r="T43" i="8"/>
  <c r="T41" i="8"/>
  <c r="S43" i="8"/>
  <c r="S41" i="8"/>
  <c r="G44" i="8"/>
  <c r="K44" i="8"/>
  <c r="W43" i="8"/>
  <c r="W41" i="8"/>
  <c r="L44" i="8"/>
  <c r="V41" i="8"/>
  <c r="V43" i="8"/>
  <c r="Y43" i="8"/>
  <c r="Y41" i="8"/>
  <c r="AA41" i="8"/>
  <c r="AA43" i="8"/>
  <c r="C41" i="7"/>
  <c r="C43" i="7"/>
  <c r="N43" i="7" s="1"/>
  <c r="L44" i="7"/>
  <c r="D44" i="7"/>
  <c r="H44" i="7"/>
  <c r="G44" i="7"/>
  <c r="F44" i="7"/>
  <c r="U43" i="7"/>
  <c r="U41" i="7"/>
  <c r="V41" i="7"/>
  <c r="V43" i="7"/>
  <c r="R43" i="7"/>
  <c r="R41" i="7"/>
  <c r="S43" i="7"/>
  <c r="S41" i="7"/>
  <c r="I44" i="7"/>
  <c r="E44" i="7"/>
  <c r="AA43" i="7"/>
  <c r="AA41" i="7"/>
  <c r="M44" i="7"/>
  <c r="C44" i="7"/>
  <c r="N41" i="7"/>
  <c r="B44" i="7"/>
  <c r="Q43" i="7"/>
  <c r="Q41" i="7"/>
  <c r="X41" i="7"/>
  <c r="X43" i="7"/>
  <c r="AB41" i="7"/>
  <c r="AB43" i="7"/>
  <c r="J44" i="7"/>
  <c r="Y41" i="7"/>
  <c r="Y43" i="7"/>
  <c r="Z41" i="7"/>
  <c r="Z43" i="7"/>
  <c r="T41" i="7"/>
  <c r="T43" i="7"/>
  <c r="W41" i="7"/>
  <c r="W43" i="7"/>
  <c r="K44" i="7"/>
  <c r="H44" i="6"/>
  <c r="I44" i="6"/>
  <c r="C43" i="6"/>
  <c r="N43" i="6" s="1"/>
  <c r="N38" i="6"/>
  <c r="N14" i="6"/>
  <c r="N13" i="6"/>
  <c r="N29" i="6"/>
  <c r="N22" i="6"/>
  <c r="N30" i="6"/>
  <c r="N26" i="6"/>
  <c r="N24" i="6"/>
  <c r="N40" i="6"/>
  <c r="N18" i="6"/>
  <c r="N34" i="6"/>
  <c r="N11" i="6"/>
  <c r="N15" i="6"/>
  <c r="N23" i="6"/>
  <c r="N27" i="6"/>
  <c r="N31" i="6"/>
  <c r="N39" i="6"/>
  <c r="N32" i="6"/>
  <c r="N36" i="6"/>
  <c r="N16" i="6"/>
  <c r="N37" i="6"/>
  <c r="N28" i="6"/>
  <c r="N17" i="6"/>
  <c r="N12" i="6"/>
  <c r="N20" i="6"/>
  <c r="N19" i="6"/>
  <c r="N33" i="6"/>
  <c r="N25" i="6"/>
  <c r="N21" i="6"/>
  <c r="N35" i="6"/>
  <c r="L44" i="6"/>
  <c r="D44" i="6"/>
  <c r="T43" i="6"/>
  <c r="T41" i="6"/>
  <c r="K44" i="6"/>
  <c r="W41" i="6"/>
  <c r="W43" i="6"/>
  <c r="AB41" i="6"/>
  <c r="AB43" i="6"/>
  <c r="Z41" i="6"/>
  <c r="Z43" i="6"/>
  <c r="X41" i="6"/>
  <c r="X43" i="6"/>
  <c r="AA41" i="6"/>
  <c r="AA43" i="6"/>
  <c r="G44" i="6"/>
  <c r="J44" i="6"/>
  <c r="S43" i="6"/>
  <c r="S41" i="6"/>
  <c r="V43" i="6"/>
  <c r="V41" i="6"/>
  <c r="F44" i="6"/>
  <c r="Y41" i="6"/>
  <c r="Y43" i="6"/>
  <c r="Y44" i="6" s="1"/>
  <c r="E44" i="6"/>
  <c r="R43" i="6"/>
  <c r="R41" i="6"/>
  <c r="M44" i="6"/>
  <c r="B44" i="6"/>
  <c r="U43" i="6"/>
  <c r="U41" i="6"/>
  <c r="N41" i="6"/>
  <c r="Q41" i="6"/>
  <c r="Q43" i="6"/>
  <c r="F44" i="5"/>
  <c r="N12" i="5"/>
  <c r="J44" i="5"/>
  <c r="C41" i="5"/>
  <c r="C43" i="5"/>
  <c r="N43" i="5" s="1"/>
  <c r="N33" i="5"/>
  <c r="N36" i="5"/>
  <c r="N23" i="5"/>
  <c r="H44" i="5"/>
  <c r="B44" i="5"/>
  <c r="N41" i="5"/>
  <c r="AA43" i="5"/>
  <c r="AA41" i="5"/>
  <c r="X41" i="5"/>
  <c r="X43" i="5"/>
  <c r="Y43" i="5"/>
  <c r="Y41" i="5"/>
  <c r="E44" i="5"/>
  <c r="Z43" i="5"/>
  <c r="S43" i="5"/>
  <c r="S41" i="5"/>
  <c r="V43" i="5"/>
  <c r="V41" i="5"/>
  <c r="D44" i="5"/>
  <c r="T43" i="5"/>
  <c r="T41" i="5"/>
  <c r="I44" i="5"/>
  <c r="R41" i="5"/>
  <c r="R43" i="5"/>
  <c r="AB41" i="5"/>
  <c r="AB43" i="5"/>
  <c r="L44" i="5"/>
  <c r="W43" i="5"/>
  <c r="W41" i="5"/>
  <c r="U43" i="5"/>
  <c r="U41" i="5"/>
  <c r="M44" i="5"/>
  <c r="G44" i="5"/>
  <c r="Q41" i="5"/>
  <c r="Q43" i="5"/>
  <c r="N40" i="4"/>
  <c r="N36" i="4"/>
  <c r="N30" i="4"/>
  <c r="N26" i="4"/>
  <c r="N32" i="4"/>
  <c r="C41" i="4"/>
  <c r="C43" i="4"/>
  <c r="C44" i="4" s="1"/>
  <c r="H44" i="4"/>
  <c r="G44" i="4"/>
  <c r="L44" i="4"/>
  <c r="D44" i="4"/>
  <c r="J44" i="4"/>
  <c r="AB41" i="4"/>
  <c r="AB43" i="4"/>
  <c r="X41" i="4"/>
  <c r="X43" i="4"/>
  <c r="T43" i="4"/>
  <c r="T41" i="4"/>
  <c r="I44" i="4"/>
  <c r="U41" i="4"/>
  <c r="U43" i="4"/>
  <c r="M44" i="4"/>
  <c r="E44" i="4"/>
  <c r="AA41" i="4"/>
  <c r="AA43" i="4"/>
  <c r="W41" i="4"/>
  <c r="W43" i="4"/>
  <c r="Z41" i="4"/>
  <c r="Z43" i="4"/>
  <c r="Z44" i="4" s="1"/>
  <c r="Y41" i="4"/>
  <c r="Y43" i="4"/>
  <c r="K44" i="4"/>
  <c r="S43" i="4"/>
  <c r="S41" i="4"/>
  <c r="V43" i="4"/>
  <c r="V41" i="4"/>
  <c r="R43" i="4"/>
  <c r="R41" i="4"/>
  <c r="R44" i="4" s="1"/>
  <c r="Q43" i="4"/>
  <c r="Q41" i="4"/>
  <c r="F44" i="4"/>
  <c r="B44" i="4"/>
  <c r="N31" i="7"/>
  <c r="N23" i="7"/>
  <c r="N39" i="7"/>
  <c r="N15" i="7"/>
  <c r="N35" i="7"/>
  <c r="N12" i="7"/>
  <c r="N19" i="7"/>
  <c r="N27" i="7"/>
  <c r="N32" i="8"/>
  <c r="N28" i="8"/>
  <c r="N38" i="8"/>
  <c r="N12" i="8"/>
  <c r="N34" i="8"/>
  <c r="N24" i="8"/>
  <c r="N20" i="8"/>
  <c r="N36" i="8"/>
  <c r="N35" i="8"/>
  <c r="N40" i="8"/>
  <c r="N39" i="8"/>
  <c r="N30" i="8"/>
  <c r="N29" i="8"/>
  <c r="N22" i="8"/>
  <c r="N21" i="8"/>
  <c r="N37" i="8"/>
  <c r="N31" i="8"/>
  <c r="N23" i="8"/>
  <c r="N15" i="8"/>
  <c r="N27" i="8"/>
  <c r="N26" i="8"/>
  <c r="N14" i="8"/>
  <c r="N33" i="8"/>
  <c r="N25" i="8"/>
  <c r="N19" i="8"/>
  <c r="N13" i="8"/>
  <c r="N17" i="8"/>
  <c r="N18" i="8"/>
  <c r="N11" i="8"/>
  <c r="N16" i="8"/>
  <c r="N38" i="7"/>
  <c r="N34" i="7"/>
  <c r="N30" i="7"/>
  <c r="N22" i="7"/>
  <c r="N14" i="7"/>
  <c r="N40" i="7"/>
  <c r="N37" i="7"/>
  <c r="N36" i="7"/>
  <c r="N33" i="7"/>
  <c r="N32" i="7"/>
  <c r="N29" i="7"/>
  <c r="N28" i="7"/>
  <c r="N21" i="7"/>
  <c r="N20" i="7"/>
  <c r="N13" i="7"/>
  <c r="N18" i="7"/>
  <c r="N17" i="7"/>
  <c r="N16" i="7"/>
  <c r="N11" i="7"/>
  <c r="N26" i="7"/>
  <c r="N25" i="7"/>
  <c r="N24" i="7"/>
  <c r="N37" i="4"/>
  <c r="N33" i="4"/>
  <c r="N39" i="4"/>
  <c r="N27" i="4"/>
  <c r="N23" i="4"/>
  <c r="N19" i="4"/>
  <c r="N15" i="4"/>
  <c r="N11" i="4"/>
  <c r="N35" i="4"/>
  <c r="N34" i="4"/>
  <c r="N28" i="4"/>
  <c r="N24" i="4"/>
  <c r="N20" i="4"/>
  <c r="N16" i="4"/>
  <c r="N12" i="4"/>
  <c r="N29" i="4"/>
  <c r="N13" i="4"/>
  <c r="N21" i="4"/>
  <c r="N38" i="4"/>
  <c r="N17" i="4"/>
  <c r="N25" i="4"/>
  <c r="N31" i="4"/>
  <c r="C44" i="6" l="1"/>
  <c r="C44" i="5"/>
  <c r="C44" i="8"/>
  <c r="N43" i="4"/>
  <c r="T44" i="4"/>
  <c r="N41" i="4"/>
  <c r="Y44" i="4"/>
  <c r="AC43" i="8"/>
  <c r="AC41" i="8"/>
  <c r="Z44" i="8"/>
  <c r="X44" i="8"/>
  <c r="Q44" i="8"/>
  <c r="AA44" i="8"/>
  <c r="T44" i="8"/>
  <c r="Y44" i="8"/>
  <c r="S44" i="8"/>
  <c r="N44" i="8"/>
  <c r="V44" i="8"/>
  <c r="U44" i="8"/>
  <c r="R44" i="8"/>
  <c r="W44" i="8"/>
  <c r="AB44" i="8"/>
  <c r="X44" i="7"/>
  <c r="T44" i="7"/>
  <c r="AC41" i="7"/>
  <c r="AC43" i="7"/>
  <c r="Y44" i="7"/>
  <c r="AA44" i="7"/>
  <c r="AB44" i="7"/>
  <c r="W44" i="7"/>
  <c r="S44" i="7"/>
  <c r="Q44" i="7"/>
  <c r="R44" i="7"/>
  <c r="Z44" i="7"/>
  <c r="N44" i="7"/>
  <c r="V44" i="7"/>
  <c r="U44" i="7"/>
  <c r="AC43" i="6"/>
  <c r="AC41" i="6"/>
  <c r="U44" i="6"/>
  <c r="AA44" i="6"/>
  <c r="Q44" i="6"/>
  <c r="Z44" i="6"/>
  <c r="V44" i="6"/>
  <c r="AB44" i="6"/>
  <c r="S44" i="6"/>
  <c r="W44" i="6"/>
  <c r="N44" i="6"/>
  <c r="R44" i="6"/>
  <c r="T44" i="6"/>
  <c r="X44" i="6"/>
  <c r="Q44" i="5"/>
  <c r="AC43" i="5"/>
  <c r="AC41" i="5"/>
  <c r="X44" i="5"/>
  <c r="AB44" i="5"/>
  <c r="R44" i="5"/>
  <c r="Z44" i="5"/>
  <c r="Y44" i="5"/>
  <c r="T44" i="5"/>
  <c r="U44" i="5"/>
  <c r="V44" i="5"/>
  <c r="W44" i="5"/>
  <c r="AA44" i="5"/>
  <c r="S44" i="5"/>
  <c r="N44" i="5"/>
  <c r="AC41" i="4"/>
  <c r="AC43" i="4"/>
  <c r="AA44" i="4"/>
  <c r="Q44" i="4"/>
  <c r="U44" i="4"/>
  <c r="V44" i="4"/>
  <c r="S44" i="4"/>
  <c r="X44" i="4"/>
  <c r="AB44" i="4"/>
  <c r="N44" i="4"/>
  <c r="W44" i="4"/>
  <c r="AC44" i="8" l="1"/>
  <c r="AC44" i="7"/>
  <c r="AC44" i="6"/>
  <c r="AC44" i="5"/>
  <c r="AC44" i="4"/>
  <c r="P41" i="6" l="1"/>
</calcChain>
</file>

<file path=xl/comments1.xml><?xml version="1.0" encoding="utf-8"?>
<comments xmlns="http://schemas.openxmlformats.org/spreadsheetml/2006/main">
  <authors>
    <author>Puget Sound Energy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 xml:space="preserve">bdm:
</t>
        </r>
        <r>
          <rPr>
            <sz val="9"/>
            <color indexed="81"/>
            <rFont val="Tahoma"/>
            <family val="2"/>
          </rPr>
          <t xml:space="preserve">Estimated PSE share under 10-yr PPA for calendar years 2021 and beyond
</t>
        </r>
      </text>
    </comment>
  </commentList>
</comments>
</file>

<file path=xl/sharedStrings.xml><?xml version="1.0" encoding="utf-8"?>
<sst xmlns="http://schemas.openxmlformats.org/spreadsheetml/2006/main" count="474" uniqueCount="104">
  <si>
    <t>Rocky Reach</t>
  </si>
  <si>
    <t>Rock Island</t>
  </si>
  <si>
    <t>Wells Project</t>
  </si>
  <si>
    <t>Priest Rapids</t>
  </si>
  <si>
    <t>Upper Baker</t>
  </si>
  <si>
    <t>PSE's share of output and CEA obligation</t>
  </si>
  <si>
    <t>Wells</t>
  </si>
  <si>
    <t>RR</t>
  </si>
  <si>
    <t>RI</t>
  </si>
  <si>
    <t>Wan</t>
  </si>
  <si>
    <t>PR</t>
  </si>
  <si>
    <t>PSE_Upper_Baker</t>
  </si>
  <si>
    <t>PSE_Lower_Baker</t>
  </si>
  <si>
    <t>PSE_Snoqualmie_1</t>
  </si>
  <si>
    <t>PSE_Snoqualmie_2</t>
  </si>
  <si>
    <t>100% Project generation re-formatted (aMW)</t>
  </si>
  <si>
    <t>100% Project generation (MWh)</t>
  </si>
  <si>
    <t>OCT</t>
  </si>
  <si>
    <t>NOV</t>
  </si>
  <si>
    <t>DEC</t>
  </si>
  <si>
    <t>JAN</t>
  </si>
  <si>
    <t>FEB</t>
  </si>
  <si>
    <t>MAR</t>
  </si>
  <si>
    <t>MAY</t>
  </si>
  <si>
    <t>JUN</t>
  </si>
  <si>
    <t>JUL</t>
  </si>
  <si>
    <t>SEP</t>
  </si>
  <si>
    <t>APR</t>
  </si>
  <si>
    <t>AUG</t>
  </si>
  <si>
    <t>Year</t>
  </si>
  <si>
    <t>Puget Sound Energy</t>
  </si>
  <si>
    <t>Mid C Rocky Reach Project input data</t>
  </si>
  <si>
    <t>Mid C Rock Island Project input data</t>
  </si>
  <si>
    <t>Mid C Wanapum Development input data</t>
  </si>
  <si>
    <t>Mid C Priest Rapids Development input data</t>
  </si>
  <si>
    <t>Wanapum</t>
  </si>
  <si>
    <t>Upper Baker hydro input data</t>
  </si>
  <si>
    <t>100% Project generation (MWh) from Baker generation model</t>
  </si>
  <si>
    <t>Time Series Monthly</t>
  </si>
  <si>
    <t>Two Zone Model</t>
  </si>
  <si>
    <t>100% Project generation (aMW) from Baker generation model</t>
  </si>
  <si>
    <t>Lower Baker hydro input data</t>
  </si>
  <si>
    <t>Snoqualmie PH1 hydro input data</t>
  </si>
  <si>
    <t>Snoqualmie PH2 hydro input data</t>
  </si>
  <si>
    <t>PSE_Douglas_Wells</t>
  </si>
  <si>
    <t>PSE_Chelan_Rocky_Reach</t>
  </si>
  <si>
    <t>PSE_Chelan_Rock_Island</t>
  </si>
  <si>
    <t>PSE_Grant_Wanapum</t>
  </si>
  <si>
    <t>PSE_Grant_Priest_Rapids</t>
  </si>
  <si>
    <t>6x16 Hours</t>
  </si>
  <si>
    <t>CEA MW</t>
  </si>
  <si>
    <t>PSE Share</t>
  </si>
  <si>
    <t>PSE CEA MW</t>
  </si>
  <si>
    <t>Total PSE CEA MW</t>
  </si>
  <si>
    <t>100% Project generation (MWh) from Snoqualmie generation model</t>
  </si>
  <si>
    <t>100% Project generation (aMW) from Snoqualmie generation model</t>
  </si>
  <si>
    <t>Canadian Entitlement Allocation Energy Inputs</t>
  </si>
  <si>
    <t>CEA MWh</t>
  </si>
  <si>
    <t>PSE Mid-C Hydro Percentage Share</t>
  </si>
  <si>
    <t>2024_CEA_EnergyMax</t>
  </si>
  <si>
    <t>Median</t>
  </si>
  <si>
    <t>Average</t>
  </si>
  <si>
    <t>Variance</t>
  </si>
  <si>
    <t>Median Hydro (aMW)</t>
  </si>
  <si>
    <t>Nameplate Capacity (MW)</t>
  </si>
  <si>
    <t>Hydro Monthly</t>
  </si>
  <si>
    <t>Reduction for planned outages, encroachment, losses (MW)</t>
  </si>
  <si>
    <t>MW reduction for CEA return (MW)</t>
  </si>
  <si>
    <t>Available Max (MW)</t>
  </si>
  <si>
    <t>Rocky Reach Project</t>
  </si>
  <si>
    <t>Rock Island Project</t>
  </si>
  <si>
    <t>Wanapum Project</t>
  </si>
  <si>
    <t>Priest Rapids Project</t>
  </si>
  <si>
    <t>Reduction to normal max (MW)</t>
  </si>
  <si>
    <t>Reduction / (increase) to normal max (MW)</t>
  </si>
  <si>
    <t>Pricing Model</t>
  </si>
  <si>
    <t>Reduction for planned outages (MW)</t>
  </si>
  <si>
    <t>Reduction for net head (res. elevation) (MW)</t>
  </si>
  <si>
    <t>Lower Baker</t>
  </si>
  <si>
    <t>Snoqualmie PH1</t>
  </si>
  <si>
    <t>Snoqualmie PH2</t>
  </si>
  <si>
    <t>PSE %</t>
  </si>
  <si>
    <t>2024_Wel_Capacity</t>
  </si>
  <si>
    <t>2024_RR_Capacity</t>
  </si>
  <si>
    <t>2024_RI_Capacity</t>
  </si>
  <si>
    <t>2024_Wan_Capacity</t>
  </si>
  <si>
    <t>2024_PR_Capacity</t>
  </si>
  <si>
    <t>2024_UB_Capacity</t>
  </si>
  <si>
    <t>Capacity Adjustment</t>
  </si>
  <si>
    <t>2024_Wel_CapacityAdj</t>
  </si>
  <si>
    <t>2024_RR_CapacityAdj</t>
  </si>
  <si>
    <t>2024_RI_CapacityAdj</t>
  </si>
  <si>
    <t>2024_Wan_CapacityAdj</t>
  </si>
  <si>
    <t>2024_PR_CapacityAdj</t>
  </si>
  <si>
    <t>2024_UB_CapacityAdj</t>
  </si>
  <si>
    <t>PSE % Adjusted Nameplate Capacity (MW)</t>
  </si>
  <si>
    <t>Pricing Model &amp; Two Zone Model</t>
  </si>
  <si>
    <t>2024 GRC Workpapers</t>
  </si>
  <si>
    <r>
      <rPr>
        <b/>
        <sz val="16"/>
        <color theme="1"/>
        <rFont val="Calibri"/>
        <family val="2"/>
        <scheme val="minor"/>
      </rPr>
      <t>Hydro available max capacity</t>
    </r>
    <r>
      <rPr>
        <sz val="16"/>
        <color theme="1"/>
        <rFont val="Calibri"/>
        <family val="2"/>
        <scheme val="minor"/>
      </rPr>
      <t xml:space="preserve"> </t>
    </r>
  </si>
  <si>
    <t>AURORA inputs for hydro resources used to provide reserves/balancing capability</t>
  </si>
  <si>
    <t>2024 average</t>
  </si>
  <si>
    <t>AURORA Inputs</t>
  </si>
  <si>
    <t>Mid C Wells Project input data</t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</si>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</sst>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0000"/>
    <numFmt numFmtId="167" formatCode="_(* #,##0.000_);_(* \(#,##0.000\);_(* &quot;-&quot;??_);_(@_)"/>
    <numFmt numFmtId="168" formatCode="[$-409]mmm\-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indexed="9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/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0" fontId="20" fillId="0" borderId="0"/>
    <xf numFmtId="0" fontId="24" fillId="0" borderId="0"/>
    <xf numFmtId="0" fontId="20" fillId="0" borderId="0"/>
  </cellStyleXfs>
  <cellXfs count="187">
    <xf numFmtId="0" fontId="0" fillId="0" borderId="0" xfId="0"/>
    <xf numFmtId="0" fontId="2" fillId="0" borderId="0" xfId="0" applyFont="1"/>
    <xf numFmtId="0" fontId="0" fillId="0" borderId="0" xfId="0" applyFont="1"/>
    <xf numFmtId="0" fontId="8" fillId="0" borderId="2" xfId="0" applyFont="1" applyBorder="1"/>
    <xf numFmtId="0" fontId="9" fillId="0" borderId="0" xfId="0" applyFont="1" applyBorder="1" applyAlignment="1">
      <alignment horizontal="center"/>
    </xf>
    <xf numFmtId="0" fontId="0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Fill="1"/>
    <xf numFmtId="0" fontId="8" fillId="0" borderId="0" xfId="0" applyFont="1" applyFill="1" applyAlignment="1">
      <alignment horizontal="centerContinuous"/>
    </xf>
    <xf numFmtId="0" fontId="8" fillId="0" borderId="0" xfId="0" applyFont="1" applyBorder="1"/>
    <xf numFmtId="0" fontId="12" fillId="0" borderId="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8" fillId="0" borderId="11" xfId="0" applyFont="1" applyBorder="1"/>
    <xf numFmtId="0" fontId="8" fillId="0" borderId="8" xfId="0" applyFont="1" applyBorder="1"/>
    <xf numFmtId="0" fontId="9" fillId="0" borderId="12" xfId="0" applyFont="1" applyBorder="1" applyAlignment="1">
      <alignment horizontal="center"/>
    </xf>
    <xf numFmtId="1" fontId="8" fillId="0" borderId="12" xfId="0" applyNumberFormat="1" applyFont="1" applyBorder="1"/>
    <xf numFmtId="165" fontId="8" fillId="0" borderId="12" xfId="0" applyNumberFormat="1" applyFont="1" applyBorder="1"/>
    <xf numFmtId="1" fontId="8" fillId="0" borderId="13" xfId="0" applyNumberFormat="1" applyFont="1" applyBorder="1"/>
    <xf numFmtId="165" fontId="8" fillId="0" borderId="9" xfId="0" applyNumberFormat="1" applyFont="1" applyBorder="1"/>
    <xf numFmtId="165" fontId="8" fillId="0" borderId="13" xfId="0" applyNumberFormat="1" applyFont="1" applyBorder="1"/>
    <xf numFmtId="0" fontId="9" fillId="0" borderId="0" xfId="0" applyFont="1"/>
    <xf numFmtId="0" fontId="9" fillId="0" borderId="0" xfId="0" applyFont="1" applyFill="1"/>
    <xf numFmtId="0" fontId="9" fillId="0" borderId="4" xfId="0" applyFont="1" applyBorder="1" applyAlignment="1">
      <alignment horizontal="right"/>
    </xf>
    <xf numFmtId="1" fontId="9" fillId="0" borderId="5" xfId="0" applyNumberFormat="1" applyFont="1" applyBorder="1"/>
    <xf numFmtId="1" fontId="9" fillId="0" borderId="1" xfId="0" applyNumberFormat="1" applyFont="1" applyBorder="1"/>
    <xf numFmtId="0" fontId="9" fillId="0" borderId="5" xfId="0" applyFont="1" applyBorder="1" applyAlignment="1">
      <alignment horizontal="right"/>
    </xf>
    <xf numFmtId="165" fontId="9" fillId="0" borderId="5" xfId="0" applyNumberFormat="1" applyFont="1" applyFill="1" applyBorder="1"/>
    <xf numFmtId="165" fontId="9" fillId="0" borderId="1" xfId="0" applyNumberFormat="1" applyFont="1" applyFill="1" applyBorder="1"/>
    <xf numFmtId="0" fontId="9" fillId="0" borderId="0" xfId="0" applyFont="1" applyAlignment="1">
      <alignment horizontal="right"/>
    </xf>
    <xf numFmtId="0" fontId="8" fillId="0" borderId="2" xfId="0" applyFont="1" applyFill="1" applyBorder="1"/>
    <xf numFmtId="167" fontId="8" fillId="0" borderId="0" xfId="0" applyNumberFormat="1" applyFont="1"/>
    <xf numFmtId="3" fontId="11" fillId="0" borderId="0" xfId="0" applyNumberFormat="1" applyFont="1" applyFill="1"/>
    <xf numFmtId="0" fontId="5" fillId="0" borderId="0" xfId="0" applyFont="1"/>
    <xf numFmtId="17" fontId="0" fillId="0" borderId="0" xfId="0" applyNumberFormat="1" applyFont="1"/>
    <xf numFmtId="10" fontId="5" fillId="0" borderId="0" xfId="2" applyNumberFormat="1" applyFont="1"/>
    <xf numFmtId="17" fontId="0" fillId="0" borderId="0" xfId="0" applyNumberFormat="1" applyFont="1" applyBorder="1"/>
    <xf numFmtId="10" fontId="5" fillId="0" borderId="0" xfId="2" applyNumberFormat="1" applyFont="1" applyBorder="1"/>
    <xf numFmtId="9" fontId="5" fillId="0" borderId="0" xfId="0" applyNumberFormat="1" applyFont="1" applyBorder="1"/>
    <xf numFmtId="0" fontId="14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Fill="1"/>
    <xf numFmtId="0" fontId="15" fillId="0" borderId="0" xfId="0" applyFont="1"/>
    <xf numFmtId="0" fontId="3" fillId="0" borderId="0" xfId="0" applyFont="1"/>
    <xf numFmtId="0" fontId="16" fillId="0" borderId="0" xfId="0" applyFont="1"/>
    <xf numFmtId="0" fontId="9" fillId="0" borderId="0" xfId="0" applyFont="1" applyBorder="1" applyAlignment="1">
      <alignment horizontal="right"/>
    </xf>
    <xf numFmtId="1" fontId="9" fillId="0" borderId="0" xfId="0" applyNumberFormat="1" applyFont="1" applyBorder="1"/>
    <xf numFmtId="165" fontId="9" fillId="0" borderId="0" xfId="0" applyNumberFormat="1" applyFont="1" applyFill="1" applyBorder="1"/>
    <xf numFmtId="165" fontId="9" fillId="0" borderId="7" xfId="0" applyNumberFormat="1" applyFont="1" applyFill="1" applyBorder="1"/>
    <xf numFmtId="37" fontId="8" fillId="0" borderId="12" xfId="0" applyNumberFormat="1" applyFont="1" applyBorder="1"/>
    <xf numFmtId="165" fontId="8" fillId="0" borderId="12" xfId="0" applyNumberFormat="1" applyFont="1" applyBorder="1" applyAlignment="1">
      <alignment horizontal="right" indent="1"/>
    </xf>
    <xf numFmtId="165" fontId="0" fillId="0" borderId="0" xfId="0" applyNumberFormat="1" applyFont="1"/>
    <xf numFmtId="166" fontId="0" fillId="0" borderId="0" xfId="0" applyNumberFormat="1"/>
    <xf numFmtId="14" fontId="0" fillId="0" borderId="0" xfId="0" applyNumberFormat="1"/>
    <xf numFmtId="0" fontId="0" fillId="0" borderId="0" xfId="0" applyFont="1" applyFill="1" applyAlignment="1">
      <alignment horizontal="right"/>
    </xf>
    <xf numFmtId="0" fontId="18" fillId="0" borderId="0" xfId="0" applyFont="1"/>
    <xf numFmtId="0" fontId="19" fillId="0" borderId="0" xfId="0" applyFont="1"/>
    <xf numFmtId="37" fontId="18" fillId="0" borderId="0" xfId="0" applyNumberFormat="1" applyFont="1"/>
    <xf numFmtId="168" fontId="19" fillId="0" borderId="0" xfId="0" applyNumberFormat="1" applyFont="1"/>
    <xf numFmtId="164" fontId="18" fillId="0" borderId="0" xfId="2" applyNumberFormat="1" applyFont="1"/>
    <xf numFmtId="0" fontId="0" fillId="0" borderId="3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165" fontId="8" fillId="2" borderId="0" xfId="0" applyNumberFormat="1" applyFont="1" applyFill="1" applyBorder="1"/>
    <xf numFmtId="165" fontId="8" fillId="2" borderId="9" xfId="0" applyNumberFormat="1" applyFont="1" applyFill="1" applyBorder="1"/>
    <xf numFmtId="165" fontId="8" fillId="2" borderId="14" xfId="0" applyNumberFormat="1" applyFont="1" applyFill="1" applyBorder="1"/>
    <xf numFmtId="165" fontId="8" fillId="2" borderId="20" xfId="0" applyNumberFormat="1" applyFont="1" applyFill="1" applyBorder="1"/>
    <xf numFmtId="165" fontId="8" fillId="2" borderId="15" xfId="0" applyNumberFormat="1" applyFont="1" applyFill="1" applyBorder="1"/>
    <xf numFmtId="165" fontId="9" fillId="2" borderId="17" xfId="0" applyNumberFormat="1" applyFont="1" applyFill="1" applyBorder="1"/>
    <xf numFmtId="165" fontId="9" fillId="2" borderId="18" xfId="0" applyNumberFormat="1" applyFont="1" applyFill="1" applyBorder="1"/>
    <xf numFmtId="165" fontId="9" fillId="2" borderId="19" xfId="0" applyNumberFormat="1" applyFont="1" applyFill="1" applyBorder="1"/>
    <xf numFmtId="0" fontId="5" fillId="0" borderId="0" xfId="0" applyFont="1" applyFill="1" applyAlignment="1">
      <alignment horizontal="right"/>
    </xf>
    <xf numFmtId="165" fontId="18" fillId="0" borderId="0" xfId="1" applyNumberFormat="1" applyFont="1" applyFill="1"/>
    <xf numFmtId="0" fontId="9" fillId="0" borderId="24" xfId="0" applyFont="1" applyBorder="1" applyAlignment="1">
      <alignment horizontal="right"/>
    </xf>
    <xf numFmtId="165" fontId="8" fillId="2" borderId="25" xfId="0" applyNumberFormat="1" applyFont="1" applyFill="1" applyBorder="1"/>
    <xf numFmtId="165" fontId="8" fillId="2" borderId="16" xfId="0" applyNumberFormat="1" applyFont="1" applyFill="1" applyBorder="1"/>
    <xf numFmtId="165" fontId="9" fillId="2" borderId="21" xfId="0" applyNumberFormat="1" applyFont="1" applyFill="1" applyBorder="1"/>
    <xf numFmtId="165" fontId="8" fillId="2" borderId="26" xfId="0" applyNumberFormat="1" applyFont="1" applyFill="1" applyBorder="1"/>
    <xf numFmtId="165" fontId="8" fillId="2" borderId="27" xfId="0" applyNumberFormat="1" applyFont="1" applyFill="1" applyBorder="1"/>
    <xf numFmtId="165" fontId="9" fillId="2" borderId="28" xfId="0" applyNumberFormat="1" applyFont="1" applyFill="1" applyBorder="1"/>
    <xf numFmtId="165" fontId="8" fillId="0" borderId="8" xfId="0" applyNumberFormat="1" applyFont="1" applyBorder="1"/>
    <xf numFmtId="1" fontId="9" fillId="0" borderId="13" xfId="0" applyNumberFormat="1" applyFont="1" applyBorder="1"/>
    <xf numFmtId="165" fontId="8" fillId="0" borderId="4" xfId="1" applyNumberFormat="1" applyFont="1" applyBorder="1"/>
    <xf numFmtId="165" fontId="8" fillId="0" borderId="5" xfId="1" applyNumberFormat="1" applyFont="1" applyBorder="1"/>
    <xf numFmtId="165" fontId="8" fillId="0" borderId="10" xfId="0" applyNumberFormat="1" applyFont="1" applyBorder="1"/>
    <xf numFmtId="165" fontId="8" fillId="0" borderId="4" xfId="0" applyNumberFormat="1" applyFont="1" applyBorder="1"/>
    <xf numFmtId="165" fontId="8" fillId="0" borderId="5" xfId="0" applyNumberFormat="1" applyFont="1" applyBorder="1"/>
    <xf numFmtId="165" fontId="9" fillId="0" borderId="1" xfId="1" applyNumberFormat="1" applyFont="1" applyBorder="1"/>
    <xf numFmtId="165" fontId="9" fillId="0" borderId="13" xfId="0" applyNumberFormat="1" applyFont="1" applyBorder="1"/>
    <xf numFmtId="1" fontId="8" fillId="0" borderId="0" xfId="0" applyNumberFormat="1" applyFont="1"/>
    <xf numFmtId="43" fontId="0" fillId="0" borderId="0" xfId="1" applyFont="1"/>
    <xf numFmtId="0" fontId="0" fillId="0" borderId="0" xfId="0" applyAlignment="1">
      <alignment horizontal="right"/>
    </xf>
    <xf numFmtId="0" fontId="21" fillId="0" borderId="0" xfId="0" applyFont="1" applyAlignment="1">
      <alignment horizontal="left"/>
    </xf>
    <xf numFmtId="168" fontId="2" fillId="0" borderId="0" xfId="0" applyNumberFormat="1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/>
    <xf numFmtId="164" fontId="0" fillId="0" borderId="0" xfId="2" applyNumberFormat="1" applyFont="1"/>
    <xf numFmtId="43" fontId="0" fillId="0" borderId="0" xfId="0" applyNumberFormat="1"/>
    <xf numFmtId="17" fontId="0" fillId="0" borderId="0" xfId="0" applyNumberFormat="1" applyFont="1"/>
    <xf numFmtId="17" fontId="0" fillId="0" borderId="3" xfId="0" applyNumberFormat="1" applyFont="1" applyBorder="1"/>
    <xf numFmtId="10" fontId="10" fillId="0" borderId="0" xfId="2" applyNumberFormat="1" applyFont="1"/>
    <xf numFmtId="10" fontId="10" fillId="0" borderId="3" xfId="2" applyNumberFormat="1" applyFont="1" applyBorder="1"/>
    <xf numFmtId="10" fontId="4" fillId="0" borderId="0" xfId="2" applyNumberFormat="1" applyFont="1"/>
    <xf numFmtId="10" fontId="4" fillId="0" borderId="3" xfId="2" applyNumberFormat="1" applyFont="1" applyBorder="1"/>
    <xf numFmtId="17" fontId="4" fillId="0" borderId="0" xfId="0" applyNumberFormat="1" applyFont="1"/>
    <xf numFmtId="10" fontId="4" fillId="0" borderId="0" xfId="0" applyNumberFormat="1" applyFont="1"/>
    <xf numFmtId="10" fontId="4" fillId="0" borderId="3" xfId="0" applyNumberFormat="1" applyFont="1" applyBorder="1"/>
    <xf numFmtId="10" fontId="4" fillId="0" borderId="0" xfId="0" applyNumberFormat="1" applyFont="1" applyFill="1"/>
    <xf numFmtId="10" fontId="4" fillId="0" borderId="0" xfId="2" applyNumberFormat="1" applyFont="1" applyFill="1"/>
    <xf numFmtId="10" fontId="4" fillId="0" borderId="3" xfId="2" applyNumberFormat="1" applyFont="1" applyFill="1" applyBorder="1"/>
    <xf numFmtId="10" fontId="4" fillId="0" borderId="3" xfId="0" applyNumberFormat="1" applyFont="1" applyFill="1" applyBorder="1"/>
    <xf numFmtId="10" fontId="4" fillId="0" borderId="22" xfId="2" applyNumberFormat="1" applyFont="1" applyFill="1" applyBorder="1"/>
    <xf numFmtId="10" fontId="4" fillId="0" borderId="22" xfId="0" applyNumberFormat="1" applyFont="1" applyFill="1" applyBorder="1"/>
    <xf numFmtId="10" fontId="13" fillId="0" borderId="0" xfId="2" applyNumberFormat="1" applyFont="1"/>
    <xf numFmtId="10" fontId="13" fillId="0" borderId="0" xfId="0" applyNumberFormat="1" applyFont="1"/>
    <xf numFmtId="10" fontId="13" fillId="0" borderId="3" xfId="2" applyNumberFormat="1" applyFont="1" applyBorder="1"/>
    <xf numFmtId="10" fontId="13" fillId="0" borderId="3" xfId="0" applyNumberFormat="1" applyFont="1" applyBorder="1"/>
    <xf numFmtId="17" fontId="4" fillId="0" borderId="0" xfId="0" applyNumberFormat="1" applyFont="1" applyFill="1"/>
    <xf numFmtId="17" fontId="4" fillId="0" borderId="3" xfId="0" applyNumberFormat="1" applyFont="1" applyFill="1" applyBorder="1"/>
    <xf numFmtId="17" fontId="4" fillId="0" borderId="22" xfId="0" applyNumberFormat="1" applyFont="1" applyFill="1" applyBorder="1"/>
    <xf numFmtId="17" fontId="4" fillId="0" borderId="3" xfId="0" applyNumberFormat="1" applyFont="1" applyBorder="1"/>
    <xf numFmtId="17" fontId="2" fillId="0" borderId="0" xfId="0" applyNumberFormat="1" applyFont="1"/>
    <xf numFmtId="17" fontId="2" fillId="0" borderId="3" xfId="0" applyNumberFormat="1" applyFont="1" applyBorder="1"/>
    <xf numFmtId="0" fontId="8" fillId="0" borderId="2" xfId="0" applyFont="1" applyBorder="1"/>
    <xf numFmtId="0" fontId="8" fillId="0" borderId="8" xfId="0" applyFont="1" applyBorder="1"/>
    <xf numFmtId="1" fontId="8" fillId="0" borderId="0" xfId="0" applyNumberFormat="1" applyFont="1" applyBorder="1"/>
    <xf numFmtId="165" fontId="8" fillId="0" borderId="0" xfId="0" applyNumberFormat="1" applyFont="1" applyBorder="1"/>
    <xf numFmtId="1" fontId="8" fillId="0" borderId="9" xfId="0" applyNumberFormat="1" applyFont="1" applyBorder="1"/>
    <xf numFmtId="165" fontId="8" fillId="0" borderId="9" xfId="0" applyNumberFormat="1" applyFont="1" applyBorder="1"/>
    <xf numFmtId="0" fontId="8" fillId="0" borderId="2" xfId="0" applyFont="1" applyFill="1" applyBorder="1"/>
    <xf numFmtId="0" fontId="3" fillId="0" borderId="0" xfId="0" applyFont="1"/>
    <xf numFmtId="166" fontId="0" fillId="0" borderId="0" xfId="0" applyNumberFormat="1"/>
    <xf numFmtId="165" fontId="8" fillId="2" borderId="0" xfId="0" applyNumberFormat="1" applyFont="1" applyFill="1" applyBorder="1"/>
    <xf numFmtId="165" fontId="8" fillId="2" borderId="9" xfId="0" applyNumberFormat="1" applyFont="1" applyFill="1" applyBorder="1"/>
    <xf numFmtId="165" fontId="8" fillId="2" borderId="14" xfId="0" applyNumberFormat="1" applyFont="1" applyFill="1" applyBorder="1"/>
    <xf numFmtId="165" fontId="8" fillId="2" borderId="15" xfId="0" applyNumberFormat="1" applyFont="1" applyFill="1" applyBorder="1"/>
    <xf numFmtId="43" fontId="0" fillId="0" borderId="0" xfId="1" applyFont="1"/>
    <xf numFmtId="0" fontId="8" fillId="0" borderId="2" xfId="0" applyFont="1" applyBorder="1"/>
    <xf numFmtId="0" fontId="8" fillId="0" borderId="8" xfId="0" applyFont="1" applyBorder="1"/>
    <xf numFmtId="1" fontId="8" fillId="0" borderId="0" xfId="0" applyNumberFormat="1" applyFont="1" applyBorder="1"/>
    <xf numFmtId="1" fontId="8" fillId="0" borderId="12" xfId="0" applyNumberFormat="1" applyFont="1" applyBorder="1"/>
    <xf numFmtId="165" fontId="8" fillId="0" borderId="0" xfId="0" applyNumberFormat="1" applyFont="1" applyBorder="1"/>
    <xf numFmtId="1" fontId="8" fillId="0" borderId="9" xfId="0" applyNumberFormat="1" applyFont="1" applyBorder="1"/>
    <xf numFmtId="1" fontId="8" fillId="0" borderId="13" xfId="0" applyNumberFormat="1" applyFont="1" applyBorder="1"/>
    <xf numFmtId="165" fontId="8" fillId="0" borderId="9" xfId="0" applyNumberFormat="1" applyFont="1" applyBorder="1"/>
    <xf numFmtId="0" fontId="16" fillId="0" borderId="0" xfId="0" applyFont="1"/>
    <xf numFmtId="43" fontId="0" fillId="0" borderId="0" xfId="1" applyFont="1"/>
    <xf numFmtId="2" fontId="0" fillId="0" borderId="0" xfId="0" applyNumberFormat="1"/>
    <xf numFmtId="0" fontId="17" fillId="0" borderId="0" xfId="0" applyFont="1"/>
    <xf numFmtId="0" fontId="22" fillId="0" borderId="0" xfId="0" applyFont="1"/>
    <xf numFmtId="2" fontId="5" fillId="2" borderId="29" xfId="0" applyNumberFormat="1" applyFont="1" applyFill="1" applyBorder="1"/>
    <xf numFmtId="2" fontId="5" fillId="2" borderId="30" xfId="0" applyNumberFormat="1" applyFont="1" applyFill="1" applyBorder="1"/>
    <xf numFmtId="2" fontId="5" fillId="2" borderId="14" xfId="0" applyNumberFormat="1" applyFont="1" applyFill="1" applyBorder="1"/>
    <xf numFmtId="2" fontId="5" fillId="2" borderId="0" xfId="0" applyNumberFormat="1" applyFont="1" applyFill="1" applyBorder="1"/>
    <xf numFmtId="2" fontId="5" fillId="2" borderId="25" xfId="0" applyNumberFormat="1" applyFont="1" applyFill="1" applyBorder="1"/>
    <xf numFmtId="2" fontId="5" fillId="2" borderId="16" xfId="0" applyNumberFormat="1" applyFont="1" applyFill="1" applyBorder="1"/>
    <xf numFmtId="2" fontId="5" fillId="2" borderId="31" xfId="0" applyNumberFormat="1" applyFont="1" applyFill="1" applyBorder="1"/>
    <xf numFmtId="2" fontId="5" fillId="2" borderId="32" xfId="0" applyNumberFormat="1" applyFont="1" applyFill="1" applyBorder="1"/>
    <xf numFmtId="2" fontId="5" fillId="2" borderId="33" xfId="0" applyNumberFormat="1" applyFont="1" applyFill="1" applyBorder="1"/>
    <xf numFmtId="39" fontId="2" fillId="0" borderId="1" xfId="0" applyNumberFormat="1" applyFont="1" applyFill="1" applyBorder="1" applyAlignment="1">
      <alignment horizontal="center" wrapText="1"/>
    </xf>
    <xf numFmtId="43" fontId="2" fillId="0" borderId="12" xfId="0" applyNumberFormat="1" applyFont="1" applyBorder="1"/>
    <xf numFmtId="43" fontId="2" fillId="0" borderId="0" xfId="1" applyFont="1"/>
    <xf numFmtId="166" fontId="5" fillId="2" borderId="29" xfId="0" applyNumberFormat="1" applyFont="1" applyFill="1" applyBorder="1"/>
    <xf numFmtId="166" fontId="5" fillId="2" borderId="14" xfId="0" applyNumberFormat="1" applyFont="1" applyFill="1" applyBorder="1"/>
    <xf numFmtId="166" fontId="5" fillId="2" borderId="25" xfId="0" applyNumberFormat="1" applyFont="1" applyFill="1" applyBorder="1"/>
    <xf numFmtId="166" fontId="5" fillId="2" borderId="30" xfId="0" applyNumberFormat="1" applyFont="1" applyFill="1" applyBorder="1"/>
    <xf numFmtId="166" fontId="5" fillId="2" borderId="0" xfId="0" applyNumberFormat="1" applyFont="1" applyFill="1" applyBorder="1"/>
    <xf numFmtId="166" fontId="5" fillId="2" borderId="16" xfId="0" applyNumberFormat="1" applyFont="1" applyFill="1" applyBorder="1"/>
    <xf numFmtId="166" fontId="5" fillId="2" borderId="31" xfId="0" applyNumberFormat="1" applyFont="1" applyFill="1" applyBorder="1"/>
    <xf numFmtId="166" fontId="5" fillId="2" borderId="32" xfId="0" applyNumberFormat="1" applyFont="1" applyFill="1" applyBorder="1"/>
    <xf numFmtId="166" fontId="5" fillId="2" borderId="33" xfId="0" applyNumberFormat="1" applyFont="1" applyFill="1" applyBorder="1"/>
    <xf numFmtId="2" fontId="0" fillId="2" borderId="34" xfId="0" applyNumberFormat="1" applyFill="1" applyBorder="1"/>
    <xf numFmtId="2" fontId="0" fillId="2" borderId="35" xfId="0" applyNumberFormat="1" applyFill="1" applyBorder="1"/>
    <xf numFmtId="2" fontId="0" fillId="2" borderId="36" xfId="0" applyNumberFormat="1" applyFill="1" applyBorder="1"/>
    <xf numFmtId="165" fontId="8" fillId="2" borderId="29" xfId="0" applyNumberFormat="1" applyFont="1" applyFill="1" applyBorder="1"/>
    <xf numFmtId="165" fontId="8" fillId="2" borderId="30" xfId="0" applyNumberFormat="1" applyFont="1" applyFill="1" applyBorder="1"/>
    <xf numFmtId="165" fontId="8" fillId="2" borderId="37" xfId="0" applyNumberFormat="1" applyFont="1" applyFill="1" applyBorder="1"/>
    <xf numFmtId="39" fontId="2" fillId="2" borderId="38" xfId="0" applyNumberFormat="1" applyFont="1" applyFill="1" applyBorder="1"/>
    <xf numFmtId="39" fontId="2" fillId="2" borderId="39" xfId="0" applyNumberFormat="1" applyFont="1" applyFill="1" applyBorder="1"/>
    <xf numFmtId="39" fontId="2" fillId="2" borderId="40" xfId="0" applyNumberFormat="1" applyFont="1" applyFill="1" applyBorder="1"/>
    <xf numFmtId="0" fontId="23" fillId="2" borderId="0" xfId="4" applyFont="1" applyFill="1"/>
    <xf numFmtId="0" fontId="20" fillId="2" borderId="0" xfId="6" applyFill="1"/>
    <xf numFmtId="0" fontId="13" fillId="0" borderId="4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</cellXfs>
  <cellStyles count="7">
    <cellStyle name="Comma" xfId="1" builtinId="3"/>
    <cellStyle name="Normal" xfId="0" builtinId="0"/>
    <cellStyle name="Normal - Style1 2 2 3 4" xfId="6"/>
    <cellStyle name="Normal 10 2" xfId="3"/>
    <cellStyle name="Normal 2" xfId="5"/>
    <cellStyle name="Normal 2 2" xfId="4"/>
    <cellStyle name="Percent" xfId="2" builtinId="5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537883</xdr:colOff>
      <xdr:row>0</xdr:row>
      <xdr:rowOff>224115</xdr:rowOff>
    </xdr:from>
    <xdr:to>
      <xdr:col>6</xdr:col>
      <xdr:colOff>459443</xdr:colOff>
      <xdr:row>2</xdr:row>
      <xdr:rowOff>257733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392707" y="224115"/>
          <a:ext cx="3653118" cy="47064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5</xdr:col>
      <xdr:colOff>470647</xdr:colOff>
      <xdr:row>77</xdr:row>
      <xdr:rowOff>22412</xdr:rowOff>
    </xdr:from>
    <xdr:to>
      <xdr:col>7</xdr:col>
      <xdr:colOff>69476</xdr:colOff>
      <xdr:row>78</xdr:row>
      <xdr:rowOff>89087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FAED648-4F79-4C44-B078-7B5538512019}"/>
            </a:ext>
          </a:extLst>
        </xdr:cNvPr>
        <xdr:cNvSpPr txBox="1"/>
      </xdr:nvSpPr>
      <xdr:spPr>
        <a:xfrm>
          <a:off x="7418294" y="15027088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14</xdr:col>
      <xdr:colOff>504264</xdr:colOff>
      <xdr:row>77</xdr:row>
      <xdr:rowOff>78442</xdr:rowOff>
    </xdr:from>
    <xdr:to>
      <xdr:col>16</xdr:col>
      <xdr:colOff>103094</xdr:colOff>
      <xdr:row>78</xdr:row>
      <xdr:rowOff>145117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2E24872-EA6E-4D44-A606-2FBDCB768945}"/>
            </a:ext>
          </a:extLst>
        </xdr:cNvPr>
        <xdr:cNvSpPr txBox="1"/>
      </xdr:nvSpPr>
      <xdr:spPr>
        <a:xfrm>
          <a:off x="13200529" y="15083118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5</xdr:col>
      <xdr:colOff>504265</xdr:colOff>
      <xdr:row>81</xdr:row>
      <xdr:rowOff>78441</xdr:rowOff>
    </xdr:from>
    <xdr:to>
      <xdr:col>7</xdr:col>
      <xdr:colOff>103094</xdr:colOff>
      <xdr:row>82</xdr:row>
      <xdr:rowOff>133910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7E12E18-4918-4D9B-80E2-12EFDD790F32}"/>
            </a:ext>
          </a:extLst>
        </xdr:cNvPr>
        <xdr:cNvSpPr txBox="1"/>
      </xdr:nvSpPr>
      <xdr:spPr>
        <a:xfrm>
          <a:off x="7451912" y="1587873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5</xdr:col>
      <xdr:colOff>448235</xdr:colOff>
      <xdr:row>86</xdr:row>
      <xdr:rowOff>78441</xdr:rowOff>
    </xdr:from>
    <xdr:to>
      <xdr:col>7</xdr:col>
      <xdr:colOff>47064</xdr:colOff>
      <xdr:row>87</xdr:row>
      <xdr:rowOff>133910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3E807D8-E628-44D5-A731-FF3C73090A14}"/>
            </a:ext>
          </a:extLst>
        </xdr:cNvPr>
        <xdr:cNvSpPr txBox="1"/>
      </xdr:nvSpPr>
      <xdr:spPr>
        <a:xfrm>
          <a:off x="7395882" y="16876059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14</xdr:col>
      <xdr:colOff>537883</xdr:colOff>
      <xdr:row>81</xdr:row>
      <xdr:rowOff>67236</xdr:rowOff>
    </xdr:from>
    <xdr:to>
      <xdr:col>16</xdr:col>
      <xdr:colOff>136713</xdr:colOff>
      <xdr:row>82</xdr:row>
      <xdr:rowOff>122705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631F801-514F-4212-81B4-A0BB37118E39}"/>
            </a:ext>
          </a:extLst>
        </xdr:cNvPr>
        <xdr:cNvSpPr txBox="1"/>
      </xdr:nvSpPr>
      <xdr:spPr>
        <a:xfrm>
          <a:off x="13234148" y="1586753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14</xdr:col>
      <xdr:colOff>537882</xdr:colOff>
      <xdr:row>86</xdr:row>
      <xdr:rowOff>89647</xdr:rowOff>
    </xdr:from>
    <xdr:to>
      <xdr:col>16</xdr:col>
      <xdr:colOff>136712</xdr:colOff>
      <xdr:row>87</xdr:row>
      <xdr:rowOff>145116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2A4F7E29-9C30-48C0-A819-A030D6B85EA4}"/>
            </a:ext>
          </a:extLst>
        </xdr:cNvPr>
        <xdr:cNvSpPr txBox="1"/>
      </xdr:nvSpPr>
      <xdr:spPr>
        <a:xfrm>
          <a:off x="13234147" y="1688726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5</xdr:col>
      <xdr:colOff>526676</xdr:colOff>
      <xdr:row>91</xdr:row>
      <xdr:rowOff>44824</xdr:rowOff>
    </xdr:from>
    <xdr:to>
      <xdr:col>7</xdr:col>
      <xdr:colOff>125505</xdr:colOff>
      <xdr:row>92</xdr:row>
      <xdr:rowOff>100293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41B880BF-38B4-4029-BC2F-4411BD122E79}"/>
            </a:ext>
          </a:extLst>
        </xdr:cNvPr>
        <xdr:cNvSpPr txBox="1"/>
      </xdr:nvSpPr>
      <xdr:spPr>
        <a:xfrm>
          <a:off x="7474323" y="1783976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5</xdr:col>
      <xdr:colOff>571500</xdr:colOff>
      <xdr:row>96</xdr:row>
      <xdr:rowOff>78441</xdr:rowOff>
    </xdr:from>
    <xdr:to>
      <xdr:col>7</xdr:col>
      <xdr:colOff>170329</xdr:colOff>
      <xdr:row>97</xdr:row>
      <xdr:rowOff>133910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10FE0C9E-F262-4CD7-A462-4125DFF43F44}"/>
            </a:ext>
          </a:extLst>
        </xdr:cNvPr>
        <xdr:cNvSpPr txBox="1"/>
      </xdr:nvSpPr>
      <xdr:spPr>
        <a:xfrm>
          <a:off x="7519147" y="18870706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14</xdr:col>
      <xdr:colOff>526676</xdr:colOff>
      <xdr:row>91</xdr:row>
      <xdr:rowOff>67235</xdr:rowOff>
    </xdr:from>
    <xdr:to>
      <xdr:col>16</xdr:col>
      <xdr:colOff>125506</xdr:colOff>
      <xdr:row>92</xdr:row>
      <xdr:rowOff>122704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54892760-1DAC-4AFF-AAD3-9E2C7F8F932D}"/>
            </a:ext>
          </a:extLst>
        </xdr:cNvPr>
        <xdr:cNvSpPr txBox="1"/>
      </xdr:nvSpPr>
      <xdr:spPr>
        <a:xfrm>
          <a:off x="13222941" y="17862176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14</xdr:col>
      <xdr:colOff>549088</xdr:colOff>
      <xdr:row>96</xdr:row>
      <xdr:rowOff>67235</xdr:rowOff>
    </xdr:from>
    <xdr:to>
      <xdr:col>16</xdr:col>
      <xdr:colOff>147918</xdr:colOff>
      <xdr:row>97</xdr:row>
      <xdr:rowOff>122704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F67272B4-2071-4ADE-BED2-D6F0940F57BD}"/>
            </a:ext>
          </a:extLst>
        </xdr:cNvPr>
        <xdr:cNvSpPr txBox="1"/>
      </xdr:nvSpPr>
      <xdr:spPr>
        <a:xfrm>
          <a:off x="13245353" y="188595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13</xdr:col>
      <xdr:colOff>515471</xdr:colOff>
      <xdr:row>3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13294" y="235324"/>
          <a:ext cx="3653118" cy="47064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7</xdr:col>
      <xdr:colOff>605118</xdr:colOff>
      <xdr:row>14</xdr:row>
      <xdr:rowOff>44824</xdr:rowOff>
    </xdr:from>
    <xdr:to>
      <xdr:col>9</xdr:col>
      <xdr:colOff>226359</xdr:colOff>
      <xdr:row>15</xdr:row>
      <xdr:rowOff>111499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39D141B-D4DB-46BE-BBE6-1C021D53CD6C}"/>
            </a:ext>
          </a:extLst>
        </xdr:cNvPr>
        <xdr:cNvSpPr txBox="1"/>
      </xdr:nvSpPr>
      <xdr:spPr>
        <a:xfrm>
          <a:off x="5490883" y="2879912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7</xdr:col>
      <xdr:colOff>493059</xdr:colOff>
      <xdr:row>24</xdr:row>
      <xdr:rowOff>190500</xdr:rowOff>
    </xdr:from>
    <xdr:to>
      <xdr:col>9</xdr:col>
      <xdr:colOff>114300</xdr:colOff>
      <xdr:row>26</xdr:row>
      <xdr:rowOff>33057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1BE92E1-9217-43F2-8A1C-316BA0D9B2C6}"/>
            </a:ext>
          </a:extLst>
        </xdr:cNvPr>
        <xdr:cNvSpPr txBox="1"/>
      </xdr:nvSpPr>
      <xdr:spPr>
        <a:xfrm>
          <a:off x="5378824" y="49530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8</xdr:col>
      <xdr:colOff>0</xdr:colOff>
      <xdr:row>34</xdr:row>
      <xdr:rowOff>0</xdr:rowOff>
    </xdr:from>
    <xdr:to>
      <xdr:col>9</xdr:col>
      <xdr:colOff>248770</xdr:colOff>
      <xdr:row>35</xdr:row>
      <xdr:rowOff>44263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481A1D-840E-4F3B-9A5C-1BDA525940CB}"/>
            </a:ext>
          </a:extLst>
        </xdr:cNvPr>
        <xdr:cNvSpPr txBox="1"/>
      </xdr:nvSpPr>
      <xdr:spPr>
        <a:xfrm>
          <a:off x="5513294" y="6723529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23</xdr:col>
      <xdr:colOff>190500</xdr:colOff>
      <xdr:row>34</xdr:row>
      <xdr:rowOff>0</xdr:rowOff>
    </xdr:from>
    <xdr:to>
      <xdr:col>24</xdr:col>
      <xdr:colOff>293594</xdr:colOff>
      <xdr:row>35</xdr:row>
      <xdr:rowOff>44263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F86EB17-C74C-411D-8416-9F53F077302D}"/>
            </a:ext>
          </a:extLst>
        </xdr:cNvPr>
        <xdr:cNvSpPr txBox="1"/>
      </xdr:nvSpPr>
      <xdr:spPr>
        <a:xfrm>
          <a:off x="16383000" y="6723529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296334</xdr:colOff>
      <xdr:row>1</xdr:row>
      <xdr:rowOff>190502</xdr:rowOff>
    </xdr:from>
    <xdr:to>
      <xdr:col>10</xdr:col>
      <xdr:colOff>21167</xdr:colOff>
      <xdr:row>4</xdr:row>
      <xdr:rowOff>76730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2942167" y="433919"/>
          <a:ext cx="3661833" cy="5106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19</xdr:col>
      <xdr:colOff>265906</xdr:colOff>
      <xdr:row>1</xdr:row>
      <xdr:rowOff>195790</xdr:rowOff>
    </xdr:from>
    <xdr:to>
      <xdr:col>25</xdr:col>
      <xdr:colOff>42333</xdr:colOff>
      <xdr:row>4</xdr:row>
      <xdr:rowOff>50268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12330906" y="439207"/>
          <a:ext cx="3713427" cy="47889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6</xdr:col>
      <xdr:colOff>148167</xdr:colOff>
      <xdr:row>23</xdr:row>
      <xdr:rowOff>84667</xdr:rowOff>
    </xdr:from>
    <xdr:to>
      <xdr:col>7</xdr:col>
      <xdr:colOff>368301</xdr:colOff>
      <xdr:row>25</xdr:row>
      <xdr:rowOff>24342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155424-13B1-4B54-A0C4-A3E8094E5E90}"/>
            </a:ext>
          </a:extLst>
        </xdr:cNvPr>
        <xdr:cNvSpPr txBox="1"/>
      </xdr:nvSpPr>
      <xdr:spPr>
        <a:xfrm>
          <a:off x="4106334" y="4021667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21</xdr:col>
      <xdr:colOff>359833</xdr:colOff>
      <xdr:row>22</xdr:row>
      <xdr:rowOff>127000</xdr:rowOff>
    </xdr:from>
    <xdr:to>
      <xdr:col>22</xdr:col>
      <xdr:colOff>579966</xdr:colOff>
      <xdr:row>24</xdr:row>
      <xdr:rowOff>66675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EA252F8-E17D-4CF3-8541-5463076A2A54}"/>
            </a:ext>
          </a:extLst>
        </xdr:cNvPr>
        <xdr:cNvSpPr txBox="1"/>
      </xdr:nvSpPr>
      <xdr:spPr>
        <a:xfrm>
          <a:off x="13737166" y="39052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148167</xdr:colOff>
      <xdr:row>42</xdr:row>
      <xdr:rowOff>42334</xdr:rowOff>
    </xdr:from>
    <xdr:to>
      <xdr:col>7</xdr:col>
      <xdr:colOff>368301</xdr:colOff>
      <xdr:row>43</xdr:row>
      <xdr:rowOff>130176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466D714-D111-4F72-B2A3-74771570C9F3}"/>
            </a:ext>
          </a:extLst>
        </xdr:cNvPr>
        <xdr:cNvSpPr txBox="1"/>
      </xdr:nvSpPr>
      <xdr:spPr>
        <a:xfrm>
          <a:off x="4106334" y="7027334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10583</xdr:colOff>
      <xdr:row>1</xdr:row>
      <xdr:rowOff>190499</xdr:rowOff>
    </xdr:from>
    <xdr:to>
      <xdr:col>10</xdr:col>
      <xdr:colOff>412750</xdr:colOff>
      <xdr:row>4</xdr:row>
      <xdr:rowOff>66144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3312583" y="433916"/>
          <a:ext cx="3683000" cy="500061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20</xdr:col>
      <xdr:colOff>0</xdr:colOff>
      <xdr:row>1</xdr:row>
      <xdr:rowOff>158750</xdr:rowOff>
    </xdr:from>
    <xdr:to>
      <xdr:col>25</xdr:col>
      <xdr:colOff>254000</xdr:colOff>
      <xdr:row>4</xdr:row>
      <xdr:rowOff>23811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12721167" y="402167"/>
          <a:ext cx="3534833" cy="48947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6</xdr:col>
      <xdr:colOff>148167</xdr:colOff>
      <xdr:row>23</xdr:row>
      <xdr:rowOff>84667</xdr:rowOff>
    </xdr:from>
    <xdr:to>
      <xdr:col>7</xdr:col>
      <xdr:colOff>368301</xdr:colOff>
      <xdr:row>25</xdr:row>
      <xdr:rowOff>24342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0542CA3-908F-496D-8B1B-2703DEE0E5FF}"/>
            </a:ext>
          </a:extLst>
        </xdr:cNvPr>
        <xdr:cNvSpPr txBox="1"/>
      </xdr:nvSpPr>
      <xdr:spPr>
        <a:xfrm>
          <a:off x="4110567" y="4075642"/>
          <a:ext cx="877359" cy="263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21</xdr:col>
      <xdr:colOff>359833</xdr:colOff>
      <xdr:row>22</xdr:row>
      <xdr:rowOff>127000</xdr:rowOff>
    </xdr:from>
    <xdr:to>
      <xdr:col>22</xdr:col>
      <xdr:colOff>579966</xdr:colOff>
      <xdr:row>24</xdr:row>
      <xdr:rowOff>66675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1E2C4B2-6ED9-498A-A93B-D617C8327A88}"/>
            </a:ext>
          </a:extLst>
        </xdr:cNvPr>
        <xdr:cNvSpPr txBox="1"/>
      </xdr:nvSpPr>
      <xdr:spPr>
        <a:xfrm>
          <a:off x="13751983" y="3956050"/>
          <a:ext cx="877358" cy="263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148167</xdr:colOff>
      <xdr:row>42</xdr:row>
      <xdr:rowOff>42334</xdr:rowOff>
    </xdr:from>
    <xdr:to>
      <xdr:col>7</xdr:col>
      <xdr:colOff>368301</xdr:colOff>
      <xdr:row>43</xdr:row>
      <xdr:rowOff>130176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CAC44C5-07F5-4D1B-A3BD-0A6B530DF6BE}"/>
            </a:ext>
          </a:extLst>
        </xdr:cNvPr>
        <xdr:cNvSpPr txBox="1"/>
      </xdr:nvSpPr>
      <xdr:spPr>
        <a:xfrm>
          <a:off x="4110567" y="7138459"/>
          <a:ext cx="877359" cy="2592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214314</xdr:colOff>
      <xdr:row>1</xdr:row>
      <xdr:rowOff>178594</xdr:rowOff>
    </xdr:from>
    <xdr:to>
      <xdr:col>10</xdr:col>
      <xdr:colOff>488157</xdr:colOff>
      <xdr:row>4</xdr:row>
      <xdr:rowOff>67468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3512345" y="416719"/>
          <a:ext cx="3548062" cy="51990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20</xdr:col>
      <xdr:colOff>178593</xdr:colOff>
      <xdr:row>1</xdr:row>
      <xdr:rowOff>190499</xdr:rowOff>
    </xdr:from>
    <xdr:to>
      <xdr:col>25</xdr:col>
      <xdr:colOff>523875</xdr:colOff>
      <xdr:row>4</xdr:row>
      <xdr:rowOff>79373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12870656" y="428624"/>
          <a:ext cx="3619500" cy="51990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148167</xdr:colOff>
      <xdr:row>23</xdr:row>
      <xdr:rowOff>84667</xdr:rowOff>
    </xdr:from>
    <xdr:to>
      <xdr:col>7</xdr:col>
      <xdr:colOff>368301</xdr:colOff>
      <xdr:row>25</xdr:row>
      <xdr:rowOff>24342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AFDA310-4F83-4731-B5C4-4B9E040953FC}"/>
            </a:ext>
          </a:extLst>
        </xdr:cNvPr>
        <xdr:cNvSpPr txBox="1"/>
      </xdr:nvSpPr>
      <xdr:spPr>
        <a:xfrm>
          <a:off x="4110567" y="4075642"/>
          <a:ext cx="877359" cy="263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21</xdr:col>
      <xdr:colOff>359833</xdr:colOff>
      <xdr:row>22</xdr:row>
      <xdr:rowOff>127000</xdr:rowOff>
    </xdr:from>
    <xdr:to>
      <xdr:col>22</xdr:col>
      <xdr:colOff>579966</xdr:colOff>
      <xdr:row>24</xdr:row>
      <xdr:rowOff>66675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D901C06-0597-4905-8E4D-F6938B6F14CE}"/>
            </a:ext>
          </a:extLst>
        </xdr:cNvPr>
        <xdr:cNvSpPr txBox="1"/>
      </xdr:nvSpPr>
      <xdr:spPr>
        <a:xfrm>
          <a:off x="13751983" y="3956050"/>
          <a:ext cx="877358" cy="263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148167</xdr:colOff>
      <xdr:row>42</xdr:row>
      <xdr:rowOff>42334</xdr:rowOff>
    </xdr:from>
    <xdr:to>
      <xdr:col>7</xdr:col>
      <xdr:colOff>368301</xdr:colOff>
      <xdr:row>43</xdr:row>
      <xdr:rowOff>130176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E4D2508-A9C6-49FB-92B4-FE20BB830B4A}"/>
            </a:ext>
          </a:extLst>
        </xdr:cNvPr>
        <xdr:cNvSpPr txBox="1"/>
      </xdr:nvSpPr>
      <xdr:spPr>
        <a:xfrm>
          <a:off x="4110567" y="7138459"/>
          <a:ext cx="877359" cy="2592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95252</xdr:colOff>
      <xdr:row>2</xdr:row>
      <xdr:rowOff>11907</xdr:rowOff>
    </xdr:from>
    <xdr:to>
      <xdr:col>10</xdr:col>
      <xdr:colOff>488157</xdr:colOff>
      <xdr:row>4</xdr:row>
      <xdr:rowOff>91280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3393283" y="452438"/>
          <a:ext cx="3667124" cy="50799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19</xdr:col>
      <xdr:colOff>559594</xdr:colOff>
      <xdr:row>2</xdr:row>
      <xdr:rowOff>11906</xdr:rowOff>
    </xdr:from>
    <xdr:to>
      <xdr:col>25</xdr:col>
      <xdr:colOff>238125</xdr:colOff>
      <xdr:row>4</xdr:row>
      <xdr:rowOff>55561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12596813" y="452437"/>
          <a:ext cx="3607593" cy="47228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6</xdr:col>
      <xdr:colOff>148167</xdr:colOff>
      <xdr:row>23</xdr:row>
      <xdr:rowOff>84667</xdr:rowOff>
    </xdr:from>
    <xdr:to>
      <xdr:col>7</xdr:col>
      <xdr:colOff>368301</xdr:colOff>
      <xdr:row>25</xdr:row>
      <xdr:rowOff>24342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0B02ACA-83A2-4D12-88EC-792A2C4BD43D}"/>
            </a:ext>
          </a:extLst>
        </xdr:cNvPr>
        <xdr:cNvSpPr txBox="1"/>
      </xdr:nvSpPr>
      <xdr:spPr>
        <a:xfrm>
          <a:off x="4110567" y="4075642"/>
          <a:ext cx="877359" cy="263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21</xdr:col>
      <xdr:colOff>359833</xdr:colOff>
      <xdr:row>22</xdr:row>
      <xdr:rowOff>127000</xdr:rowOff>
    </xdr:from>
    <xdr:to>
      <xdr:col>22</xdr:col>
      <xdr:colOff>579966</xdr:colOff>
      <xdr:row>24</xdr:row>
      <xdr:rowOff>66675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E74DFC4-7E6B-4549-9881-E6DAE769EF13}"/>
            </a:ext>
          </a:extLst>
        </xdr:cNvPr>
        <xdr:cNvSpPr txBox="1"/>
      </xdr:nvSpPr>
      <xdr:spPr>
        <a:xfrm>
          <a:off x="13751983" y="3956050"/>
          <a:ext cx="877358" cy="263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148167</xdr:colOff>
      <xdr:row>42</xdr:row>
      <xdr:rowOff>42334</xdr:rowOff>
    </xdr:from>
    <xdr:to>
      <xdr:col>7</xdr:col>
      <xdr:colOff>368301</xdr:colOff>
      <xdr:row>43</xdr:row>
      <xdr:rowOff>130176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1D44DD0-FC53-4A87-8582-4BAB005C2EE0}"/>
            </a:ext>
          </a:extLst>
        </xdr:cNvPr>
        <xdr:cNvSpPr txBox="1"/>
      </xdr:nvSpPr>
      <xdr:spPr>
        <a:xfrm>
          <a:off x="4110567" y="7138459"/>
          <a:ext cx="877359" cy="2592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11%20Bgt\Units\11%20AOP_A_mo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Content.Outlook\S5M2I7E6\1&amp;2%20Section%203%202011%20AOP\Section%203\Section%203%20SpreadSheet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Costs\Resources\Coal\WEC%20Pricing%20Analysis\2012\Colstrip%201&amp;2%202012%20AOP%20Final%20Versio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donah\Local%20Settings\Temporary%20Internet%20Files\OLK86B\FIA--kb%20edits--scenario%202a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wprd.puget.com:50100/irj/go/km/docs/documents/Public%20Documents/Sales%20and%20Margin%20Reports%20(Final)/Sales%20of%20Electricity/2011/Sales_of_Electricity_2011_02_final_20110310_15372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IA"/>
      <sheetName val="Therms"/>
      <sheetName val="ConstructionCosts"/>
      <sheetName val="ReadMe"/>
      <sheetName val="pmt stream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Footnotes"/>
      <sheetName val="Strings"/>
      <sheetName val="ZZCOOM_M03_Q004"/>
      <sheetName val="ZZCOOM_M03_Q004SKF"/>
      <sheetName val="ZZCOOM_M03_Q004ORDERS"/>
      <sheetName val="Revision History"/>
      <sheetName val="Grap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"/>
  <sheetViews>
    <sheetView tabSelected="1" zoomScaleNormal="100" workbookViewId="0"/>
  </sheetViews>
  <sheetFormatPr defaultColWidth="9.140625" defaultRowHeight="12.75" x14ac:dyDescent="0.2"/>
  <cols>
    <col min="1" max="16384" width="9.140625" style="180"/>
  </cols>
  <sheetData>
    <row r="2" spans="1:1" ht="15.75" x14ac:dyDescent="0.25">
      <c r="A2" s="179" t="s">
        <v>103</v>
      </c>
    </row>
  </sheetData>
  <pageMargins left="0.75" right="0.75" top="1" bottom="1" header="0.5" footer="0.5"/>
  <pageSetup orientation="landscape" horizontalDpi="300" verticalDpi="300" r:id="rId1"/>
  <headerFooter alignWithMargins="0">
    <oddFooter>&amp;L&amp;F
&amp;A&amp;RPage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C215"/>
  <sheetViews>
    <sheetView zoomScale="80" zoomScaleNormal="80" workbookViewId="0">
      <selection activeCell="H1" sqref="H1"/>
    </sheetView>
  </sheetViews>
  <sheetFormatPr defaultColWidth="8.85546875" defaultRowHeight="12.75" x14ac:dyDescent="0.2"/>
  <cols>
    <col min="1" max="1" width="10" style="7" customWidth="1"/>
    <col min="2" max="14" width="8.85546875" style="7"/>
    <col min="15" max="15" width="4.140625" style="7" customWidth="1"/>
    <col min="16" max="16" width="10.140625" style="6" bestFit="1" customWidth="1"/>
    <col min="17" max="28" width="9.85546875" style="6" customWidth="1"/>
    <col min="29" max="29" width="10.85546875" style="6" bestFit="1" customWidth="1"/>
    <col min="30" max="16384" width="8.85546875" style="6"/>
  </cols>
  <sheetData>
    <row r="1" spans="1:29" ht="18.75" x14ac:dyDescent="0.3">
      <c r="A1" s="41" t="s">
        <v>30</v>
      </c>
      <c r="P1" s="41" t="s">
        <v>30</v>
      </c>
    </row>
    <row r="2" spans="1:29" ht="15.75" x14ac:dyDescent="0.25">
      <c r="A2" s="129" t="str">
        <f>'Mid C %'!A2</f>
        <v>2024 GRC Workpapers</v>
      </c>
      <c r="P2" s="42" t="str">
        <f>A2</f>
        <v>2024 GRC Workpapers</v>
      </c>
    </row>
    <row r="3" spans="1:29" ht="21" x14ac:dyDescent="0.35">
      <c r="A3" s="144" t="s">
        <v>102</v>
      </c>
      <c r="P3" s="43" t="str">
        <f>A3</f>
        <v>Mid C Wells Project input data</v>
      </c>
    </row>
    <row r="7" spans="1:29" x14ac:dyDescent="0.2"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10</v>
      </c>
      <c r="L7" s="7">
        <v>11</v>
      </c>
      <c r="M7" s="7">
        <v>12</v>
      </c>
      <c r="P7" s="31"/>
    </row>
    <row r="8" spans="1:29" x14ac:dyDescent="0.2">
      <c r="A8" s="184" t="s">
        <v>15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6"/>
      <c r="O8" s="8"/>
      <c r="P8" s="184" t="s">
        <v>16</v>
      </c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6"/>
    </row>
    <row r="9" spans="1:29" x14ac:dyDescent="0.2">
      <c r="A9" s="3"/>
      <c r="B9" s="10">
        <v>744</v>
      </c>
      <c r="C9" s="10">
        <f>672</f>
        <v>672</v>
      </c>
      <c r="D9" s="10">
        <v>744</v>
      </c>
      <c r="E9" s="10">
        <v>720</v>
      </c>
      <c r="F9" s="10">
        <v>744</v>
      </c>
      <c r="G9" s="10">
        <v>720</v>
      </c>
      <c r="H9" s="10">
        <v>744</v>
      </c>
      <c r="I9" s="10">
        <v>744</v>
      </c>
      <c r="J9" s="10">
        <v>720</v>
      </c>
      <c r="K9" s="10">
        <v>744</v>
      </c>
      <c r="L9" s="10">
        <v>720</v>
      </c>
      <c r="M9" s="10">
        <v>744</v>
      </c>
      <c r="N9" s="11">
        <f>SUM(B9:M9)</f>
        <v>8760</v>
      </c>
      <c r="O9" s="8"/>
      <c r="P9" s="3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12"/>
    </row>
    <row r="10" spans="1:29" ht="15.75" customHeight="1" x14ac:dyDescent="0.2">
      <c r="A10" s="3"/>
      <c r="B10" s="4" t="s">
        <v>20</v>
      </c>
      <c r="C10" s="4" t="s">
        <v>21</v>
      </c>
      <c r="D10" s="4" t="s">
        <v>22</v>
      </c>
      <c r="E10" s="4" t="s">
        <v>27</v>
      </c>
      <c r="F10" s="4" t="s">
        <v>23</v>
      </c>
      <c r="G10" s="4" t="s">
        <v>24</v>
      </c>
      <c r="H10" s="4" t="s">
        <v>25</v>
      </c>
      <c r="I10" s="4" t="s">
        <v>28</v>
      </c>
      <c r="J10" s="4" t="s">
        <v>26</v>
      </c>
      <c r="K10" s="4" t="s">
        <v>17</v>
      </c>
      <c r="L10" s="4" t="s">
        <v>18</v>
      </c>
      <c r="M10" s="4" t="s">
        <v>19</v>
      </c>
      <c r="N10" s="14" t="s">
        <v>29</v>
      </c>
      <c r="P10" s="3"/>
      <c r="Q10" s="4" t="s">
        <v>20</v>
      </c>
      <c r="R10" s="4" t="s">
        <v>21</v>
      </c>
      <c r="S10" s="4" t="s">
        <v>22</v>
      </c>
      <c r="T10" s="4" t="s">
        <v>27</v>
      </c>
      <c r="U10" s="4" t="s">
        <v>23</v>
      </c>
      <c r="V10" s="4" t="s">
        <v>24</v>
      </c>
      <c r="W10" s="4" t="s">
        <v>25</v>
      </c>
      <c r="X10" s="4" t="s">
        <v>28</v>
      </c>
      <c r="Y10" s="4" t="s">
        <v>26</v>
      </c>
      <c r="Z10" s="4" t="s">
        <v>17</v>
      </c>
      <c r="AA10" s="4" t="s">
        <v>18</v>
      </c>
      <c r="AB10" s="4" t="s">
        <v>19</v>
      </c>
      <c r="AC10" s="14" t="s">
        <v>29</v>
      </c>
    </row>
    <row r="11" spans="1:29" x14ac:dyDescent="0.2">
      <c r="A11" s="3">
        <f>P11</f>
        <v>1992</v>
      </c>
      <c r="B11" s="124">
        <f>Q11/B$9</f>
        <v>531.62768817204301</v>
      </c>
      <c r="C11" s="124">
        <f t="shared" ref="C11:M26" si="0">R11/C$9</f>
        <v>446.06845238095241</v>
      </c>
      <c r="D11" s="124">
        <f t="shared" si="0"/>
        <v>495.15994623655916</v>
      </c>
      <c r="E11" s="124">
        <f t="shared" si="0"/>
        <v>447.34722222222223</v>
      </c>
      <c r="F11" s="124">
        <f t="shared" si="0"/>
        <v>554.31182795698919</v>
      </c>
      <c r="G11" s="124">
        <f t="shared" si="0"/>
        <v>583.34027777777783</v>
      </c>
      <c r="H11" s="124">
        <f t="shared" si="0"/>
        <v>452.48387096774195</v>
      </c>
      <c r="I11" s="124">
        <f t="shared" si="0"/>
        <v>465.62231182795699</v>
      </c>
      <c r="J11" s="124">
        <f t="shared" si="0"/>
        <v>447.80138888888888</v>
      </c>
      <c r="K11" s="124">
        <f t="shared" si="0"/>
        <v>407.43817204301075</v>
      </c>
      <c r="L11" s="124">
        <f t="shared" si="0"/>
        <v>448.6875</v>
      </c>
      <c r="M11" s="124">
        <f t="shared" si="0"/>
        <v>532.57795698924735</v>
      </c>
      <c r="N11" s="15">
        <f t="shared" ref="N11:N24" si="1">SUMPRODUCT(B11:M11,$B$9:$M$9)/$N$9</f>
        <v>484.71529680365296</v>
      </c>
      <c r="P11" s="122">
        <v>1992</v>
      </c>
      <c r="Q11" s="125">
        <v>395531</v>
      </c>
      <c r="R11" s="125">
        <v>299758</v>
      </c>
      <c r="S11" s="125">
        <v>368399</v>
      </c>
      <c r="T11" s="125">
        <v>322090</v>
      </c>
      <c r="U11" s="125">
        <v>412408</v>
      </c>
      <c r="V11" s="125">
        <v>420005</v>
      </c>
      <c r="W11" s="125">
        <v>336648</v>
      </c>
      <c r="X11" s="125">
        <v>346423</v>
      </c>
      <c r="Y11" s="125">
        <v>322417</v>
      </c>
      <c r="Z11" s="125">
        <v>303134</v>
      </c>
      <c r="AA11" s="125">
        <v>323055</v>
      </c>
      <c r="AB11" s="125">
        <v>396238</v>
      </c>
      <c r="AC11" s="16">
        <f>SUM(Q11:AB11)</f>
        <v>4246106</v>
      </c>
    </row>
    <row r="12" spans="1:29" x14ac:dyDescent="0.2">
      <c r="A12" s="3">
        <f t="shared" ref="A12:A40" si="2">P12</f>
        <v>1993</v>
      </c>
      <c r="B12" s="124">
        <f t="shared" ref="B12:B40" si="3">Q12/B$9</f>
        <v>471.65994623655916</v>
      </c>
      <c r="C12" s="124">
        <f t="shared" si="0"/>
        <v>441.18154761904759</v>
      </c>
      <c r="D12" s="124">
        <f t="shared" si="0"/>
        <v>322.05376344086022</v>
      </c>
      <c r="E12" s="124">
        <f t="shared" si="0"/>
        <v>303.60138888888889</v>
      </c>
      <c r="F12" s="124">
        <f t="shared" si="0"/>
        <v>560.91397849462362</v>
      </c>
      <c r="G12" s="124">
        <f t="shared" si="0"/>
        <v>490.9736111111111</v>
      </c>
      <c r="H12" s="124">
        <f t="shared" si="0"/>
        <v>481.66397849462368</v>
      </c>
      <c r="I12" s="124">
        <f t="shared" si="0"/>
        <v>394.71505376344084</v>
      </c>
      <c r="J12" s="124">
        <f t="shared" si="0"/>
        <v>373.8125</v>
      </c>
      <c r="K12" s="124">
        <f t="shared" si="0"/>
        <v>348.46774193548384</v>
      </c>
      <c r="L12" s="124">
        <f t="shared" si="0"/>
        <v>420.89722222222224</v>
      </c>
      <c r="M12" s="124">
        <f t="shared" si="0"/>
        <v>414.50403225806451</v>
      </c>
      <c r="N12" s="15">
        <f t="shared" si="1"/>
        <v>418.75331050228311</v>
      </c>
      <c r="P12" s="122">
        <v>1993</v>
      </c>
      <c r="Q12" s="125">
        <v>350915</v>
      </c>
      <c r="R12" s="125">
        <v>296474</v>
      </c>
      <c r="S12" s="125">
        <v>239608</v>
      </c>
      <c r="T12" s="125">
        <v>218593</v>
      </c>
      <c r="U12" s="125">
        <v>417320</v>
      </c>
      <c r="V12" s="125">
        <v>353501</v>
      </c>
      <c r="W12" s="125">
        <v>358358</v>
      </c>
      <c r="X12" s="125">
        <v>293668</v>
      </c>
      <c r="Y12" s="125">
        <v>269145</v>
      </c>
      <c r="Z12" s="125">
        <v>259260</v>
      </c>
      <c r="AA12" s="125">
        <v>303046</v>
      </c>
      <c r="AB12" s="125">
        <v>308391</v>
      </c>
      <c r="AC12" s="16">
        <f t="shared" ref="AC12:AC44" si="4">SUM(Q12:AB12)</f>
        <v>3668279</v>
      </c>
    </row>
    <row r="13" spans="1:29" x14ac:dyDescent="0.2">
      <c r="A13" s="3">
        <f t="shared" si="2"/>
        <v>1994</v>
      </c>
      <c r="B13" s="124">
        <f t="shared" si="3"/>
        <v>407.93010752688173</v>
      </c>
      <c r="C13" s="124">
        <f t="shared" si="0"/>
        <v>493.4092261904762</v>
      </c>
      <c r="D13" s="124">
        <f t="shared" si="0"/>
        <v>415.48924731182797</v>
      </c>
      <c r="E13" s="124">
        <f t="shared" si="0"/>
        <v>408.71111111111111</v>
      </c>
      <c r="F13" s="124">
        <f t="shared" si="0"/>
        <v>510.88844086021504</v>
      </c>
      <c r="G13" s="124">
        <f t="shared" si="0"/>
        <v>588.16944444444448</v>
      </c>
      <c r="H13" s="124">
        <f t="shared" si="0"/>
        <v>463.27822580645159</v>
      </c>
      <c r="I13" s="124">
        <f t="shared" si="0"/>
        <v>397.02150537634407</v>
      </c>
      <c r="J13" s="124">
        <f t="shared" si="0"/>
        <v>318.55555555555554</v>
      </c>
      <c r="K13" s="124">
        <f t="shared" si="0"/>
        <v>354.34274193548384</v>
      </c>
      <c r="L13" s="124">
        <f t="shared" si="0"/>
        <v>394.24027777777781</v>
      </c>
      <c r="M13" s="124">
        <f t="shared" si="0"/>
        <v>421.8279569892473</v>
      </c>
      <c r="N13" s="15">
        <f t="shared" si="1"/>
        <v>430.68458904109588</v>
      </c>
      <c r="P13" s="122">
        <v>1994</v>
      </c>
      <c r="Q13" s="125">
        <v>303500</v>
      </c>
      <c r="R13" s="125">
        <v>331571</v>
      </c>
      <c r="S13" s="125">
        <v>309124</v>
      </c>
      <c r="T13" s="125">
        <v>294272</v>
      </c>
      <c r="U13" s="125">
        <v>380101</v>
      </c>
      <c r="V13" s="125">
        <v>423482</v>
      </c>
      <c r="W13" s="125">
        <v>344679</v>
      </c>
      <c r="X13" s="125">
        <v>295384</v>
      </c>
      <c r="Y13" s="125">
        <v>229360</v>
      </c>
      <c r="Z13" s="125">
        <v>263631</v>
      </c>
      <c r="AA13" s="125">
        <v>283853</v>
      </c>
      <c r="AB13" s="125">
        <v>313840</v>
      </c>
      <c r="AC13" s="16">
        <f t="shared" si="4"/>
        <v>3772797</v>
      </c>
    </row>
    <row r="14" spans="1:29" x14ac:dyDescent="0.2">
      <c r="A14" s="3">
        <f t="shared" si="2"/>
        <v>1995</v>
      </c>
      <c r="B14" s="124">
        <f t="shared" si="3"/>
        <v>434.88440860215053</v>
      </c>
      <c r="C14" s="124">
        <f t="shared" si="0"/>
        <v>458.57142857142856</v>
      </c>
      <c r="D14" s="124">
        <f t="shared" si="0"/>
        <v>447.07661290322579</v>
      </c>
      <c r="E14" s="124">
        <f t="shared" si="0"/>
        <v>430.97500000000002</v>
      </c>
      <c r="F14" s="124">
        <f t="shared" si="0"/>
        <v>502.06182795698925</v>
      </c>
      <c r="G14" s="124">
        <f t="shared" si="0"/>
        <v>556.19861111111106</v>
      </c>
      <c r="H14" s="124">
        <f t="shared" si="0"/>
        <v>515.68817204301081</v>
      </c>
      <c r="I14" s="124">
        <f t="shared" si="0"/>
        <v>450.14784946236557</v>
      </c>
      <c r="J14" s="124">
        <f t="shared" si="0"/>
        <v>349.16944444444442</v>
      </c>
      <c r="K14" s="124">
        <f t="shared" si="0"/>
        <v>407.61021505376345</v>
      </c>
      <c r="L14" s="124">
        <f t="shared" si="0"/>
        <v>460.16388888888889</v>
      </c>
      <c r="M14" s="124">
        <f t="shared" si="0"/>
        <v>611.47849462365593</v>
      </c>
      <c r="N14" s="15">
        <f t="shared" si="1"/>
        <v>468.9659817351598</v>
      </c>
      <c r="P14" s="122">
        <v>1995</v>
      </c>
      <c r="Q14" s="125">
        <v>323554</v>
      </c>
      <c r="R14" s="125">
        <v>308160</v>
      </c>
      <c r="S14" s="125">
        <v>332625</v>
      </c>
      <c r="T14" s="125">
        <v>310302</v>
      </c>
      <c r="U14" s="125">
        <v>373534</v>
      </c>
      <c r="V14" s="125">
        <v>400463</v>
      </c>
      <c r="W14" s="125">
        <v>383672</v>
      </c>
      <c r="X14" s="125">
        <v>334910</v>
      </c>
      <c r="Y14" s="125">
        <v>251402</v>
      </c>
      <c r="Z14" s="125">
        <v>303262</v>
      </c>
      <c r="AA14" s="125">
        <v>331318</v>
      </c>
      <c r="AB14" s="125">
        <v>454940</v>
      </c>
      <c r="AC14" s="16">
        <f t="shared" si="4"/>
        <v>4108142</v>
      </c>
    </row>
    <row r="15" spans="1:29" x14ac:dyDescent="0.2">
      <c r="A15" s="3">
        <f t="shared" si="2"/>
        <v>1996</v>
      </c>
      <c r="B15" s="124">
        <f t="shared" si="3"/>
        <v>619.70430107526886</v>
      </c>
      <c r="C15" s="124">
        <f t="shared" si="0"/>
        <v>622.87053571428567</v>
      </c>
      <c r="D15" s="124">
        <f t="shared" si="0"/>
        <v>641.21370967741939</v>
      </c>
      <c r="E15" s="124">
        <f t="shared" si="0"/>
        <v>633.76805555555552</v>
      </c>
      <c r="F15" s="124">
        <f t="shared" si="0"/>
        <v>646.36424731182797</v>
      </c>
      <c r="G15" s="124">
        <f t="shared" si="0"/>
        <v>655.32083333333333</v>
      </c>
      <c r="H15" s="124">
        <f t="shared" si="0"/>
        <v>636.26209677419354</v>
      </c>
      <c r="I15" s="124">
        <f t="shared" si="0"/>
        <v>572.40053763440858</v>
      </c>
      <c r="J15" s="124">
        <f t="shared" si="0"/>
        <v>440.05694444444447</v>
      </c>
      <c r="K15" s="124">
        <f t="shared" si="0"/>
        <v>441.52688172043008</v>
      </c>
      <c r="L15" s="124">
        <f t="shared" si="0"/>
        <v>457.72083333333336</v>
      </c>
      <c r="M15" s="124">
        <f t="shared" si="0"/>
        <v>512.06586021505382</v>
      </c>
      <c r="N15" s="15">
        <f t="shared" si="1"/>
        <v>573.15627853881278</v>
      </c>
      <c r="P15" s="122">
        <v>1996</v>
      </c>
      <c r="Q15" s="125">
        <v>461060</v>
      </c>
      <c r="R15" s="125">
        <v>418569</v>
      </c>
      <c r="S15" s="125">
        <v>477063</v>
      </c>
      <c r="T15" s="125">
        <v>456313</v>
      </c>
      <c r="U15" s="125">
        <v>480895</v>
      </c>
      <c r="V15" s="125">
        <v>471831</v>
      </c>
      <c r="W15" s="125">
        <v>473379</v>
      </c>
      <c r="X15" s="125">
        <v>425866</v>
      </c>
      <c r="Y15" s="125">
        <v>316841</v>
      </c>
      <c r="Z15" s="125">
        <v>328496</v>
      </c>
      <c r="AA15" s="125">
        <v>329559</v>
      </c>
      <c r="AB15" s="125">
        <v>380977</v>
      </c>
      <c r="AC15" s="16">
        <f t="shared" si="4"/>
        <v>5020849</v>
      </c>
    </row>
    <row r="16" spans="1:29" x14ac:dyDescent="0.2">
      <c r="A16" s="3">
        <f t="shared" si="2"/>
        <v>1997</v>
      </c>
      <c r="B16" s="124">
        <f t="shared" si="3"/>
        <v>594.60215053763443</v>
      </c>
      <c r="C16" s="124">
        <f t="shared" si="0"/>
        <v>603.22172619047615</v>
      </c>
      <c r="D16" s="124">
        <f t="shared" si="0"/>
        <v>562.42204301075265</v>
      </c>
      <c r="E16" s="124">
        <f t="shared" si="0"/>
        <v>611.72916666666663</v>
      </c>
      <c r="F16" s="124">
        <f t="shared" si="0"/>
        <v>656.70430107526886</v>
      </c>
      <c r="G16" s="124">
        <f t="shared" si="0"/>
        <v>655.72222222222217</v>
      </c>
      <c r="H16" s="124">
        <f t="shared" si="0"/>
        <v>641.375</v>
      </c>
      <c r="I16" s="124">
        <f t="shared" si="0"/>
        <v>588.87096774193549</v>
      </c>
      <c r="J16" s="124">
        <f t="shared" si="0"/>
        <v>464.51249999999999</v>
      </c>
      <c r="K16" s="124">
        <f t="shared" si="0"/>
        <v>497.75940860215053</v>
      </c>
      <c r="L16" s="124">
        <f t="shared" si="0"/>
        <v>457.06111111111113</v>
      </c>
      <c r="M16" s="124">
        <f t="shared" si="0"/>
        <v>561.2809139784946</v>
      </c>
      <c r="N16" s="15">
        <f t="shared" si="1"/>
        <v>574.66963470319638</v>
      </c>
      <c r="P16" s="122">
        <v>1997</v>
      </c>
      <c r="Q16" s="125">
        <v>442384</v>
      </c>
      <c r="R16" s="125">
        <v>405365</v>
      </c>
      <c r="S16" s="125">
        <v>418442</v>
      </c>
      <c r="T16" s="125">
        <v>440445</v>
      </c>
      <c r="U16" s="125">
        <v>488588</v>
      </c>
      <c r="V16" s="125">
        <v>472120</v>
      </c>
      <c r="W16" s="125">
        <v>477183</v>
      </c>
      <c r="X16" s="125">
        <v>438120</v>
      </c>
      <c r="Y16" s="125">
        <v>334449</v>
      </c>
      <c r="Z16" s="125">
        <v>370333</v>
      </c>
      <c r="AA16" s="125">
        <v>329084</v>
      </c>
      <c r="AB16" s="125">
        <v>417593</v>
      </c>
      <c r="AC16" s="16">
        <f t="shared" si="4"/>
        <v>5034106</v>
      </c>
    </row>
    <row r="17" spans="1:29" x14ac:dyDescent="0.2">
      <c r="A17" s="3">
        <f t="shared" si="2"/>
        <v>1998</v>
      </c>
      <c r="B17" s="124">
        <f t="shared" si="3"/>
        <v>502.5793010752688</v>
      </c>
      <c r="C17" s="124">
        <f t="shared" si="0"/>
        <v>570.93154761904759</v>
      </c>
      <c r="D17" s="124">
        <f t="shared" si="0"/>
        <v>512.92204301075265</v>
      </c>
      <c r="E17" s="124">
        <f t="shared" si="0"/>
        <v>380.51249999999999</v>
      </c>
      <c r="F17" s="124">
        <f t="shared" si="0"/>
        <v>606.97043010752691</v>
      </c>
      <c r="G17" s="124">
        <f t="shared" si="0"/>
        <v>611.4375</v>
      </c>
      <c r="H17" s="124">
        <f t="shared" si="0"/>
        <v>545.11290322580646</v>
      </c>
      <c r="I17" s="124">
        <f t="shared" si="0"/>
        <v>496.37096774193549</v>
      </c>
      <c r="J17" s="124">
        <f t="shared" si="0"/>
        <v>388.0625</v>
      </c>
      <c r="K17" s="124">
        <f t="shared" si="0"/>
        <v>354.86693548387098</v>
      </c>
      <c r="L17" s="124">
        <f t="shared" si="0"/>
        <v>407.2</v>
      </c>
      <c r="M17" s="124">
        <f t="shared" si="0"/>
        <v>469.54166666666669</v>
      </c>
      <c r="N17" s="15">
        <f t="shared" si="1"/>
        <v>486.963698630137</v>
      </c>
      <c r="P17" s="122">
        <v>1998</v>
      </c>
      <c r="Q17" s="125">
        <v>373919</v>
      </c>
      <c r="R17" s="125">
        <v>383666</v>
      </c>
      <c r="S17" s="125">
        <v>381614</v>
      </c>
      <c r="T17" s="125">
        <v>273969</v>
      </c>
      <c r="U17" s="125">
        <v>451586</v>
      </c>
      <c r="V17" s="125">
        <v>440235</v>
      </c>
      <c r="W17" s="125">
        <v>405564</v>
      </c>
      <c r="X17" s="125">
        <v>369300</v>
      </c>
      <c r="Y17" s="125">
        <v>279405</v>
      </c>
      <c r="Z17" s="125">
        <v>264021</v>
      </c>
      <c r="AA17" s="125">
        <v>293184</v>
      </c>
      <c r="AB17" s="125">
        <v>349339</v>
      </c>
      <c r="AC17" s="16">
        <f t="shared" si="4"/>
        <v>4265802</v>
      </c>
    </row>
    <row r="18" spans="1:29" x14ac:dyDescent="0.2">
      <c r="A18" s="3">
        <f t="shared" si="2"/>
        <v>1999</v>
      </c>
      <c r="B18" s="124">
        <f t="shared" si="3"/>
        <v>562.45026881720435</v>
      </c>
      <c r="C18" s="124">
        <f t="shared" si="0"/>
        <v>586.25744047619048</v>
      </c>
      <c r="D18" s="124">
        <f t="shared" si="0"/>
        <v>578.10080645161293</v>
      </c>
      <c r="E18" s="124">
        <f t="shared" si="0"/>
        <v>578.89583333333337</v>
      </c>
      <c r="F18" s="124">
        <f t="shared" si="0"/>
        <v>612.63575268817203</v>
      </c>
      <c r="G18" s="124">
        <f t="shared" si="0"/>
        <v>641.72777777777776</v>
      </c>
      <c r="H18" s="124">
        <f t="shared" si="0"/>
        <v>635.91532258064512</v>
      </c>
      <c r="I18" s="124">
        <f t="shared" si="0"/>
        <v>624.86693548387098</v>
      </c>
      <c r="J18" s="124">
        <f t="shared" si="0"/>
        <v>487.84027777777777</v>
      </c>
      <c r="K18" s="124">
        <f t="shared" si="0"/>
        <v>436.39112903225805</v>
      </c>
      <c r="L18" s="124">
        <f t="shared" si="0"/>
        <v>500.15694444444443</v>
      </c>
      <c r="M18" s="124">
        <f t="shared" si="0"/>
        <v>608.09811827956992</v>
      </c>
      <c r="N18" s="15">
        <f t="shared" si="1"/>
        <v>571.19463470319636</v>
      </c>
      <c r="P18" s="122">
        <v>1999</v>
      </c>
      <c r="Q18" s="125">
        <v>418463</v>
      </c>
      <c r="R18" s="125">
        <v>393965</v>
      </c>
      <c r="S18" s="125">
        <v>430107</v>
      </c>
      <c r="T18" s="125">
        <v>416805</v>
      </c>
      <c r="U18" s="125">
        <v>455801</v>
      </c>
      <c r="V18" s="125">
        <v>462044</v>
      </c>
      <c r="W18" s="125">
        <v>473121</v>
      </c>
      <c r="X18" s="125">
        <v>464901</v>
      </c>
      <c r="Y18" s="125">
        <v>351245</v>
      </c>
      <c r="Z18" s="125">
        <v>324675</v>
      </c>
      <c r="AA18" s="125">
        <v>360113</v>
      </c>
      <c r="AB18" s="125">
        <v>452425</v>
      </c>
      <c r="AC18" s="16">
        <f t="shared" si="4"/>
        <v>5003665</v>
      </c>
    </row>
    <row r="19" spans="1:29" x14ac:dyDescent="0.2">
      <c r="A19" s="3">
        <f t="shared" si="2"/>
        <v>2000</v>
      </c>
      <c r="B19" s="124">
        <f t="shared" si="3"/>
        <v>604.13978494623655</v>
      </c>
      <c r="C19" s="124">
        <f t="shared" si="0"/>
        <v>557.66220238095241</v>
      </c>
      <c r="D19" s="124">
        <f t="shared" si="0"/>
        <v>481.27688172043008</v>
      </c>
      <c r="E19" s="124">
        <f t="shared" si="0"/>
        <v>576.55138888888894</v>
      </c>
      <c r="F19" s="124">
        <f t="shared" si="0"/>
        <v>611.30510752688167</v>
      </c>
      <c r="G19" s="124">
        <f t="shared" si="0"/>
        <v>549.29861111111109</v>
      </c>
      <c r="H19" s="124">
        <f t="shared" si="0"/>
        <v>533.2177419354839</v>
      </c>
      <c r="I19" s="124">
        <f t="shared" si="0"/>
        <v>494.64784946236557</v>
      </c>
      <c r="J19" s="124">
        <f t="shared" si="0"/>
        <v>405.89305555555558</v>
      </c>
      <c r="K19" s="124">
        <f t="shared" si="0"/>
        <v>384.3279569892473</v>
      </c>
      <c r="L19" s="124">
        <f t="shared" si="0"/>
        <v>451.8</v>
      </c>
      <c r="M19" s="124">
        <f t="shared" si="0"/>
        <v>499.70833333333331</v>
      </c>
      <c r="N19" s="15">
        <f t="shared" si="1"/>
        <v>512.29634703196348</v>
      </c>
      <c r="P19" s="122">
        <v>2000</v>
      </c>
      <c r="Q19" s="125">
        <v>449480</v>
      </c>
      <c r="R19" s="125">
        <v>374749</v>
      </c>
      <c r="S19" s="125">
        <v>358070</v>
      </c>
      <c r="T19" s="125">
        <v>415117</v>
      </c>
      <c r="U19" s="125">
        <v>454811</v>
      </c>
      <c r="V19" s="125">
        <v>395495</v>
      </c>
      <c r="W19" s="125">
        <v>396714</v>
      </c>
      <c r="X19" s="125">
        <v>368018</v>
      </c>
      <c r="Y19" s="125">
        <v>292243</v>
      </c>
      <c r="Z19" s="125">
        <v>285940</v>
      </c>
      <c r="AA19" s="125">
        <v>325296</v>
      </c>
      <c r="AB19" s="125">
        <v>371783</v>
      </c>
      <c r="AC19" s="16">
        <f t="shared" si="4"/>
        <v>4487716</v>
      </c>
    </row>
    <row r="20" spans="1:29" x14ac:dyDescent="0.2">
      <c r="A20" s="3">
        <f t="shared" si="2"/>
        <v>2001</v>
      </c>
      <c r="B20" s="124">
        <f t="shared" si="3"/>
        <v>460.94892473118279</v>
      </c>
      <c r="C20" s="124">
        <f t="shared" si="0"/>
        <v>443.04761904761904</v>
      </c>
      <c r="D20" s="124">
        <f t="shared" si="0"/>
        <v>395.70833333333331</v>
      </c>
      <c r="E20" s="124">
        <f t="shared" si="0"/>
        <v>337.26527777777778</v>
      </c>
      <c r="F20" s="124">
        <f t="shared" si="0"/>
        <v>312.54973118279571</v>
      </c>
      <c r="G20" s="124">
        <f t="shared" si="0"/>
        <v>423.15555555555557</v>
      </c>
      <c r="H20" s="124">
        <f t="shared" si="0"/>
        <v>310.46639784946234</v>
      </c>
      <c r="I20" s="124">
        <f t="shared" si="0"/>
        <v>394.28897849462368</v>
      </c>
      <c r="J20" s="124">
        <f t="shared" si="0"/>
        <v>346.4</v>
      </c>
      <c r="K20" s="124">
        <f t="shared" si="0"/>
        <v>330.63709677419354</v>
      </c>
      <c r="L20" s="124">
        <f t="shared" si="0"/>
        <v>395.20138888888891</v>
      </c>
      <c r="M20" s="124">
        <f t="shared" si="0"/>
        <v>443.18010752688173</v>
      </c>
      <c r="N20" s="15">
        <f t="shared" si="1"/>
        <v>382.32100456621004</v>
      </c>
      <c r="P20" s="122">
        <v>2001</v>
      </c>
      <c r="Q20" s="125">
        <v>342946</v>
      </c>
      <c r="R20" s="125">
        <v>297728</v>
      </c>
      <c r="S20" s="125">
        <v>294407</v>
      </c>
      <c r="T20" s="125">
        <v>242831</v>
      </c>
      <c r="U20" s="125">
        <v>232537</v>
      </c>
      <c r="V20" s="125">
        <v>304672</v>
      </c>
      <c r="W20" s="125">
        <v>230987</v>
      </c>
      <c r="X20" s="125">
        <v>293351</v>
      </c>
      <c r="Y20" s="125">
        <v>249408</v>
      </c>
      <c r="Z20" s="125">
        <v>245994</v>
      </c>
      <c r="AA20" s="125">
        <v>284545</v>
      </c>
      <c r="AB20" s="125">
        <v>329726</v>
      </c>
      <c r="AC20" s="16">
        <f t="shared" si="4"/>
        <v>3349132</v>
      </c>
    </row>
    <row r="21" spans="1:29" x14ac:dyDescent="0.2">
      <c r="A21" s="3">
        <f t="shared" si="2"/>
        <v>2002</v>
      </c>
      <c r="B21" s="124">
        <f t="shared" si="3"/>
        <v>465.28225806451616</v>
      </c>
      <c r="C21" s="124">
        <f t="shared" si="0"/>
        <v>475.5342261904762</v>
      </c>
      <c r="D21" s="124">
        <f t="shared" si="0"/>
        <v>371.19354838709677</v>
      </c>
      <c r="E21" s="124">
        <f t="shared" si="0"/>
        <v>505.31666666666666</v>
      </c>
      <c r="F21" s="124">
        <f t="shared" si="0"/>
        <v>573.86155913978496</v>
      </c>
      <c r="G21" s="124">
        <f t="shared" si="0"/>
        <v>653.16666666666663</v>
      </c>
      <c r="H21" s="124">
        <f t="shared" si="0"/>
        <v>631.92607526881716</v>
      </c>
      <c r="I21" s="124">
        <f t="shared" si="0"/>
        <v>528.85080645161293</v>
      </c>
      <c r="J21" s="124">
        <f t="shared" si="0"/>
        <v>392.66527777777776</v>
      </c>
      <c r="K21" s="124">
        <f t="shared" si="0"/>
        <v>411.85887096774195</v>
      </c>
      <c r="L21" s="124">
        <f t="shared" si="0"/>
        <v>474.78472222222223</v>
      </c>
      <c r="M21" s="124">
        <f t="shared" si="0"/>
        <v>492.98790322580646</v>
      </c>
      <c r="N21" s="15">
        <f t="shared" si="1"/>
        <v>498.21301369863016</v>
      </c>
      <c r="P21" s="122">
        <v>2002</v>
      </c>
      <c r="Q21" s="125">
        <v>346170</v>
      </c>
      <c r="R21" s="125">
        <v>319559</v>
      </c>
      <c r="S21" s="125">
        <v>276168</v>
      </c>
      <c r="T21" s="125">
        <v>363828</v>
      </c>
      <c r="U21" s="125">
        <v>426953</v>
      </c>
      <c r="V21" s="125">
        <v>470280</v>
      </c>
      <c r="W21" s="125">
        <v>470153</v>
      </c>
      <c r="X21" s="125">
        <v>393465</v>
      </c>
      <c r="Y21" s="125">
        <v>282719</v>
      </c>
      <c r="Z21" s="125">
        <v>306423</v>
      </c>
      <c r="AA21" s="125">
        <v>341845</v>
      </c>
      <c r="AB21" s="125">
        <v>366783</v>
      </c>
      <c r="AC21" s="16">
        <f t="shared" si="4"/>
        <v>4364346</v>
      </c>
    </row>
    <row r="22" spans="1:29" x14ac:dyDescent="0.2">
      <c r="A22" s="3">
        <f t="shared" si="2"/>
        <v>2003</v>
      </c>
      <c r="B22" s="124">
        <f t="shared" si="3"/>
        <v>401.09811827956992</v>
      </c>
      <c r="C22" s="124">
        <f t="shared" si="0"/>
        <v>374.07738095238096</v>
      </c>
      <c r="D22" s="124">
        <f t="shared" si="0"/>
        <v>437.5793010752688</v>
      </c>
      <c r="E22" s="124">
        <f t="shared" si="0"/>
        <v>500.81388888888887</v>
      </c>
      <c r="F22" s="124">
        <f t="shared" si="0"/>
        <v>570.83870967741939</v>
      </c>
      <c r="G22" s="124">
        <f t="shared" si="0"/>
        <v>568.43055555555554</v>
      </c>
      <c r="H22" s="124">
        <f t="shared" si="0"/>
        <v>525.80376344086017</v>
      </c>
      <c r="I22" s="124">
        <f t="shared" si="0"/>
        <v>469.01478494623655</v>
      </c>
      <c r="J22" s="124">
        <f t="shared" si="0"/>
        <v>355.82777777777778</v>
      </c>
      <c r="K22" s="124">
        <f t="shared" si="0"/>
        <v>400.81854838709677</v>
      </c>
      <c r="L22" s="124">
        <f t="shared" si="0"/>
        <v>444.54583333333335</v>
      </c>
      <c r="M22" s="124">
        <f t="shared" si="0"/>
        <v>500.46505376344084</v>
      </c>
      <c r="N22" s="15">
        <f t="shared" si="1"/>
        <v>463.11472602739724</v>
      </c>
      <c r="P22" s="122">
        <v>2003</v>
      </c>
      <c r="Q22" s="125">
        <v>298417</v>
      </c>
      <c r="R22" s="125">
        <v>251380</v>
      </c>
      <c r="S22" s="125">
        <v>325559</v>
      </c>
      <c r="T22" s="125">
        <v>360586</v>
      </c>
      <c r="U22" s="125">
        <v>424704</v>
      </c>
      <c r="V22" s="125">
        <v>409270</v>
      </c>
      <c r="W22" s="125">
        <v>391198</v>
      </c>
      <c r="X22" s="125">
        <v>348947</v>
      </c>
      <c r="Y22" s="125">
        <v>256196</v>
      </c>
      <c r="Z22" s="125">
        <v>298209</v>
      </c>
      <c r="AA22" s="125">
        <v>320073</v>
      </c>
      <c r="AB22" s="125">
        <v>372346</v>
      </c>
      <c r="AC22" s="16">
        <f t="shared" si="4"/>
        <v>4056885</v>
      </c>
    </row>
    <row r="23" spans="1:29" x14ac:dyDescent="0.2">
      <c r="A23" s="3">
        <f t="shared" si="2"/>
        <v>2004</v>
      </c>
      <c r="B23" s="124">
        <f t="shared" si="3"/>
        <v>469.98521505376345</v>
      </c>
      <c r="C23" s="124">
        <f t="shared" si="0"/>
        <v>439.83035714285717</v>
      </c>
      <c r="D23" s="124">
        <f t="shared" si="0"/>
        <v>383.36290322580646</v>
      </c>
      <c r="E23" s="124">
        <f t="shared" si="0"/>
        <v>434.0361111111111</v>
      </c>
      <c r="F23" s="124">
        <f t="shared" si="0"/>
        <v>509.68010752688173</v>
      </c>
      <c r="G23" s="124">
        <f t="shared" si="0"/>
        <v>560.91111111111115</v>
      </c>
      <c r="H23" s="124">
        <f t="shared" si="0"/>
        <v>473.08333333333331</v>
      </c>
      <c r="I23" s="124">
        <f t="shared" si="0"/>
        <v>458.56182795698925</v>
      </c>
      <c r="J23" s="124">
        <f t="shared" si="0"/>
        <v>396.48750000000001</v>
      </c>
      <c r="K23" s="124">
        <f t="shared" si="0"/>
        <v>407.85752688172045</v>
      </c>
      <c r="L23" s="124">
        <f t="shared" si="0"/>
        <v>451.63055555555553</v>
      </c>
      <c r="M23" s="124">
        <f t="shared" si="0"/>
        <v>524.85215053763443</v>
      </c>
      <c r="N23" s="15">
        <f t="shared" si="1"/>
        <v>459.33173515981736</v>
      </c>
      <c r="P23" s="122">
        <v>2004</v>
      </c>
      <c r="Q23" s="125">
        <v>349669</v>
      </c>
      <c r="R23" s="125">
        <v>295566</v>
      </c>
      <c r="S23" s="125">
        <v>285222</v>
      </c>
      <c r="T23" s="125">
        <v>312506</v>
      </c>
      <c r="U23" s="125">
        <v>379202</v>
      </c>
      <c r="V23" s="125">
        <v>403856</v>
      </c>
      <c r="W23" s="125">
        <v>351974</v>
      </c>
      <c r="X23" s="125">
        <v>341170</v>
      </c>
      <c r="Y23" s="125">
        <v>285471</v>
      </c>
      <c r="Z23" s="125">
        <v>303446</v>
      </c>
      <c r="AA23" s="125">
        <v>325174</v>
      </c>
      <c r="AB23" s="125">
        <v>390490</v>
      </c>
      <c r="AC23" s="16">
        <f t="shared" si="4"/>
        <v>4023746</v>
      </c>
    </row>
    <row r="24" spans="1:29" x14ac:dyDescent="0.2">
      <c r="A24" s="3">
        <f t="shared" si="2"/>
        <v>2005</v>
      </c>
      <c r="B24" s="124">
        <f t="shared" si="3"/>
        <v>480.14650537634407</v>
      </c>
      <c r="C24" s="124">
        <f t="shared" si="0"/>
        <v>495.52976190476193</v>
      </c>
      <c r="D24" s="124">
        <f t="shared" si="0"/>
        <v>473.33736559139783</v>
      </c>
      <c r="E24" s="124">
        <f t="shared" si="0"/>
        <v>421.30555555555554</v>
      </c>
      <c r="F24" s="124">
        <f t="shared" si="0"/>
        <v>529.7177419354839</v>
      </c>
      <c r="G24" s="124">
        <f t="shared" si="0"/>
        <v>557.56111111111113</v>
      </c>
      <c r="H24" s="124">
        <f t="shared" si="0"/>
        <v>573.24596774193549</v>
      </c>
      <c r="I24" s="124">
        <f t="shared" si="0"/>
        <v>510.25672043010752</v>
      </c>
      <c r="J24" s="124">
        <f t="shared" si="0"/>
        <v>369.82222222222219</v>
      </c>
      <c r="K24" s="124">
        <f t="shared" si="0"/>
        <v>415.67338709677421</v>
      </c>
      <c r="L24" s="124">
        <f t="shared" si="0"/>
        <v>453.91805555555555</v>
      </c>
      <c r="M24" s="124">
        <f t="shared" si="0"/>
        <v>463.40322580645159</v>
      </c>
      <c r="N24" s="15">
        <f t="shared" si="1"/>
        <v>478.82808219178082</v>
      </c>
      <c r="P24" s="122">
        <v>2005</v>
      </c>
      <c r="Q24" s="125">
        <v>357229</v>
      </c>
      <c r="R24" s="125">
        <v>332996</v>
      </c>
      <c r="S24" s="125">
        <v>352163</v>
      </c>
      <c r="T24" s="125">
        <v>303340</v>
      </c>
      <c r="U24" s="125">
        <v>394110</v>
      </c>
      <c r="V24" s="125">
        <v>401444</v>
      </c>
      <c r="W24" s="125">
        <v>426495</v>
      </c>
      <c r="X24" s="125">
        <v>379631</v>
      </c>
      <c r="Y24" s="125">
        <v>266272</v>
      </c>
      <c r="Z24" s="125">
        <v>309261</v>
      </c>
      <c r="AA24" s="125">
        <v>326821</v>
      </c>
      <c r="AB24" s="125">
        <v>344772</v>
      </c>
      <c r="AC24" s="16">
        <f t="shared" si="4"/>
        <v>4194534</v>
      </c>
    </row>
    <row r="25" spans="1:29" x14ac:dyDescent="0.2">
      <c r="A25" s="3">
        <f t="shared" si="2"/>
        <v>2006</v>
      </c>
      <c r="B25" s="124">
        <f t="shared" si="3"/>
        <v>494.60483870967744</v>
      </c>
      <c r="C25" s="124">
        <f t="shared" si="0"/>
        <v>497.80357142857144</v>
      </c>
      <c r="D25" s="124">
        <f t="shared" si="0"/>
        <v>435.62768817204301</v>
      </c>
      <c r="E25" s="124">
        <f t="shared" si="0"/>
        <v>600.27083333333337</v>
      </c>
      <c r="F25" s="124">
        <f t="shared" si="0"/>
        <v>608.45430107526886</v>
      </c>
      <c r="G25" s="124">
        <f t="shared" si="0"/>
        <v>652.57222222222219</v>
      </c>
      <c r="H25" s="124">
        <f t="shared" si="0"/>
        <v>545.65188172043008</v>
      </c>
      <c r="I25" s="124">
        <f t="shared" si="0"/>
        <v>490.93145161290323</v>
      </c>
      <c r="J25" s="124">
        <f t="shared" si="0"/>
        <v>360.39722222222224</v>
      </c>
      <c r="K25" s="124">
        <f t="shared" si="0"/>
        <v>357.79973118279571</v>
      </c>
      <c r="L25" s="124">
        <f t="shared" si="0"/>
        <v>402.98472222222222</v>
      </c>
      <c r="M25" s="124">
        <f t="shared" si="0"/>
        <v>452.625</v>
      </c>
      <c r="N25" s="15">
        <f t="shared" ref="N25:N40" si="5">SUMPRODUCT(B25:M25,$B$9:$M$9)/$N$9</f>
        <v>491.45696347031964</v>
      </c>
      <c r="P25" s="122">
        <v>2006</v>
      </c>
      <c r="Q25" s="125">
        <v>367986</v>
      </c>
      <c r="R25" s="125">
        <v>334524</v>
      </c>
      <c r="S25" s="125">
        <v>324107</v>
      </c>
      <c r="T25" s="125">
        <v>432195</v>
      </c>
      <c r="U25" s="125">
        <v>452690</v>
      </c>
      <c r="V25" s="125">
        <v>469852</v>
      </c>
      <c r="W25" s="125">
        <v>405965</v>
      </c>
      <c r="X25" s="125">
        <v>365253</v>
      </c>
      <c r="Y25" s="125">
        <v>259486</v>
      </c>
      <c r="Z25" s="125">
        <v>266203</v>
      </c>
      <c r="AA25" s="125">
        <v>290149</v>
      </c>
      <c r="AB25" s="125">
        <v>336753</v>
      </c>
      <c r="AC25" s="16">
        <f t="shared" si="4"/>
        <v>4305163</v>
      </c>
    </row>
    <row r="26" spans="1:29" x14ac:dyDescent="0.2">
      <c r="A26" s="3">
        <f t="shared" si="2"/>
        <v>2007</v>
      </c>
      <c r="B26" s="124">
        <f t="shared" si="3"/>
        <v>532.3440860215054</v>
      </c>
      <c r="C26" s="124">
        <f t="shared" si="0"/>
        <v>422.73511904761904</v>
      </c>
      <c r="D26" s="124">
        <f t="shared" si="0"/>
        <v>539.46370967741939</v>
      </c>
      <c r="E26" s="124">
        <f t="shared" si="0"/>
        <v>627.00555555555559</v>
      </c>
      <c r="F26" s="124">
        <f t="shared" si="0"/>
        <v>629.21102150537638</v>
      </c>
      <c r="G26" s="124">
        <f t="shared" si="0"/>
        <v>615.94166666666672</v>
      </c>
      <c r="H26" s="124">
        <f t="shared" si="0"/>
        <v>559.44354838709683</v>
      </c>
      <c r="I26" s="124">
        <f t="shared" si="0"/>
        <v>508.37903225806451</v>
      </c>
      <c r="J26" s="124">
        <f t="shared" si="0"/>
        <v>329.01944444444445</v>
      </c>
      <c r="K26" s="124">
        <f t="shared" si="0"/>
        <v>357.70161290322579</v>
      </c>
      <c r="L26" s="124">
        <f t="shared" si="0"/>
        <v>418.40277777777777</v>
      </c>
      <c r="M26" s="124">
        <f t="shared" si="0"/>
        <v>433.6720430107527</v>
      </c>
      <c r="N26" s="15">
        <f t="shared" si="5"/>
        <v>498.39543378995432</v>
      </c>
      <c r="P26" s="122">
        <v>2007</v>
      </c>
      <c r="Q26" s="125">
        <v>396064</v>
      </c>
      <c r="R26" s="125">
        <v>284078</v>
      </c>
      <c r="S26" s="125">
        <v>401361</v>
      </c>
      <c r="T26" s="125">
        <v>451444</v>
      </c>
      <c r="U26" s="125">
        <v>468133</v>
      </c>
      <c r="V26" s="125">
        <v>443478</v>
      </c>
      <c r="W26" s="125">
        <v>416226</v>
      </c>
      <c r="X26" s="125">
        <v>378234</v>
      </c>
      <c r="Y26" s="125">
        <v>236894</v>
      </c>
      <c r="Z26" s="125">
        <v>266130</v>
      </c>
      <c r="AA26" s="125">
        <v>301250</v>
      </c>
      <c r="AB26" s="125">
        <v>322652</v>
      </c>
      <c r="AC26" s="16">
        <f t="shared" si="4"/>
        <v>4365944</v>
      </c>
    </row>
    <row r="27" spans="1:29" x14ac:dyDescent="0.2">
      <c r="A27" s="3">
        <f t="shared" si="2"/>
        <v>2008</v>
      </c>
      <c r="B27" s="124">
        <f t="shared" si="3"/>
        <v>496.625</v>
      </c>
      <c r="C27" s="124">
        <f t="shared" ref="C27:C40" si="6">R27/C$9</f>
        <v>454.41964285714283</v>
      </c>
      <c r="D27" s="124">
        <f t="shared" ref="D27:D40" si="7">S27/D$9</f>
        <v>420.74462365591398</v>
      </c>
      <c r="E27" s="124">
        <f t="shared" ref="E27:E40" si="8">T27/E$9</f>
        <v>446.50277777777779</v>
      </c>
      <c r="F27" s="124">
        <f t="shared" ref="F27:F40" si="9">U27/F$9</f>
        <v>596.55779569892468</v>
      </c>
      <c r="G27" s="124">
        <f t="shared" ref="G27:G40" si="10">V27/G$9</f>
        <v>655.49166666666667</v>
      </c>
      <c r="H27" s="124">
        <f t="shared" ref="H27:H40" si="11">W27/H$9</f>
        <v>563.19354838709683</v>
      </c>
      <c r="I27" s="124">
        <f t="shared" ref="I27:I40" si="12">X27/I$9</f>
        <v>432.9986559139785</v>
      </c>
      <c r="J27" s="124">
        <f t="shared" ref="J27:J40" si="13">Y27/J$9</f>
        <v>345.39305555555558</v>
      </c>
      <c r="K27" s="124">
        <f t="shared" ref="K27:K40" si="14">Z27/K$9</f>
        <v>345.68951612903226</v>
      </c>
      <c r="L27" s="124">
        <f t="shared" ref="L27:L40" si="15">AA27/L$9</f>
        <v>408.8125</v>
      </c>
      <c r="M27" s="124">
        <f t="shared" ref="M27:M40" si="16">AB27/M$9</f>
        <v>463.18682795698925</v>
      </c>
      <c r="N27" s="15">
        <f t="shared" si="5"/>
        <v>469.31130136986303</v>
      </c>
      <c r="P27" s="122">
        <v>2008</v>
      </c>
      <c r="Q27" s="125">
        <v>369489</v>
      </c>
      <c r="R27" s="125">
        <v>305370</v>
      </c>
      <c r="S27" s="125">
        <v>313034</v>
      </c>
      <c r="T27" s="125">
        <v>321482</v>
      </c>
      <c r="U27" s="125">
        <v>443839</v>
      </c>
      <c r="V27" s="125">
        <v>471954</v>
      </c>
      <c r="W27" s="125">
        <v>419016</v>
      </c>
      <c r="X27" s="125">
        <v>322151</v>
      </c>
      <c r="Y27" s="125">
        <v>248683</v>
      </c>
      <c r="Z27" s="125">
        <v>257193</v>
      </c>
      <c r="AA27" s="125">
        <v>294345</v>
      </c>
      <c r="AB27" s="125">
        <v>344611</v>
      </c>
      <c r="AC27" s="16">
        <f t="shared" si="4"/>
        <v>4111167</v>
      </c>
    </row>
    <row r="28" spans="1:29" x14ac:dyDescent="0.2">
      <c r="A28" s="3">
        <f t="shared" si="2"/>
        <v>2009</v>
      </c>
      <c r="B28" s="124">
        <f t="shared" si="3"/>
        <v>511.28763440860217</v>
      </c>
      <c r="C28" s="124">
        <f t="shared" si="6"/>
        <v>405.96875</v>
      </c>
      <c r="D28" s="124">
        <f t="shared" si="7"/>
        <v>374.75672043010752</v>
      </c>
      <c r="E28" s="124">
        <f t="shared" si="8"/>
        <v>515.92222222222222</v>
      </c>
      <c r="F28" s="124">
        <f t="shared" si="9"/>
        <v>536.00940860215053</v>
      </c>
      <c r="G28" s="124">
        <f t="shared" si="10"/>
        <v>598.90138888888885</v>
      </c>
      <c r="H28" s="124">
        <f t="shared" si="11"/>
        <v>483.00806451612902</v>
      </c>
      <c r="I28" s="124">
        <f t="shared" si="12"/>
        <v>384.39919354838707</v>
      </c>
      <c r="J28" s="124">
        <f t="shared" si="13"/>
        <v>298.98333333333335</v>
      </c>
      <c r="K28" s="124">
        <f t="shared" si="14"/>
        <v>316.18279569892474</v>
      </c>
      <c r="L28" s="124">
        <f t="shared" si="15"/>
        <v>415.36666666666667</v>
      </c>
      <c r="M28" s="124">
        <f t="shared" si="16"/>
        <v>467.42338709677421</v>
      </c>
      <c r="N28" s="15">
        <f t="shared" si="5"/>
        <v>442.48607305936071</v>
      </c>
      <c r="P28" s="122">
        <v>2009</v>
      </c>
      <c r="Q28" s="125">
        <v>380398</v>
      </c>
      <c r="R28" s="125">
        <v>272811</v>
      </c>
      <c r="S28" s="125">
        <v>278819</v>
      </c>
      <c r="T28" s="125">
        <v>371464</v>
      </c>
      <c r="U28" s="125">
        <v>398791</v>
      </c>
      <c r="V28" s="125">
        <v>431209</v>
      </c>
      <c r="W28" s="125">
        <v>359358</v>
      </c>
      <c r="X28" s="125">
        <v>285993</v>
      </c>
      <c r="Y28" s="125">
        <v>215268</v>
      </c>
      <c r="Z28" s="125">
        <v>235240</v>
      </c>
      <c r="AA28" s="125">
        <v>299064</v>
      </c>
      <c r="AB28" s="125">
        <v>347763</v>
      </c>
      <c r="AC28" s="16">
        <f t="shared" si="4"/>
        <v>3876178</v>
      </c>
    </row>
    <row r="29" spans="1:29" x14ac:dyDescent="0.2">
      <c r="A29" s="3">
        <f t="shared" si="2"/>
        <v>2010</v>
      </c>
      <c r="B29" s="124">
        <f t="shared" si="3"/>
        <v>371.4986559139785</v>
      </c>
      <c r="C29" s="124">
        <f t="shared" si="6"/>
        <v>380.18154761904759</v>
      </c>
      <c r="D29" s="124">
        <f t="shared" si="7"/>
        <v>355.72043010752691</v>
      </c>
      <c r="E29" s="124">
        <f t="shared" si="8"/>
        <v>374.31388888888887</v>
      </c>
      <c r="F29" s="124">
        <f t="shared" si="9"/>
        <v>518.81854838709683</v>
      </c>
      <c r="G29" s="124">
        <f t="shared" si="10"/>
        <v>612.84861111111115</v>
      </c>
      <c r="H29" s="124">
        <f t="shared" si="11"/>
        <v>535.67607526881716</v>
      </c>
      <c r="I29" s="124">
        <f t="shared" si="12"/>
        <v>412.17876344086022</v>
      </c>
      <c r="J29" s="124">
        <f t="shared" si="13"/>
        <v>290.11111111111109</v>
      </c>
      <c r="K29" s="124">
        <f t="shared" si="14"/>
        <v>349.8736559139785</v>
      </c>
      <c r="L29" s="124">
        <f t="shared" si="15"/>
        <v>427.26111111111112</v>
      </c>
      <c r="M29" s="124">
        <f t="shared" si="16"/>
        <v>426.54301075268819</v>
      </c>
      <c r="N29" s="15">
        <f t="shared" si="5"/>
        <v>421.53618721461186</v>
      </c>
      <c r="P29" s="122">
        <v>2010</v>
      </c>
      <c r="Q29" s="125">
        <v>276395</v>
      </c>
      <c r="R29" s="125">
        <v>255482</v>
      </c>
      <c r="S29" s="125">
        <v>264656</v>
      </c>
      <c r="T29" s="125">
        <v>269506</v>
      </c>
      <c r="U29" s="125">
        <v>386001</v>
      </c>
      <c r="V29" s="125">
        <v>441251</v>
      </c>
      <c r="W29" s="125">
        <v>398543</v>
      </c>
      <c r="X29" s="125">
        <v>306661</v>
      </c>
      <c r="Y29" s="125">
        <v>208880</v>
      </c>
      <c r="Z29" s="125">
        <v>260306</v>
      </c>
      <c r="AA29" s="125">
        <v>307628</v>
      </c>
      <c r="AB29" s="125">
        <v>317348</v>
      </c>
      <c r="AC29" s="16">
        <f t="shared" si="4"/>
        <v>3692657</v>
      </c>
    </row>
    <row r="30" spans="1:29" x14ac:dyDescent="0.2">
      <c r="A30" s="3">
        <f t="shared" si="2"/>
        <v>2011</v>
      </c>
      <c r="B30" s="124">
        <f t="shared" si="3"/>
        <v>536.57795698924735</v>
      </c>
      <c r="C30" s="124">
        <f t="shared" si="6"/>
        <v>603.10863095238096</v>
      </c>
      <c r="D30" s="124">
        <f t="shared" si="7"/>
        <v>569.9663978494624</v>
      </c>
      <c r="E30" s="124">
        <f t="shared" si="8"/>
        <v>625.42499999999995</v>
      </c>
      <c r="F30" s="124">
        <f t="shared" si="9"/>
        <v>640.18817204301081</v>
      </c>
      <c r="G30" s="124">
        <f t="shared" si="10"/>
        <v>656.97222222222217</v>
      </c>
      <c r="H30" s="124">
        <f t="shared" si="11"/>
        <v>652.68145161290317</v>
      </c>
      <c r="I30" s="124">
        <f t="shared" si="12"/>
        <v>601.54301075268813</v>
      </c>
      <c r="J30" s="124">
        <f t="shared" si="13"/>
        <v>371.20833333333331</v>
      </c>
      <c r="K30" s="124">
        <f t="shared" si="14"/>
        <v>385.2970430107527</v>
      </c>
      <c r="L30" s="124">
        <f t="shared" si="15"/>
        <v>436.48611111111109</v>
      </c>
      <c r="M30" s="124">
        <f t="shared" si="16"/>
        <v>471.70833333333331</v>
      </c>
      <c r="N30" s="15">
        <f t="shared" si="5"/>
        <v>545.71678082191784</v>
      </c>
      <c r="P30" s="122">
        <v>2011</v>
      </c>
      <c r="Q30" s="125">
        <v>399214</v>
      </c>
      <c r="R30" s="125">
        <v>405289</v>
      </c>
      <c r="S30" s="125">
        <v>424055</v>
      </c>
      <c r="T30" s="125">
        <v>450306</v>
      </c>
      <c r="U30" s="125">
        <v>476300</v>
      </c>
      <c r="V30" s="125">
        <v>473020</v>
      </c>
      <c r="W30" s="125">
        <v>485595</v>
      </c>
      <c r="X30" s="125">
        <v>447548</v>
      </c>
      <c r="Y30" s="125">
        <v>267270</v>
      </c>
      <c r="Z30" s="125">
        <v>286661</v>
      </c>
      <c r="AA30" s="125">
        <v>314270</v>
      </c>
      <c r="AB30" s="125">
        <v>350951</v>
      </c>
      <c r="AC30" s="16">
        <f t="shared" si="4"/>
        <v>4780479</v>
      </c>
    </row>
    <row r="31" spans="1:29" x14ac:dyDescent="0.2">
      <c r="A31" s="3">
        <f t="shared" si="2"/>
        <v>2012</v>
      </c>
      <c r="B31" s="124">
        <f t="shared" si="3"/>
        <v>459.78763440860217</v>
      </c>
      <c r="C31" s="124">
        <f t="shared" si="6"/>
        <v>436.85267857142856</v>
      </c>
      <c r="D31" s="124">
        <f t="shared" si="7"/>
        <v>535.41801075268813</v>
      </c>
      <c r="E31" s="124">
        <f t="shared" si="8"/>
        <v>643.23333333333335</v>
      </c>
      <c r="F31" s="124">
        <f t="shared" si="9"/>
        <v>656.70430107526886</v>
      </c>
      <c r="G31" s="124">
        <f t="shared" si="10"/>
        <v>652.26388888888891</v>
      </c>
      <c r="H31" s="124">
        <f t="shared" si="11"/>
        <v>656.39650537634407</v>
      </c>
      <c r="I31" s="124">
        <f t="shared" si="12"/>
        <v>629.56182795698919</v>
      </c>
      <c r="J31" s="124">
        <f t="shared" si="13"/>
        <v>393.03472222222223</v>
      </c>
      <c r="K31" s="124">
        <f t="shared" si="14"/>
        <v>337.00537634408602</v>
      </c>
      <c r="L31" s="124">
        <f t="shared" si="15"/>
        <v>428.70138888888891</v>
      </c>
      <c r="M31" s="124">
        <f t="shared" si="16"/>
        <v>563.48924731182797</v>
      </c>
      <c r="N31" s="15">
        <f t="shared" si="5"/>
        <v>533.52910958904113</v>
      </c>
      <c r="P31" s="122">
        <v>2012</v>
      </c>
      <c r="Q31" s="125">
        <v>342082</v>
      </c>
      <c r="R31" s="125">
        <v>293565</v>
      </c>
      <c r="S31" s="125">
        <v>398351</v>
      </c>
      <c r="T31" s="125">
        <v>463128</v>
      </c>
      <c r="U31" s="125">
        <v>488588</v>
      </c>
      <c r="V31" s="125">
        <v>469630</v>
      </c>
      <c r="W31" s="125">
        <v>488359</v>
      </c>
      <c r="X31" s="125">
        <v>468394</v>
      </c>
      <c r="Y31" s="125">
        <v>282985</v>
      </c>
      <c r="Z31" s="125">
        <v>250732</v>
      </c>
      <c r="AA31" s="125">
        <v>308665</v>
      </c>
      <c r="AB31" s="125">
        <v>419236</v>
      </c>
      <c r="AC31" s="16">
        <f t="shared" si="4"/>
        <v>4673715</v>
      </c>
    </row>
    <row r="32" spans="1:29" x14ac:dyDescent="0.2">
      <c r="A32" s="3">
        <f t="shared" si="2"/>
        <v>2013</v>
      </c>
      <c r="B32" s="124">
        <f t="shared" si="3"/>
        <v>588.23790322580646</v>
      </c>
      <c r="C32" s="124">
        <f t="shared" si="6"/>
        <v>452.47619047619048</v>
      </c>
      <c r="D32" s="124">
        <f t="shared" si="7"/>
        <v>376.61021505376345</v>
      </c>
      <c r="E32" s="124">
        <f t="shared" si="8"/>
        <v>610.1</v>
      </c>
      <c r="F32" s="124">
        <f t="shared" si="9"/>
        <v>643.33333333333337</v>
      </c>
      <c r="G32" s="124">
        <f t="shared" si="10"/>
        <v>638.93055555555554</v>
      </c>
      <c r="H32" s="124">
        <f t="shared" si="11"/>
        <v>618.9690860215054</v>
      </c>
      <c r="I32" s="124">
        <f t="shared" si="12"/>
        <v>521.5013440860215</v>
      </c>
      <c r="J32" s="124">
        <f t="shared" si="13"/>
        <v>346.56527777777779</v>
      </c>
      <c r="K32" s="124">
        <f t="shared" si="14"/>
        <v>365.5779569892473</v>
      </c>
      <c r="L32" s="124">
        <f t="shared" si="15"/>
        <v>429.50277777777779</v>
      </c>
      <c r="M32" s="124">
        <f t="shared" si="16"/>
        <v>450.55779569892474</v>
      </c>
      <c r="N32" s="15">
        <f t="shared" si="5"/>
        <v>503.91974885844746</v>
      </c>
      <c r="P32" s="122">
        <v>2013</v>
      </c>
      <c r="Q32" s="125">
        <v>437649</v>
      </c>
      <c r="R32" s="125">
        <v>304064</v>
      </c>
      <c r="S32" s="125">
        <v>280198</v>
      </c>
      <c r="T32" s="125">
        <v>439272</v>
      </c>
      <c r="U32" s="125">
        <v>478640</v>
      </c>
      <c r="V32" s="125">
        <v>460030</v>
      </c>
      <c r="W32" s="125">
        <v>460513</v>
      </c>
      <c r="X32" s="125">
        <v>387997</v>
      </c>
      <c r="Y32" s="125">
        <v>249527</v>
      </c>
      <c r="Z32" s="125">
        <v>271990</v>
      </c>
      <c r="AA32" s="125">
        <v>309242</v>
      </c>
      <c r="AB32" s="125">
        <v>335215</v>
      </c>
      <c r="AC32" s="16">
        <f t="shared" si="4"/>
        <v>4414337</v>
      </c>
    </row>
    <row r="33" spans="1:29" x14ac:dyDescent="0.2">
      <c r="A33" s="3">
        <f t="shared" si="2"/>
        <v>2014</v>
      </c>
      <c r="B33" s="124">
        <f t="shared" si="3"/>
        <v>454.63172043010752</v>
      </c>
      <c r="C33" s="124">
        <f t="shared" si="6"/>
        <v>371.01636904761904</v>
      </c>
      <c r="D33" s="124">
        <f t="shared" si="7"/>
        <v>529.69892473118284</v>
      </c>
      <c r="E33" s="124">
        <f t="shared" si="8"/>
        <v>609.48055555555561</v>
      </c>
      <c r="F33" s="124">
        <f t="shared" si="9"/>
        <v>651.31720430107532</v>
      </c>
      <c r="G33" s="124">
        <f t="shared" si="10"/>
        <v>641.73611111111109</v>
      </c>
      <c r="H33" s="124">
        <f t="shared" si="11"/>
        <v>627.43682795698919</v>
      </c>
      <c r="I33" s="124">
        <f t="shared" si="12"/>
        <v>523.77553763440858</v>
      </c>
      <c r="J33" s="124">
        <f t="shared" si="13"/>
        <v>327.94027777777779</v>
      </c>
      <c r="K33" s="124">
        <f t="shared" si="14"/>
        <v>343.0793010752688</v>
      </c>
      <c r="L33" s="124">
        <f t="shared" si="15"/>
        <v>450.91805555555555</v>
      </c>
      <c r="M33" s="124">
        <f t="shared" si="16"/>
        <v>505.81182795698925</v>
      </c>
      <c r="N33" s="15">
        <f t="shared" si="5"/>
        <v>504.10684931506847</v>
      </c>
      <c r="P33" s="122">
        <v>2014</v>
      </c>
      <c r="Q33" s="125">
        <v>338246</v>
      </c>
      <c r="R33" s="125">
        <v>249323</v>
      </c>
      <c r="S33" s="125">
        <v>394096</v>
      </c>
      <c r="T33" s="125">
        <v>438826</v>
      </c>
      <c r="U33" s="125">
        <v>484580</v>
      </c>
      <c r="V33" s="125">
        <v>462050</v>
      </c>
      <c r="W33" s="125">
        <v>466813</v>
      </c>
      <c r="X33" s="125">
        <v>389689</v>
      </c>
      <c r="Y33" s="125">
        <v>236117</v>
      </c>
      <c r="Z33" s="125">
        <v>255251</v>
      </c>
      <c r="AA33" s="125">
        <v>324661</v>
      </c>
      <c r="AB33" s="125">
        <v>376324</v>
      </c>
      <c r="AC33" s="16">
        <f t="shared" si="4"/>
        <v>4415976</v>
      </c>
    </row>
    <row r="34" spans="1:29" x14ac:dyDescent="0.2">
      <c r="A34" s="3">
        <f t="shared" si="2"/>
        <v>2015</v>
      </c>
      <c r="B34" s="124">
        <f t="shared" si="3"/>
        <v>590.77150537634407</v>
      </c>
      <c r="C34" s="124">
        <f t="shared" si="6"/>
        <v>620.05952380952385</v>
      </c>
      <c r="D34" s="124">
        <f t="shared" si="7"/>
        <v>600.52553763440858</v>
      </c>
      <c r="E34" s="124">
        <f t="shared" si="8"/>
        <v>513.07361111111106</v>
      </c>
      <c r="F34" s="124">
        <f t="shared" si="9"/>
        <v>513.11424731182797</v>
      </c>
      <c r="G34" s="124">
        <f t="shared" si="10"/>
        <v>492.07499999999999</v>
      </c>
      <c r="H34" s="124">
        <f t="shared" si="11"/>
        <v>480.0456989247312</v>
      </c>
      <c r="I34" s="124">
        <f t="shared" si="12"/>
        <v>523.47715053763443</v>
      </c>
      <c r="J34" s="124">
        <f t="shared" si="13"/>
        <v>372.44583333333333</v>
      </c>
      <c r="K34" s="124">
        <f t="shared" si="14"/>
        <v>350.09274193548384</v>
      </c>
      <c r="L34" s="124">
        <f t="shared" si="15"/>
        <v>424.31111111111113</v>
      </c>
      <c r="M34" s="124">
        <f t="shared" si="16"/>
        <v>431.84811827956992</v>
      </c>
      <c r="N34" s="15">
        <f t="shared" si="5"/>
        <v>492.06837899543382</v>
      </c>
      <c r="P34" s="122">
        <v>2015</v>
      </c>
      <c r="Q34" s="125">
        <v>439534</v>
      </c>
      <c r="R34" s="125">
        <v>416680</v>
      </c>
      <c r="S34" s="125">
        <v>446791</v>
      </c>
      <c r="T34" s="125">
        <v>369413</v>
      </c>
      <c r="U34" s="125">
        <v>381757</v>
      </c>
      <c r="V34" s="125">
        <v>354294</v>
      </c>
      <c r="W34" s="125">
        <v>357154</v>
      </c>
      <c r="X34" s="125">
        <v>389467</v>
      </c>
      <c r="Y34" s="125">
        <v>268161</v>
      </c>
      <c r="Z34" s="125">
        <v>260469</v>
      </c>
      <c r="AA34" s="125">
        <v>305504</v>
      </c>
      <c r="AB34" s="125">
        <v>321295</v>
      </c>
      <c r="AC34" s="16">
        <f t="shared" si="4"/>
        <v>4310519</v>
      </c>
    </row>
    <row r="35" spans="1:29" x14ac:dyDescent="0.2">
      <c r="A35" s="3">
        <f t="shared" si="2"/>
        <v>2016</v>
      </c>
      <c r="B35" s="124">
        <f t="shared" si="3"/>
        <v>458.78629032258067</v>
      </c>
      <c r="C35" s="124">
        <f t="shared" si="6"/>
        <v>494.74107142857144</v>
      </c>
      <c r="D35" s="124">
        <f t="shared" si="7"/>
        <v>531.86155913978496</v>
      </c>
      <c r="E35" s="124">
        <f t="shared" si="8"/>
        <v>604.69861111111106</v>
      </c>
      <c r="F35" s="124">
        <f t="shared" si="9"/>
        <v>584.34946236559142</v>
      </c>
      <c r="G35" s="124">
        <f t="shared" si="10"/>
        <v>575.89027777777778</v>
      </c>
      <c r="H35" s="124">
        <f t="shared" si="11"/>
        <v>518.8413978494624</v>
      </c>
      <c r="I35" s="124">
        <f t="shared" si="12"/>
        <v>466.26881720430106</v>
      </c>
      <c r="J35" s="124">
        <f t="shared" si="13"/>
        <v>338.11805555555554</v>
      </c>
      <c r="K35" s="124">
        <f t="shared" si="14"/>
        <v>375.45967741935482</v>
      </c>
      <c r="L35" s="124">
        <f t="shared" si="15"/>
        <v>482.56388888888887</v>
      </c>
      <c r="M35" s="124">
        <f t="shared" si="16"/>
        <v>544.21102150537638</v>
      </c>
      <c r="N35" s="15">
        <f t="shared" si="5"/>
        <v>497.98356164383563</v>
      </c>
      <c r="P35" s="122">
        <v>2016</v>
      </c>
      <c r="Q35" s="125">
        <v>341337</v>
      </c>
      <c r="R35" s="125">
        <v>332466</v>
      </c>
      <c r="S35" s="125">
        <v>395705</v>
      </c>
      <c r="T35" s="125">
        <v>435383</v>
      </c>
      <c r="U35" s="125">
        <v>434756</v>
      </c>
      <c r="V35" s="125">
        <v>414641</v>
      </c>
      <c r="W35" s="125">
        <v>386018</v>
      </c>
      <c r="X35" s="125">
        <v>346904</v>
      </c>
      <c r="Y35" s="125">
        <v>243445</v>
      </c>
      <c r="Z35" s="125">
        <v>279342</v>
      </c>
      <c r="AA35" s="125">
        <v>347446</v>
      </c>
      <c r="AB35" s="125">
        <v>404893</v>
      </c>
      <c r="AC35" s="16">
        <f t="shared" si="4"/>
        <v>4362336</v>
      </c>
    </row>
    <row r="36" spans="1:29" x14ac:dyDescent="0.2">
      <c r="A36" s="3">
        <f t="shared" si="2"/>
        <v>2017</v>
      </c>
      <c r="B36" s="124">
        <f t="shared" si="3"/>
        <v>575.33333333333337</v>
      </c>
      <c r="C36" s="124">
        <f t="shared" si="6"/>
        <v>558.86607142857144</v>
      </c>
      <c r="D36" s="124">
        <f t="shared" si="7"/>
        <v>601.07661290322585</v>
      </c>
      <c r="E36" s="124">
        <f t="shared" si="8"/>
        <v>656.6541666666667</v>
      </c>
      <c r="F36" s="124">
        <f t="shared" si="9"/>
        <v>656.70430107526886</v>
      </c>
      <c r="G36" s="124">
        <f t="shared" si="10"/>
        <v>649.26666666666665</v>
      </c>
      <c r="H36" s="124">
        <f t="shared" si="11"/>
        <v>558.95564516129036</v>
      </c>
      <c r="I36" s="124">
        <f t="shared" si="12"/>
        <v>452.92473118279571</v>
      </c>
      <c r="J36" s="124">
        <f t="shared" si="13"/>
        <v>364.63194444444446</v>
      </c>
      <c r="K36" s="124">
        <f t="shared" si="14"/>
        <v>299.96102150537632</v>
      </c>
      <c r="L36" s="124">
        <f t="shared" si="15"/>
        <v>368.19722222222219</v>
      </c>
      <c r="M36" s="124">
        <f t="shared" si="16"/>
        <v>463.77419354838707</v>
      </c>
      <c r="N36" s="15">
        <f t="shared" si="5"/>
        <v>516.93527397260277</v>
      </c>
      <c r="P36" s="122">
        <v>2017</v>
      </c>
      <c r="Q36" s="125">
        <v>428048</v>
      </c>
      <c r="R36" s="125">
        <v>375558</v>
      </c>
      <c r="S36" s="125">
        <v>447201</v>
      </c>
      <c r="T36" s="125">
        <v>472791</v>
      </c>
      <c r="U36" s="125">
        <v>488588</v>
      </c>
      <c r="V36" s="125">
        <v>467472</v>
      </c>
      <c r="W36" s="125">
        <v>415863</v>
      </c>
      <c r="X36" s="125">
        <v>336976</v>
      </c>
      <c r="Y36" s="125">
        <v>262535</v>
      </c>
      <c r="Z36" s="125">
        <v>223171</v>
      </c>
      <c r="AA36" s="125">
        <v>265102</v>
      </c>
      <c r="AB36" s="125">
        <v>345048</v>
      </c>
      <c r="AC36" s="16">
        <f t="shared" si="4"/>
        <v>4528353</v>
      </c>
    </row>
    <row r="37" spans="1:29" x14ac:dyDescent="0.2">
      <c r="A37" s="3">
        <f t="shared" si="2"/>
        <v>2018</v>
      </c>
      <c r="B37" s="124">
        <f t="shared" si="3"/>
        <v>575.36021505376345</v>
      </c>
      <c r="C37" s="124">
        <f t="shared" si="6"/>
        <v>628.04761904761904</v>
      </c>
      <c r="D37" s="124">
        <f t="shared" si="7"/>
        <v>535.49059139784947</v>
      </c>
      <c r="E37" s="124">
        <f t="shared" si="8"/>
        <v>607.50138888888887</v>
      </c>
      <c r="F37" s="124">
        <f t="shared" si="9"/>
        <v>656.70430107526886</v>
      </c>
      <c r="G37" s="124">
        <f t="shared" si="10"/>
        <v>640.35138888888889</v>
      </c>
      <c r="H37" s="124">
        <f t="shared" si="11"/>
        <v>560.18682795698919</v>
      </c>
      <c r="I37" s="124">
        <f t="shared" si="12"/>
        <v>481.23655913978496</v>
      </c>
      <c r="J37" s="124">
        <f t="shared" si="13"/>
        <v>317.94583333333333</v>
      </c>
      <c r="K37" s="124">
        <f t="shared" si="14"/>
        <v>322.48387096774195</v>
      </c>
      <c r="L37" s="124">
        <f t="shared" si="15"/>
        <v>442.32361111111112</v>
      </c>
      <c r="M37" s="124">
        <f t="shared" si="16"/>
        <v>418.75</v>
      </c>
      <c r="N37" s="15">
        <f t="shared" si="5"/>
        <v>514.75502283105027</v>
      </c>
      <c r="P37" s="122">
        <v>2018</v>
      </c>
      <c r="Q37" s="125">
        <v>428068</v>
      </c>
      <c r="R37" s="125">
        <v>422048</v>
      </c>
      <c r="S37" s="125">
        <v>398405</v>
      </c>
      <c r="T37" s="125">
        <v>437401</v>
      </c>
      <c r="U37" s="125">
        <v>488588</v>
      </c>
      <c r="V37" s="125">
        <v>461053</v>
      </c>
      <c r="W37" s="125">
        <v>416779</v>
      </c>
      <c r="X37" s="125">
        <v>358040</v>
      </c>
      <c r="Y37" s="125">
        <v>228921</v>
      </c>
      <c r="Z37" s="125">
        <v>239928</v>
      </c>
      <c r="AA37" s="125">
        <v>318473</v>
      </c>
      <c r="AB37" s="125">
        <v>311550</v>
      </c>
      <c r="AC37" s="16">
        <f t="shared" si="4"/>
        <v>4509254</v>
      </c>
    </row>
    <row r="38" spans="1:29" x14ac:dyDescent="0.2">
      <c r="A38" s="3">
        <f t="shared" si="2"/>
        <v>2019</v>
      </c>
      <c r="B38" s="124">
        <f t="shared" si="3"/>
        <v>451.51344086021504</v>
      </c>
      <c r="C38" s="124">
        <f t="shared" si="6"/>
        <v>442.89880952380952</v>
      </c>
      <c r="D38" s="124">
        <f t="shared" si="7"/>
        <v>376.625</v>
      </c>
      <c r="E38" s="124">
        <f t="shared" si="8"/>
        <v>392.92500000000001</v>
      </c>
      <c r="F38" s="124">
        <f t="shared" si="9"/>
        <v>592.03494623655911</v>
      </c>
      <c r="G38" s="124">
        <f t="shared" si="10"/>
        <v>529.03472222222217</v>
      </c>
      <c r="H38" s="124">
        <f t="shared" si="11"/>
        <v>458.14381720430106</v>
      </c>
      <c r="I38" s="124">
        <f t="shared" si="12"/>
        <v>454.30510752688173</v>
      </c>
      <c r="J38" s="124">
        <f t="shared" si="13"/>
        <v>280.87916666666666</v>
      </c>
      <c r="K38" s="124">
        <f t="shared" si="14"/>
        <v>289.02284946236557</v>
      </c>
      <c r="L38" s="124">
        <f t="shared" si="15"/>
        <v>455.00555555555553</v>
      </c>
      <c r="M38" s="124">
        <f t="shared" si="16"/>
        <v>421.83064516129031</v>
      </c>
      <c r="N38" s="15">
        <f t="shared" si="5"/>
        <v>428.72397260273971</v>
      </c>
      <c r="P38" s="122">
        <v>2019</v>
      </c>
      <c r="Q38" s="125">
        <v>335926</v>
      </c>
      <c r="R38" s="125">
        <v>297628</v>
      </c>
      <c r="S38" s="125">
        <v>280209</v>
      </c>
      <c r="T38" s="125">
        <v>282906</v>
      </c>
      <c r="U38" s="125">
        <v>440474</v>
      </c>
      <c r="V38" s="125">
        <v>380905</v>
      </c>
      <c r="W38" s="125">
        <v>340859</v>
      </c>
      <c r="X38" s="125">
        <v>338003</v>
      </c>
      <c r="Y38" s="125">
        <v>202233</v>
      </c>
      <c r="Z38" s="125">
        <v>215033</v>
      </c>
      <c r="AA38" s="125">
        <v>327604</v>
      </c>
      <c r="AB38" s="125">
        <v>313842</v>
      </c>
      <c r="AC38" s="16">
        <f t="shared" si="4"/>
        <v>3755622</v>
      </c>
    </row>
    <row r="39" spans="1:29" x14ac:dyDescent="0.2">
      <c r="A39" s="3">
        <f t="shared" si="2"/>
        <v>2020</v>
      </c>
      <c r="B39" s="124">
        <f t="shared" si="3"/>
        <v>494.95026881720429</v>
      </c>
      <c r="C39" s="124">
        <f t="shared" si="6"/>
        <v>564.09523809523807</v>
      </c>
      <c r="D39" s="124">
        <f t="shared" si="7"/>
        <v>399.27419354838707</v>
      </c>
      <c r="E39" s="124">
        <f t="shared" si="8"/>
        <v>411.25</v>
      </c>
      <c r="F39" s="124">
        <f t="shared" si="9"/>
        <v>644.77284946236557</v>
      </c>
      <c r="G39" s="124">
        <f t="shared" si="10"/>
        <v>655.6541666666667</v>
      </c>
      <c r="H39" s="124">
        <f t="shared" si="11"/>
        <v>625.14381720430106</v>
      </c>
      <c r="I39" s="124">
        <f t="shared" si="12"/>
        <v>551.9072580645161</v>
      </c>
      <c r="J39" s="124">
        <f t="shared" si="13"/>
        <v>349.75</v>
      </c>
      <c r="K39" s="124">
        <f t="shared" si="14"/>
        <v>343.80241935483872</v>
      </c>
      <c r="L39" s="124">
        <f t="shared" si="15"/>
        <v>484.95972222222224</v>
      </c>
      <c r="M39" s="124">
        <f t="shared" si="16"/>
        <v>483.03360215053766</v>
      </c>
      <c r="N39" s="15">
        <f t="shared" si="5"/>
        <v>500.47260273972603</v>
      </c>
      <c r="P39" s="122">
        <v>2020</v>
      </c>
      <c r="Q39" s="125">
        <v>368243</v>
      </c>
      <c r="R39" s="125">
        <v>379072</v>
      </c>
      <c r="S39" s="125">
        <v>297060</v>
      </c>
      <c r="T39" s="125">
        <v>296100</v>
      </c>
      <c r="U39" s="125">
        <v>479711</v>
      </c>
      <c r="V39" s="125">
        <v>472071</v>
      </c>
      <c r="W39" s="125">
        <v>465107</v>
      </c>
      <c r="X39" s="125">
        <v>410619</v>
      </c>
      <c r="Y39" s="125">
        <v>251820</v>
      </c>
      <c r="Z39" s="125">
        <v>255789</v>
      </c>
      <c r="AA39" s="125">
        <v>349171</v>
      </c>
      <c r="AB39" s="125">
        <v>359377</v>
      </c>
      <c r="AC39" s="16">
        <f t="shared" si="4"/>
        <v>4384140</v>
      </c>
    </row>
    <row r="40" spans="1:29" x14ac:dyDescent="0.2">
      <c r="A40" s="13">
        <f t="shared" si="2"/>
        <v>2021</v>
      </c>
      <c r="B40" s="126">
        <f t="shared" si="3"/>
        <v>573.97177419354841</v>
      </c>
      <c r="C40" s="126">
        <f t="shared" si="6"/>
        <v>539.38392857142856</v>
      </c>
      <c r="D40" s="126">
        <f t="shared" si="7"/>
        <v>354.59677419354841</v>
      </c>
      <c r="E40" s="126">
        <f t="shared" si="8"/>
        <v>401.18194444444447</v>
      </c>
      <c r="F40" s="126">
        <f t="shared" si="9"/>
        <v>570.14247311827955</v>
      </c>
      <c r="G40" s="126">
        <f t="shared" si="10"/>
        <v>614.20000000000005</v>
      </c>
      <c r="H40" s="126">
        <f t="shared" si="11"/>
        <v>528.11559139784947</v>
      </c>
      <c r="I40" s="126">
        <f t="shared" si="12"/>
        <v>483.60483870967744</v>
      </c>
      <c r="J40" s="126">
        <f t="shared" si="13"/>
        <v>311.20833333333331</v>
      </c>
      <c r="K40" s="126">
        <f t="shared" si="14"/>
        <v>308.59677419354841</v>
      </c>
      <c r="L40" s="126">
        <f t="shared" si="15"/>
        <v>430.35138888888889</v>
      </c>
      <c r="M40" s="126">
        <f t="shared" si="16"/>
        <v>614.19892473118284</v>
      </c>
      <c r="N40" s="17">
        <f t="shared" si="5"/>
        <v>477.37271689497715</v>
      </c>
      <c r="P40" s="123">
        <v>2021</v>
      </c>
      <c r="Q40" s="127">
        <v>427035</v>
      </c>
      <c r="R40" s="127">
        <v>362466</v>
      </c>
      <c r="S40" s="127">
        <v>263820</v>
      </c>
      <c r="T40" s="127">
        <v>288851</v>
      </c>
      <c r="U40" s="127">
        <v>424186</v>
      </c>
      <c r="V40" s="127">
        <v>442224</v>
      </c>
      <c r="W40" s="127">
        <v>392918</v>
      </c>
      <c r="X40" s="127">
        <v>359802</v>
      </c>
      <c r="Y40" s="127">
        <v>224070</v>
      </c>
      <c r="Z40" s="127">
        <v>229596</v>
      </c>
      <c r="AA40" s="127">
        <v>309853</v>
      </c>
      <c r="AB40" s="127">
        <v>456964</v>
      </c>
      <c r="AC40" s="19">
        <f t="shared" si="4"/>
        <v>4181785</v>
      </c>
    </row>
    <row r="41" spans="1:29" s="20" customFormat="1" x14ac:dyDescent="0.2">
      <c r="A41" s="22" t="str">
        <f>'(R) Upper Baker'!A41</f>
        <v>Median</v>
      </c>
      <c r="B41" s="23">
        <f t="shared" ref="B41:M41" si="17">MEDIAN(B11:B40)</f>
        <v>495.78763440860212</v>
      </c>
      <c r="C41" s="23">
        <f t="shared" si="17"/>
        <v>484.4717261904762</v>
      </c>
      <c r="D41" s="23">
        <f t="shared" si="17"/>
        <v>460.20698924731181</v>
      </c>
      <c r="E41" s="23">
        <f t="shared" si="17"/>
        <v>509.19513888888889</v>
      </c>
      <c r="F41" s="23">
        <f t="shared" si="17"/>
        <v>594.29637096774195</v>
      </c>
      <c r="G41" s="23">
        <f t="shared" si="17"/>
        <v>613.52430555555566</v>
      </c>
      <c r="H41" s="23">
        <f t="shared" si="17"/>
        <v>545.38239247311822</v>
      </c>
      <c r="I41" s="23">
        <f t="shared" si="17"/>
        <v>487.26814516129036</v>
      </c>
      <c r="J41" s="23">
        <f t="shared" si="17"/>
        <v>358.11250000000001</v>
      </c>
      <c r="K41" s="23">
        <f t="shared" si="17"/>
        <v>356.28427419354841</v>
      </c>
      <c r="L41" s="23">
        <f t="shared" si="17"/>
        <v>439.40486111111113</v>
      </c>
      <c r="M41" s="23">
        <f t="shared" si="17"/>
        <v>470.625</v>
      </c>
      <c r="N41" s="24">
        <f>SUMPRODUCT(B41:M41,$B$9:$M$9)/$N$9</f>
        <v>484.59640410958906</v>
      </c>
      <c r="O41" s="21"/>
      <c r="P41" s="22" t="str">
        <f>A41</f>
        <v>Median</v>
      </c>
      <c r="Q41" s="26">
        <f t="shared" ref="Q41:AB41" si="18">MEDIAN(Q11:Q40)</f>
        <v>368866</v>
      </c>
      <c r="R41" s="26">
        <f t="shared" si="18"/>
        <v>325565</v>
      </c>
      <c r="S41" s="26">
        <f t="shared" si="18"/>
        <v>342394</v>
      </c>
      <c r="T41" s="26">
        <f t="shared" si="18"/>
        <v>366620.5</v>
      </c>
      <c r="U41" s="26">
        <f t="shared" si="18"/>
        <v>442156.5</v>
      </c>
      <c r="V41" s="26">
        <f t="shared" si="18"/>
        <v>441737.5</v>
      </c>
      <c r="W41" s="26">
        <f t="shared" si="18"/>
        <v>405764.5</v>
      </c>
      <c r="X41" s="26">
        <f t="shared" si="18"/>
        <v>362527.5</v>
      </c>
      <c r="Y41" s="26">
        <f t="shared" si="18"/>
        <v>257841</v>
      </c>
      <c r="Z41" s="26">
        <f t="shared" si="18"/>
        <v>265075.5</v>
      </c>
      <c r="AA41" s="26">
        <f t="shared" si="18"/>
        <v>316371.5</v>
      </c>
      <c r="AB41" s="26">
        <f t="shared" si="18"/>
        <v>350145</v>
      </c>
      <c r="AC41" s="27">
        <f t="shared" si="4"/>
        <v>4245064.5</v>
      </c>
    </row>
    <row r="42" spans="1:29" s="20" customFormat="1" x14ac:dyDescent="0.2">
      <c r="A42" s="44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21"/>
      <c r="P42" s="44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6">
        <f t="shared" si="4"/>
        <v>0</v>
      </c>
    </row>
    <row r="43" spans="1:29" x14ac:dyDescent="0.2">
      <c r="A43" s="28" t="s">
        <v>61</v>
      </c>
      <c r="B43" s="80">
        <f t="shared" ref="B43:M43" si="19">AVERAGE(B11:B40)</f>
        <v>505.77737455197138</v>
      </c>
      <c r="C43" s="81">
        <f t="shared" si="19"/>
        <v>496.0282738095238</v>
      </c>
      <c r="D43" s="81">
        <f t="shared" si="19"/>
        <v>468.47844982078846</v>
      </c>
      <c r="E43" s="81">
        <f t="shared" si="19"/>
        <v>507.01226851851851</v>
      </c>
      <c r="F43" s="81">
        <f t="shared" si="19"/>
        <v>581.90734767025083</v>
      </c>
      <c r="G43" s="81">
        <f t="shared" si="19"/>
        <v>599.25148148148162</v>
      </c>
      <c r="H43" s="81">
        <f t="shared" si="19"/>
        <v>546.38042114695349</v>
      </c>
      <c r="I43" s="81">
        <f t="shared" si="19"/>
        <v>492.15434587813616</v>
      </c>
      <c r="J43" s="81">
        <f t="shared" si="19"/>
        <v>364.48462962962969</v>
      </c>
      <c r="K43" s="81">
        <f t="shared" si="19"/>
        <v>368.24009856630823</v>
      </c>
      <c r="L43" s="81">
        <f t="shared" si="19"/>
        <v>437.47189814814817</v>
      </c>
      <c r="M43" s="81">
        <f t="shared" si="19"/>
        <v>488.95452508960574</v>
      </c>
      <c r="N43" s="24">
        <f>SUMPRODUCT(B43:M43,$B$9:$M$9)/$N$9</f>
        <v>488.0659436834095</v>
      </c>
      <c r="O43" s="6"/>
      <c r="P43" s="28" t="s">
        <v>61</v>
      </c>
      <c r="Q43" s="83">
        <f t="shared" ref="Q43:AB43" si="20">AVERAGE(Q11:Q40)</f>
        <v>376298.36666666664</v>
      </c>
      <c r="R43" s="84">
        <f t="shared" si="20"/>
        <v>333331</v>
      </c>
      <c r="S43" s="84">
        <f t="shared" si="20"/>
        <v>348547.96666666667</v>
      </c>
      <c r="T43" s="84">
        <f t="shared" si="20"/>
        <v>365048.83333333331</v>
      </c>
      <c r="U43" s="84">
        <f t="shared" si="20"/>
        <v>432939.06666666665</v>
      </c>
      <c r="V43" s="84">
        <f t="shared" si="20"/>
        <v>431461.06666666665</v>
      </c>
      <c r="W43" s="84">
        <f t="shared" si="20"/>
        <v>406507.03333333333</v>
      </c>
      <c r="X43" s="84">
        <f t="shared" si="20"/>
        <v>366162.83333333331</v>
      </c>
      <c r="Y43" s="84">
        <f t="shared" si="20"/>
        <v>262428.93333333335</v>
      </c>
      <c r="Z43" s="84">
        <f t="shared" si="20"/>
        <v>273970.63333333336</v>
      </c>
      <c r="AA43" s="84">
        <f t="shared" si="20"/>
        <v>314979.76666666666</v>
      </c>
      <c r="AB43" s="84">
        <f t="shared" si="20"/>
        <v>363782.16666666669</v>
      </c>
      <c r="AC43" s="85">
        <f t="shared" si="4"/>
        <v>4275457.666666666</v>
      </c>
    </row>
    <row r="44" spans="1:29" x14ac:dyDescent="0.2">
      <c r="A44" s="28" t="s">
        <v>62</v>
      </c>
      <c r="B44" s="78">
        <f>B43-B41</f>
        <v>9.9897401433692607</v>
      </c>
      <c r="C44" s="18">
        <f t="shared" ref="C44:N44" si="21">C43-C41</f>
        <v>11.556547619047592</v>
      </c>
      <c r="D44" s="18">
        <f t="shared" si="21"/>
        <v>8.2714605734766451</v>
      </c>
      <c r="E44" s="18">
        <f t="shared" si="21"/>
        <v>-2.1828703703703809</v>
      </c>
      <c r="F44" s="18">
        <f t="shared" si="21"/>
        <v>-12.389023297491121</v>
      </c>
      <c r="G44" s="18">
        <f t="shared" si="21"/>
        <v>-14.272824074074038</v>
      </c>
      <c r="H44" s="18">
        <f t="shared" si="21"/>
        <v>0.99802867383527882</v>
      </c>
      <c r="I44" s="18">
        <f t="shared" si="21"/>
        <v>4.8862007168457922</v>
      </c>
      <c r="J44" s="18">
        <f t="shared" si="21"/>
        <v>6.3721296296296828</v>
      </c>
      <c r="K44" s="18">
        <f t="shared" si="21"/>
        <v>11.955824372759821</v>
      </c>
      <c r="L44" s="18">
        <f t="shared" si="21"/>
        <v>-1.9329629629629608</v>
      </c>
      <c r="M44" s="18">
        <f t="shared" si="21"/>
        <v>18.329525089605738</v>
      </c>
      <c r="N44" s="79">
        <f t="shared" si="21"/>
        <v>3.4695395738204411</v>
      </c>
      <c r="O44" s="6"/>
      <c r="P44" s="28" t="s">
        <v>62</v>
      </c>
      <c r="Q44" s="78">
        <f>Q43-Q41</f>
        <v>7432.3666666666395</v>
      </c>
      <c r="R44" s="18">
        <f t="shared" ref="R44:AB44" si="22">R43-R41</f>
        <v>7766</v>
      </c>
      <c r="S44" s="18">
        <f t="shared" si="22"/>
        <v>6153.9666666666744</v>
      </c>
      <c r="T44" s="18">
        <f t="shared" si="22"/>
        <v>-1571.6666666666861</v>
      </c>
      <c r="U44" s="18">
        <f t="shared" si="22"/>
        <v>-9217.4333333333489</v>
      </c>
      <c r="V44" s="18">
        <f t="shared" si="22"/>
        <v>-10276.433333333349</v>
      </c>
      <c r="W44" s="18">
        <f t="shared" si="22"/>
        <v>742.53333333332557</v>
      </c>
      <c r="X44" s="18">
        <f t="shared" si="22"/>
        <v>3635.3333333333139</v>
      </c>
      <c r="Y44" s="18">
        <f t="shared" si="22"/>
        <v>4587.9333333333489</v>
      </c>
      <c r="Z44" s="18">
        <f t="shared" si="22"/>
        <v>8895.1333333333605</v>
      </c>
      <c r="AA44" s="18">
        <f t="shared" si="22"/>
        <v>-1391.7333333333372</v>
      </c>
      <c r="AB44" s="82">
        <f t="shared" si="22"/>
        <v>13637.166666666686</v>
      </c>
      <c r="AC44" s="86">
        <f t="shared" si="4"/>
        <v>30393.166666666628</v>
      </c>
    </row>
    <row r="45" spans="1:29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29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29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29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6:6" s="6" customFormat="1" x14ac:dyDescent="0.2"/>
    <row r="50" spans="6:6" s="6" customFormat="1" x14ac:dyDescent="0.2"/>
    <row r="51" spans="6:6" s="6" customFormat="1" x14ac:dyDescent="0.2">
      <c r="F51" s="87"/>
    </row>
    <row r="52" spans="6:6" s="6" customFormat="1" x14ac:dyDescent="0.2"/>
    <row r="53" spans="6:6" s="6" customFormat="1" x14ac:dyDescent="0.2"/>
    <row r="54" spans="6:6" s="6" customFormat="1" x14ac:dyDescent="0.2"/>
    <row r="55" spans="6:6" s="6" customFormat="1" x14ac:dyDescent="0.2"/>
    <row r="56" spans="6:6" s="6" customFormat="1" x14ac:dyDescent="0.2"/>
    <row r="57" spans="6:6" s="6" customFormat="1" x14ac:dyDescent="0.2"/>
    <row r="58" spans="6:6" s="6" customFormat="1" x14ac:dyDescent="0.2"/>
    <row r="59" spans="6:6" s="6" customFormat="1" x14ac:dyDescent="0.2"/>
    <row r="60" spans="6:6" s="6" customFormat="1" x14ac:dyDescent="0.2"/>
    <row r="61" spans="6:6" s="6" customFormat="1" x14ac:dyDescent="0.2"/>
    <row r="62" spans="6:6" s="6" customFormat="1" x14ac:dyDescent="0.2"/>
    <row r="63" spans="6:6" s="6" customFormat="1" x14ac:dyDescent="0.2"/>
    <row r="64" spans="6:6" s="6" customFormat="1" x14ac:dyDescent="0.2"/>
    <row r="65" s="6" customFormat="1" x14ac:dyDescent="0.2"/>
    <row r="66" s="6" customFormat="1" x14ac:dyDescent="0.2"/>
    <row r="67" s="6" customFormat="1" x14ac:dyDescent="0.2"/>
    <row r="68" s="6" customFormat="1" x14ac:dyDescent="0.2"/>
    <row r="69" s="6" customFormat="1" x14ac:dyDescent="0.2"/>
    <row r="70" s="6" customFormat="1" x14ac:dyDescent="0.2"/>
    <row r="71" s="6" customFormat="1" x14ac:dyDescent="0.2"/>
    <row r="72" s="6" customFormat="1" x14ac:dyDescent="0.2"/>
    <row r="73" s="6" customFormat="1" x14ac:dyDescent="0.2"/>
    <row r="74" s="6" customFormat="1" x14ac:dyDescent="0.2"/>
    <row r="75" s="6" customFormat="1" x14ac:dyDescent="0.2"/>
    <row r="76" s="6" customFormat="1" x14ac:dyDescent="0.2"/>
    <row r="77" s="6" customFormat="1" x14ac:dyDescent="0.2"/>
    <row r="78" s="6" customFormat="1" x14ac:dyDescent="0.2"/>
    <row r="79" s="6" customFormat="1" x14ac:dyDescent="0.2"/>
    <row r="80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6" customFormat="1" x14ac:dyDescent="0.2"/>
    <row r="108" s="7" customFormat="1" x14ac:dyDescent="0.2"/>
    <row r="109" s="7" customFormat="1" x14ac:dyDescent="0.2"/>
    <row r="110" s="6" customFormat="1" x14ac:dyDescent="0.2"/>
    <row r="111" s="6" customFormat="1" x14ac:dyDescent="0.2"/>
    <row r="112" s="6" customFormat="1" x14ac:dyDescent="0.2"/>
    <row r="113" s="6" customFormat="1" x14ac:dyDescent="0.2"/>
    <row r="114" s="6" customFormat="1" x14ac:dyDescent="0.2"/>
    <row r="115" s="6" customFormat="1" x14ac:dyDescent="0.2"/>
    <row r="116" s="6" customFormat="1" x14ac:dyDescent="0.2"/>
    <row r="117" s="6" customFormat="1" x14ac:dyDescent="0.2"/>
    <row r="118" s="6" customFormat="1" x14ac:dyDescent="0.2"/>
    <row r="119" s="6" customFormat="1" x14ac:dyDescent="0.2"/>
    <row r="120" s="6" customFormat="1" x14ac:dyDescent="0.2"/>
    <row r="121" s="6" customFormat="1" x14ac:dyDescent="0.2"/>
    <row r="122" s="6" customFormat="1" x14ac:dyDescent="0.2"/>
    <row r="123" s="6" customFormat="1" x14ac:dyDescent="0.2"/>
    <row r="124" s="6" customFormat="1" x14ac:dyDescent="0.2"/>
    <row r="125" s="6" customFormat="1" x14ac:dyDescent="0.2"/>
    <row r="126" s="6" customFormat="1" x14ac:dyDescent="0.2"/>
    <row r="127" s="6" customFormat="1" x14ac:dyDescent="0.2"/>
    <row r="128" s="6" customFormat="1" x14ac:dyDescent="0.2"/>
    <row r="129" spans="1:17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</row>
    <row r="130" spans="1:17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Q130" s="30"/>
    </row>
    <row r="131" spans="1:17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</row>
    <row r="132" spans="1:17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</row>
    <row r="133" spans="1:17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</row>
    <row r="134" spans="1:17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</row>
    <row r="135" spans="1:17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</row>
    <row r="136" spans="1:17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</row>
    <row r="137" spans="1:17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</row>
    <row r="138" spans="1:17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</row>
    <row r="139" spans="1:17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1:17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7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spans="1:17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spans="1:17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1:17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</row>
    <row r="145" s="6" customFormat="1" x14ac:dyDescent="0.2"/>
    <row r="146" s="6" customFormat="1" x14ac:dyDescent="0.2"/>
    <row r="147" s="6" customFormat="1" x14ac:dyDescent="0.2"/>
    <row r="148" s="6" customFormat="1" x14ac:dyDescent="0.2"/>
    <row r="149" s="6" customFormat="1" x14ac:dyDescent="0.2"/>
    <row r="150" s="6" customFormat="1" x14ac:dyDescent="0.2"/>
    <row r="151" s="6" customFormat="1" x14ac:dyDescent="0.2"/>
    <row r="152" s="6" customFormat="1" x14ac:dyDescent="0.2"/>
    <row r="153" s="6" customFormat="1" x14ac:dyDescent="0.2"/>
    <row r="154" s="6" customFormat="1" x14ac:dyDescent="0.2"/>
    <row r="155" s="6" customFormat="1" x14ac:dyDescent="0.2"/>
    <row r="156" s="6" customFormat="1" x14ac:dyDescent="0.2"/>
    <row r="157" s="6" customFormat="1" x14ac:dyDescent="0.2"/>
    <row r="158" s="6" customFormat="1" x14ac:dyDescent="0.2"/>
    <row r="159" s="6" customFormat="1" x14ac:dyDescent="0.2"/>
    <row r="160" s="6" customFormat="1" x14ac:dyDescent="0.2"/>
    <row r="161" s="6" customFormat="1" x14ac:dyDescent="0.2"/>
    <row r="162" s="6" customFormat="1" x14ac:dyDescent="0.2"/>
    <row r="163" s="6" customFormat="1" x14ac:dyDescent="0.2"/>
    <row r="164" s="6" customFormat="1" x14ac:dyDescent="0.2"/>
    <row r="165" s="6" customFormat="1" x14ac:dyDescent="0.2"/>
    <row r="166" s="6" customFormat="1" x14ac:dyDescent="0.2"/>
    <row r="167" s="6" customFormat="1" x14ac:dyDescent="0.2"/>
    <row r="168" s="6" customFormat="1" x14ac:dyDescent="0.2"/>
    <row r="169" s="6" customFormat="1" x14ac:dyDescent="0.2"/>
    <row r="170" s="6" customFormat="1" x14ac:dyDescent="0.2"/>
    <row r="171" s="6" customFormat="1" x14ac:dyDescent="0.2"/>
    <row r="172" s="6" customFormat="1" x14ac:dyDescent="0.2"/>
    <row r="173" s="6" customFormat="1" x14ac:dyDescent="0.2"/>
    <row r="174" s="6" customFormat="1" x14ac:dyDescent="0.2"/>
    <row r="175" s="6" customFormat="1" x14ac:dyDescent="0.2"/>
    <row r="176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  <row r="192" s="6" customFormat="1" x14ac:dyDescent="0.2"/>
    <row r="193" s="6" customFormat="1" x14ac:dyDescent="0.2"/>
    <row r="194" s="6" customFormat="1" x14ac:dyDescent="0.2"/>
    <row r="195" s="6" customFormat="1" x14ac:dyDescent="0.2"/>
    <row r="196" s="6" customFormat="1" x14ac:dyDescent="0.2"/>
    <row r="197" s="6" customFormat="1" x14ac:dyDescent="0.2"/>
    <row r="198" s="6" customFormat="1" x14ac:dyDescent="0.2"/>
    <row r="199" s="6" customFormat="1" x14ac:dyDescent="0.2"/>
    <row r="200" s="6" customFormat="1" x14ac:dyDescent="0.2"/>
    <row r="201" s="6" customFormat="1" x14ac:dyDescent="0.2"/>
    <row r="202" s="6" customFormat="1" x14ac:dyDescent="0.2"/>
    <row r="203" s="6" customFormat="1" x14ac:dyDescent="0.2"/>
    <row r="204" s="6" customFormat="1" x14ac:dyDescent="0.2"/>
    <row r="205" s="6" customFormat="1" x14ac:dyDescent="0.2"/>
    <row r="206" s="6" customFormat="1" x14ac:dyDescent="0.2"/>
    <row r="207" s="6" customFormat="1" x14ac:dyDescent="0.2"/>
    <row r="208" s="6" customFormat="1" x14ac:dyDescent="0.2"/>
    <row r="209" s="6" customFormat="1" x14ac:dyDescent="0.2"/>
    <row r="210" s="6" customFormat="1" x14ac:dyDescent="0.2"/>
    <row r="211" s="6" customFormat="1" x14ac:dyDescent="0.2"/>
    <row r="212" s="6" customFormat="1" x14ac:dyDescent="0.2"/>
    <row r="213" s="6" customFormat="1" x14ac:dyDescent="0.2"/>
    <row r="214" s="6" customFormat="1" x14ac:dyDescent="0.2"/>
    <row r="215" s="6" customFormat="1" x14ac:dyDescent="0.2"/>
  </sheetData>
  <mergeCells count="2">
    <mergeCell ref="A8:N8"/>
    <mergeCell ref="P8:AC8"/>
  </mergeCells>
  <pageMargins left="0.7" right="0.7" top="0.75" bottom="0.75" header="0.3" footer="0.3"/>
  <pageSetup scale="54" pageOrder="overThenDown" orientation="portrait" r:id="rId1"/>
  <colBreaks count="1" manualBreakCount="1">
    <brk id="14" max="9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C214"/>
  <sheetViews>
    <sheetView zoomScale="80" zoomScaleNormal="80" workbookViewId="0">
      <selection activeCell="E35" sqref="E35"/>
    </sheetView>
  </sheetViews>
  <sheetFormatPr defaultColWidth="8.85546875" defaultRowHeight="12.75" x14ac:dyDescent="0.2"/>
  <cols>
    <col min="1" max="1" width="10" style="7" customWidth="1"/>
    <col min="2" max="14" width="8.85546875" style="7"/>
    <col min="15" max="15" width="4.85546875" style="7" customWidth="1"/>
    <col min="16" max="28" width="9.85546875" style="6" customWidth="1"/>
    <col min="29" max="29" width="11.5703125" style="6" customWidth="1"/>
    <col min="30" max="16384" width="8.85546875" style="6"/>
  </cols>
  <sheetData>
    <row r="1" spans="1:29" ht="18.75" x14ac:dyDescent="0.3">
      <c r="A1" s="41" t="s">
        <v>30</v>
      </c>
      <c r="P1" s="41" t="s">
        <v>30</v>
      </c>
    </row>
    <row r="2" spans="1:29" ht="15.75" x14ac:dyDescent="0.25">
      <c r="A2" s="129" t="str">
        <f>'Mid C %'!A2</f>
        <v>2024 GRC Workpapers</v>
      </c>
      <c r="P2" s="42" t="str">
        <f>A2</f>
        <v>2024 GRC Workpapers</v>
      </c>
    </row>
    <row r="3" spans="1:29" ht="21" x14ac:dyDescent="0.35">
      <c r="A3" s="43" t="s">
        <v>31</v>
      </c>
      <c r="P3" s="43" t="str">
        <f>A3</f>
        <v>Mid C Rocky Reach Project input data</v>
      </c>
    </row>
    <row r="7" spans="1:29" x14ac:dyDescent="0.2"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10</v>
      </c>
      <c r="L7" s="7">
        <v>11</v>
      </c>
      <c r="M7" s="7">
        <v>12</v>
      </c>
      <c r="P7" s="31"/>
    </row>
    <row r="8" spans="1:29" x14ac:dyDescent="0.2">
      <c r="A8" s="184" t="s">
        <v>15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6"/>
      <c r="O8" s="8"/>
      <c r="P8" s="184" t="s">
        <v>16</v>
      </c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6"/>
    </row>
    <row r="9" spans="1:29" x14ac:dyDescent="0.2">
      <c r="A9" s="3"/>
      <c r="B9" s="10">
        <v>744</v>
      </c>
      <c r="C9" s="10">
        <f>672</f>
        <v>672</v>
      </c>
      <c r="D9" s="10">
        <v>744</v>
      </c>
      <c r="E9" s="10">
        <v>720</v>
      </c>
      <c r="F9" s="10">
        <v>744</v>
      </c>
      <c r="G9" s="10">
        <v>720</v>
      </c>
      <c r="H9" s="10">
        <v>744</v>
      </c>
      <c r="I9" s="10">
        <v>744</v>
      </c>
      <c r="J9" s="10">
        <v>720</v>
      </c>
      <c r="K9" s="10">
        <v>744</v>
      </c>
      <c r="L9" s="10">
        <v>720</v>
      </c>
      <c r="M9" s="10">
        <v>744</v>
      </c>
      <c r="N9" s="11">
        <f>SUM(B9:M9)</f>
        <v>8760</v>
      </c>
      <c r="O9" s="8"/>
      <c r="P9" s="3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12"/>
    </row>
    <row r="10" spans="1:29" ht="15.75" customHeight="1" x14ac:dyDescent="0.2">
      <c r="A10" s="3"/>
      <c r="B10" s="4" t="s">
        <v>20</v>
      </c>
      <c r="C10" s="4" t="s">
        <v>21</v>
      </c>
      <c r="D10" s="4" t="s">
        <v>22</v>
      </c>
      <c r="E10" s="4" t="s">
        <v>27</v>
      </c>
      <c r="F10" s="4" t="s">
        <v>23</v>
      </c>
      <c r="G10" s="4" t="s">
        <v>24</v>
      </c>
      <c r="H10" s="4" t="s">
        <v>25</v>
      </c>
      <c r="I10" s="4" t="s">
        <v>28</v>
      </c>
      <c r="J10" s="4" t="s">
        <v>26</v>
      </c>
      <c r="K10" s="4" t="s">
        <v>17</v>
      </c>
      <c r="L10" s="4" t="s">
        <v>18</v>
      </c>
      <c r="M10" s="4" t="s">
        <v>19</v>
      </c>
      <c r="N10" s="14" t="s">
        <v>29</v>
      </c>
      <c r="P10" s="3"/>
      <c r="Q10" s="4" t="s">
        <v>20</v>
      </c>
      <c r="R10" s="4" t="s">
        <v>21</v>
      </c>
      <c r="S10" s="4" t="s">
        <v>22</v>
      </c>
      <c r="T10" s="4" t="s">
        <v>27</v>
      </c>
      <c r="U10" s="4" t="s">
        <v>23</v>
      </c>
      <c r="V10" s="4" t="s">
        <v>24</v>
      </c>
      <c r="W10" s="4" t="s">
        <v>25</v>
      </c>
      <c r="X10" s="4" t="s">
        <v>28</v>
      </c>
      <c r="Y10" s="4" t="s">
        <v>26</v>
      </c>
      <c r="Z10" s="4" t="s">
        <v>17</v>
      </c>
      <c r="AA10" s="4" t="s">
        <v>18</v>
      </c>
      <c r="AB10" s="4" t="s">
        <v>19</v>
      </c>
      <c r="AC10" s="14" t="s">
        <v>29</v>
      </c>
    </row>
    <row r="11" spans="1:29" x14ac:dyDescent="0.2">
      <c r="A11" s="3">
        <f>P11</f>
        <v>1992</v>
      </c>
      <c r="B11" s="138">
        <f>Q11/B$9</f>
        <v>723.4663978494624</v>
      </c>
      <c r="C11" s="138">
        <f t="shared" ref="C11:M26" si="0">R11/C$9</f>
        <v>602.24255952380952</v>
      </c>
      <c r="D11" s="138">
        <f t="shared" si="0"/>
        <v>688.5940860215054</v>
      </c>
      <c r="E11" s="138">
        <f t="shared" si="0"/>
        <v>600.64583333333337</v>
      </c>
      <c r="F11" s="138">
        <f t="shared" si="0"/>
        <v>773.28897849462362</v>
      </c>
      <c r="G11" s="138">
        <f t="shared" si="0"/>
        <v>857.63055555555559</v>
      </c>
      <c r="H11" s="138">
        <f t="shared" si="0"/>
        <v>636.99596774193549</v>
      </c>
      <c r="I11" s="138">
        <f t="shared" si="0"/>
        <v>625.13575268817203</v>
      </c>
      <c r="J11" s="138">
        <f t="shared" si="0"/>
        <v>548.51666666666665</v>
      </c>
      <c r="K11" s="138">
        <f t="shared" si="0"/>
        <v>517.35215053763443</v>
      </c>
      <c r="L11" s="138">
        <f t="shared" si="0"/>
        <v>609.70138888888891</v>
      </c>
      <c r="M11" s="138">
        <f t="shared" si="0"/>
        <v>768.55645161290317</v>
      </c>
      <c r="N11" s="15">
        <f t="shared" ref="N11:N41" si="1">SUMPRODUCT(B11:M11,$B$9:$M$9)/$N$9</f>
        <v>663.26769406392691</v>
      </c>
      <c r="P11" s="136">
        <v>1992</v>
      </c>
      <c r="Q11" s="140">
        <v>538259</v>
      </c>
      <c r="R11" s="140">
        <v>404707</v>
      </c>
      <c r="S11" s="140">
        <v>512314</v>
      </c>
      <c r="T11" s="140">
        <v>432465</v>
      </c>
      <c r="U11" s="140">
        <v>575327</v>
      </c>
      <c r="V11" s="140">
        <v>617494</v>
      </c>
      <c r="W11" s="140">
        <v>473925</v>
      </c>
      <c r="X11" s="140">
        <v>465101</v>
      </c>
      <c r="Y11" s="140">
        <v>394932</v>
      </c>
      <c r="Z11" s="140">
        <v>384910</v>
      </c>
      <c r="AA11" s="140">
        <v>438985</v>
      </c>
      <c r="AB11" s="140">
        <v>571806</v>
      </c>
      <c r="AC11" s="16">
        <f>SUM(Q11:AB11)</f>
        <v>5810225</v>
      </c>
    </row>
    <row r="12" spans="1:29" x14ac:dyDescent="0.2">
      <c r="A12" s="136">
        <f t="shared" ref="A12:A40" si="2">P12</f>
        <v>1993</v>
      </c>
      <c r="B12" s="138">
        <f t="shared" ref="B12:B40" si="3">Q12/B$9</f>
        <v>684.29569892473114</v>
      </c>
      <c r="C12" s="138">
        <f t="shared" si="0"/>
        <v>619.68303571428567</v>
      </c>
      <c r="D12" s="138">
        <f t="shared" si="0"/>
        <v>416.55779569892474</v>
      </c>
      <c r="E12" s="138">
        <f t="shared" si="0"/>
        <v>394.36111111111109</v>
      </c>
      <c r="F12" s="138">
        <f t="shared" si="0"/>
        <v>802.35349462365593</v>
      </c>
      <c r="G12" s="138">
        <f t="shared" si="0"/>
        <v>710.27083333333337</v>
      </c>
      <c r="H12" s="138">
        <f t="shared" si="0"/>
        <v>689.64516129032256</v>
      </c>
      <c r="I12" s="138">
        <f t="shared" si="0"/>
        <v>534.11559139784947</v>
      </c>
      <c r="J12" s="138">
        <f t="shared" si="0"/>
        <v>509.52222222222224</v>
      </c>
      <c r="K12" s="138">
        <f t="shared" si="0"/>
        <v>485.44354838709677</v>
      </c>
      <c r="L12" s="138">
        <f t="shared" si="0"/>
        <v>594.25972222222219</v>
      </c>
      <c r="M12" s="138">
        <f t="shared" si="0"/>
        <v>585.57526881720435</v>
      </c>
      <c r="N12" s="15">
        <f t="shared" si="1"/>
        <v>585.59212328767126</v>
      </c>
      <c r="P12" s="136">
        <v>1993</v>
      </c>
      <c r="Q12" s="140">
        <v>509116</v>
      </c>
      <c r="R12" s="140">
        <v>416427</v>
      </c>
      <c r="S12" s="140">
        <v>309919</v>
      </c>
      <c r="T12" s="140">
        <v>283940</v>
      </c>
      <c r="U12" s="140">
        <v>596951</v>
      </c>
      <c r="V12" s="140">
        <v>511395</v>
      </c>
      <c r="W12" s="140">
        <v>513096</v>
      </c>
      <c r="X12" s="140">
        <v>397382</v>
      </c>
      <c r="Y12" s="140">
        <v>366856</v>
      </c>
      <c r="Z12" s="140">
        <v>361170</v>
      </c>
      <c r="AA12" s="140">
        <v>427867</v>
      </c>
      <c r="AB12" s="140">
        <v>435668</v>
      </c>
      <c r="AC12" s="16">
        <f t="shared" ref="AC12:AC44" si="4">SUM(Q12:AB12)</f>
        <v>5129787</v>
      </c>
    </row>
    <row r="13" spans="1:29" x14ac:dyDescent="0.2">
      <c r="A13" s="136">
        <f t="shared" si="2"/>
        <v>1994</v>
      </c>
      <c r="B13" s="138">
        <f t="shared" si="3"/>
        <v>565.59005376344089</v>
      </c>
      <c r="C13" s="138">
        <f t="shared" si="0"/>
        <v>718.19494047619048</v>
      </c>
      <c r="D13" s="138">
        <f t="shared" si="0"/>
        <v>574.23924731182797</v>
      </c>
      <c r="E13" s="138">
        <f t="shared" si="0"/>
        <v>560.57361111111106</v>
      </c>
      <c r="F13" s="138">
        <f t="shared" si="0"/>
        <v>739.95295698924735</v>
      </c>
      <c r="G13" s="138">
        <f t="shared" si="0"/>
        <v>870.54305555555561</v>
      </c>
      <c r="H13" s="138">
        <f t="shared" si="0"/>
        <v>672.85080645161293</v>
      </c>
      <c r="I13" s="138">
        <f t="shared" si="0"/>
        <v>530.08602150537638</v>
      </c>
      <c r="J13" s="138">
        <f t="shared" si="0"/>
        <v>413.00555555555553</v>
      </c>
      <c r="K13" s="138">
        <f t="shared" si="0"/>
        <v>475.72177419354841</v>
      </c>
      <c r="L13" s="138">
        <f t="shared" si="0"/>
        <v>553.38750000000005</v>
      </c>
      <c r="M13" s="138">
        <f t="shared" si="0"/>
        <v>595.23790322580646</v>
      </c>
      <c r="N13" s="15">
        <f t="shared" si="1"/>
        <v>604.92819634703199</v>
      </c>
      <c r="P13" s="136">
        <v>1994</v>
      </c>
      <c r="Q13" s="140">
        <v>420799</v>
      </c>
      <c r="R13" s="140">
        <v>482627</v>
      </c>
      <c r="S13" s="140">
        <v>427234</v>
      </c>
      <c r="T13" s="140">
        <v>403613</v>
      </c>
      <c r="U13" s="140">
        <v>550525</v>
      </c>
      <c r="V13" s="140">
        <v>626791</v>
      </c>
      <c r="W13" s="140">
        <v>500601</v>
      </c>
      <c r="X13" s="140">
        <v>394384</v>
      </c>
      <c r="Y13" s="140">
        <v>297364</v>
      </c>
      <c r="Z13" s="140">
        <v>353937</v>
      </c>
      <c r="AA13" s="140">
        <v>398439</v>
      </c>
      <c r="AB13" s="140">
        <v>442857</v>
      </c>
      <c r="AC13" s="16">
        <f t="shared" si="4"/>
        <v>5299171</v>
      </c>
    </row>
    <row r="14" spans="1:29" x14ac:dyDescent="0.2">
      <c r="A14" s="136">
        <f t="shared" si="2"/>
        <v>1995</v>
      </c>
      <c r="B14" s="138">
        <f t="shared" si="3"/>
        <v>617.12096774193549</v>
      </c>
      <c r="C14" s="138">
        <f t="shared" si="0"/>
        <v>667.16517857142856</v>
      </c>
      <c r="D14" s="138">
        <f t="shared" si="0"/>
        <v>643.22580645161293</v>
      </c>
      <c r="E14" s="138">
        <f t="shared" si="0"/>
        <v>622.68472222222226</v>
      </c>
      <c r="F14" s="138">
        <f t="shared" si="0"/>
        <v>748.79435483870964</v>
      </c>
      <c r="G14" s="138">
        <f t="shared" si="0"/>
        <v>839.7</v>
      </c>
      <c r="H14" s="138">
        <f t="shared" si="0"/>
        <v>765.62768817204301</v>
      </c>
      <c r="I14" s="138">
        <f t="shared" si="0"/>
        <v>630.93413978494618</v>
      </c>
      <c r="J14" s="138">
        <f t="shared" si="0"/>
        <v>481.63749999999999</v>
      </c>
      <c r="K14" s="138">
        <f t="shared" si="0"/>
        <v>567.95430107526886</v>
      </c>
      <c r="L14" s="138">
        <f t="shared" si="0"/>
        <v>652.70555555555552</v>
      </c>
      <c r="M14" s="138">
        <f t="shared" si="0"/>
        <v>903.66263440860212</v>
      </c>
      <c r="N14" s="15">
        <f t="shared" si="1"/>
        <v>678.84760273972597</v>
      </c>
      <c r="P14" s="136">
        <v>1995</v>
      </c>
      <c r="Q14" s="140">
        <v>459138</v>
      </c>
      <c r="R14" s="140">
        <v>448335</v>
      </c>
      <c r="S14" s="140">
        <v>478560</v>
      </c>
      <c r="T14" s="140">
        <v>448333</v>
      </c>
      <c r="U14" s="140">
        <v>557103</v>
      </c>
      <c r="V14" s="140">
        <v>604584</v>
      </c>
      <c r="W14" s="140">
        <v>569627</v>
      </c>
      <c r="X14" s="140">
        <v>469415</v>
      </c>
      <c r="Y14" s="140">
        <v>346779</v>
      </c>
      <c r="Z14" s="140">
        <v>422558</v>
      </c>
      <c r="AA14" s="140">
        <v>469948</v>
      </c>
      <c r="AB14" s="140">
        <v>672325</v>
      </c>
      <c r="AC14" s="16">
        <f t="shared" si="4"/>
        <v>5946705</v>
      </c>
    </row>
    <row r="15" spans="1:29" x14ac:dyDescent="0.2">
      <c r="A15" s="136">
        <f t="shared" si="2"/>
        <v>1996</v>
      </c>
      <c r="B15" s="138">
        <f t="shared" si="3"/>
        <v>913.26881720430106</v>
      </c>
      <c r="C15" s="138">
        <f t="shared" si="0"/>
        <v>904.24702380952385</v>
      </c>
      <c r="D15" s="138">
        <f t="shared" si="0"/>
        <v>933.30645161290317</v>
      </c>
      <c r="E15" s="138">
        <f t="shared" si="0"/>
        <v>923.00277777777774</v>
      </c>
      <c r="F15" s="138">
        <f t="shared" si="0"/>
        <v>935.18682795698919</v>
      </c>
      <c r="G15" s="138">
        <f t="shared" si="0"/>
        <v>944.79166666666663</v>
      </c>
      <c r="H15" s="138">
        <f t="shared" si="0"/>
        <v>927.55779569892468</v>
      </c>
      <c r="I15" s="138">
        <f t="shared" si="0"/>
        <v>839.27284946236557</v>
      </c>
      <c r="J15" s="138">
        <f t="shared" si="0"/>
        <v>627.30555555555554</v>
      </c>
      <c r="K15" s="138">
        <f t="shared" si="0"/>
        <v>634.70161290322585</v>
      </c>
      <c r="L15" s="138">
        <f t="shared" si="0"/>
        <v>656.45138888888891</v>
      </c>
      <c r="M15" s="138">
        <f t="shared" si="0"/>
        <v>758.52419354838707</v>
      </c>
      <c r="N15" s="15">
        <f t="shared" si="1"/>
        <v>833.0461187214612</v>
      </c>
      <c r="P15" s="136">
        <v>1996</v>
      </c>
      <c r="Q15" s="140">
        <v>679472</v>
      </c>
      <c r="R15" s="140">
        <v>607654</v>
      </c>
      <c r="S15" s="140">
        <v>694380</v>
      </c>
      <c r="T15" s="140">
        <v>664562</v>
      </c>
      <c r="U15" s="140">
        <v>695779</v>
      </c>
      <c r="V15" s="140">
        <v>680250</v>
      </c>
      <c r="W15" s="140">
        <v>690103</v>
      </c>
      <c r="X15" s="140">
        <v>624419</v>
      </c>
      <c r="Y15" s="140">
        <v>451660</v>
      </c>
      <c r="Z15" s="140">
        <v>472218</v>
      </c>
      <c r="AA15" s="140">
        <v>472645</v>
      </c>
      <c r="AB15" s="140">
        <v>564342</v>
      </c>
      <c r="AC15" s="16">
        <f t="shared" si="4"/>
        <v>7297484</v>
      </c>
    </row>
    <row r="16" spans="1:29" x14ac:dyDescent="0.2">
      <c r="A16" s="136">
        <f t="shared" si="2"/>
        <v>1997</v>
      </c>
      <c r="B16" s="138">
        <f t="shared" si="3"/>
        <v>881.32258064516134</v>
      </c>
      <c r="C16" s="138">
        <f t="shared" si="0"/>
        <v>908.82440476190482</v>
      </c>
      <c r="D16" s="138">
        <f t="shared" si="0"/>
        <v>835.19354838709683</v>
      </c>
      <c r="E16" s="138">
        <f t="shared" si="0"/>
        <v>901.64444444444439</v>
      </c>
      <c r="F16" s="138">
        <f t="shared" si="0"/>
        <v>944.83064516129036</v>
      </c>
      <c r="G16" s="138">
        <f t="shared" si="0"/>
        <v>944.79166666666663</v>
      </c>
      <c r="H16" s="138">
        <f t="shared" si="0"/>
        <v>932.17069892473114</v>
      </c>
      <c r="I16" s="138">
        <f t="shared" si="0"/>
        <v>878.65053763440858</v>
      </c>
      <c r="J16" s="138">
        <f t="shared" si="0"/>
        <v>684.36527777777781</v>
      </c>
      <c r="K16" s="138">
        <f t="shared" si="0"/>
        <v>728.35215053763443</v>
      </c>
      <c r="L16" s="138">
        <f t="shared" si="0"/>
        <v>668.98472222222222</v>
      </c>
      <c r="M16" s="138">
        <f t="shared" si="0"/>
        <v>862.2836021505376</v>
      </c>
      <c r="N16" s="15">
        <f t="shared" si="1"/>
        <v>847.6372146118722</v>
      </c>
      <c r="P16" s="136">
        <v>1997</v>
      </c>
      <c r="Q16" s="140">
        <v>655704</v>
      </c>
      <c r="R16" s="140">
        <v>610730</v>
      </c>
      <c r="S16" s="140">
        <v>621384</v>
      </c>
      <c r="T16" s="140">
        <v>649184</v>
      </c>
      <c r="U16" s="140">
        <v>702954</v>
      </c>
      <c r="V16" s="140">
        <v>680250</v>
      </c>
      <c r="W16" s="140">
        <v>693535</v>
      </c>
      <c r="X16" s="140">
        <v>653716</v>
      </c>
      <c r="Y16" s="140">
        <v>492743</v>
      </c>
      <c r="Z16" s="140">
        <v>541894</v>
      </c>
      <c r="AA16" s="140">
        <v>481669</v>
      </c>
      <c r="AB16" s="140">
        <v>641539</v>
      </c>
      <c r="AC16" s="16">
        <f t="shared" si="4"/>
        <v>7425302</v>
      </c>
    </row>
    <row r="17" spans="1:29" x14ac:dyDescent="0.2">
      <c r="A17" s="136">
        <f t="shared" si="2"/>
        <v>1998</v>
      </c>
      <c r="B17" s="138">
        <f t="shared" si="3"/>
        <v>755.63575268817203</v>
      </c>
      <c r="C17" s="138">
        <f t="shared" si="0"/>
        <v>880.05357142857144</v>
      </c>
      <c r="D17" s="138">
        <f t="shared" si="0"/>
        <v>763.65322580645159</v>
      </c>
      <c r="E17" s="138">
        <f t="shared" si="0"/>
        <v>540.11388888888894</v>
      </c>
      <c r="F17" s="138">
        <f t="shared" si="0"/>
        <v>899.41129032258061</v>
      </c>
      <c r="G17" s="138">
        <f t="shared" si="0"/>
        <v>911.4375</v>
      </c>
      <c r="H17" s="138">
        <f t="shared" si="0"/>
        <v>817.7163978494624</v>
      </c>
      <c r="I17" s="138">
        <f t="shared" si="0"/>
        <v>717.4677419354839</v>
      </c>
      <c r="J17" s="138">
        <f t="shared" si="0"/>
        <v>542.32500000000005</v>
      </c>
      <c r="K17" s="138">
        <f t="shared" si="0"/>
        <v>500.54032258064518</v>
      </c>
      <c r="L17" s="138">
        <f t="shared" si="0"/>
        <v>575.80694444444441</v>
      </c>
      <c r="M17" s="138">
        <f t="shared" si="0"/>
        <v>691.08736559139788</v>
      </c>
      <c r="N17" s="15">
        <f t="shared" si="1"/>
        <v>715.73390410958905</v>
      </c>
      <c r="P17" s="136">
        <v>1998</v>
      </c>
      <c r="Q17" s="140">
        <v>562193</v>
      </c>
      <c r="R17" s="140">
        <v>591396</v>
      </c>
      <c r="S17" s="140">
        <v>568158</v>
      </c>
      <c r="T17" s="140">
        <v>388882</v>
      </c>
      <c r="U17" s="140">
        <v>669162</v>
      </c>
      <c r="V17" s="140">
        <v>656235</v>
      </c>
      <c r="W17" s="140">
        <v>608381</v>
      </c>
      <c r="X17" s="140">
        <v>533796</v>
      </c>
      <c r="Y17" s="140">
        <v>390474</v>
      </c>
      <c r="Z17" s="140">
        <v>372402</v>
      </c>
      <c r="AA17" s="140">
        <v>414581</v>
      </c>
      <c r="AB17" s="140">
        <v>514169</v>
      </c>
      <c r="AC17" s="16">
        <f t="shared" si="4"/>
        <v>6269829</v>
      </c>
    </row>
    <row r="18" spans="1:29" x14ac:dyDescent="0.2">
      <c r="A18" s="136">
        <f t="shared" si="2"/>
        <v>1999</v>
      </c>
      <c r="B18" s="138">
        <f t="shared" si="3"/>
        <v>875.15188172043008</v>
      </c>
      <c r="C18" s="138">
        <f t="shared" si="0"/>
        <v>886.88095238095241</v>
      </c>
      <c r="D18" s="138">
        <f t="shared" si="0"/>
        <v>863.81720430107532</v>
      </c>
      <c r="E18" s="138">
        <f t="shared" si="0"/>
        <v>840.27638888888885</v>
      </c>
      <c r="F18" s="138">
        <f t="shared" si="0"/>
        <v>900.80107526881716</v>
      </c>
      <c r="G18" s="138">
        <f t="shared" si="0"/>
        <v>938.05</v>
      </c>
      <c r="H18" s="138">
        <f t="shared" si="0"/>
        <v>931.51612903225805</v>
      </c>
      <c r="I18" s="138">
        <f t="shared" si="0"/>
        <v>923.76881720430106</v>
      </c>
      <c r="J18" s="138">
        <f t="shared" si="0"/>
        <v>706.13333333333333</v>
      </c>
      <c r="K18" s="138">
        <f t="shared" si="0"/>
        <v>599.99327956989248</v>
      </c>
      <c r="L18" s="138">
        <f t="shared" si="0"/>
        <v>714.58194444444439</v>
      </c>
      <c r="M18" s="138">
        <f t="shared" si="0"/>
        <v>904.89381720430106</v>
      </c>
      <c r="N18" s="15">
        <f t="shared" si="1"/>
        <v>840.55376712328768</v>
      </c>
      <c r="P18" s="136">
        <v>1999</v>
      </c>
      <c r="Q18" s="140">
        <v>651113</v>
      </c>
      <c r="R18" s="140">
        <v>595984</v>
      </c>
      <c r="S18" s="140">
        <v>642680</v>
      </c>
      <c r="T18" s="140">
        <v>604999</v>
      </c>
      <c r="U18" s="140">
        <v>670196</v>
      </c>
      <c r="V18" s="140">
        <v>675396</v>
      </c>
      <c r="W18" s="140">
        <v>693048</v>
      </c>
      <c r="X18" s="140">
        <v>687284</v>
      </c>
      <c r="Y18" s="140">
        <v>508416</v>
      </c>
      <c r="Z18" s="140">
        <v>446395</v>
      </c>
      <c r="AA18" s="140">
        <v>514499</v>
      </c>
      <c r="AB18" s="140">
        <v>673241</v>
      </c>
      <c r="AC18" s="16">
        <f t="shared" si="4"/>
        <v>7363251</v>
      </c>
    </row>
    <row r="19" spans="1:29" x14ac:dyDescent="0.2">
      <c r="A19" s="136">
        <f t="shared" si="2"/>
        <v>2000</v>
      </c>
      <c r="B19" s="138">
        <f t="shared" si="3"/>
        <v>906.51612903225805</v>
      </c>
      <c r="C19" s="138">
        <f t="shared" si="0"/>
        <v>805.27380952380952</v>
      </c>
      <c r="D19" s="138">
        <f t="shared" si="0"/>
        <v>689.5927419354839</v>
      </c>
      <c r="E19" s="138">
        <f t="shared" si="0"/>
        <v>849.3416666666667</v>
      </c>
      <c r="F19" s="138">
        <f t="shared" si="0"/>
        <v>903.58198924731187</v>
      </c>
      <c r="G19" s="138">
        <f t="shared" si="0"/>
        <v>795.15972222222217</v>
      </c>
      <c r="H19" s="138">
        <f t="shared" si="0"/>
        <v>781.41532258064512</v>
      </c>
      <c r="I19" s="138">
        <f t="shared" si="0"/>
        <v>705.07392473118284</v>
      </c>
      <c r="J19" s="138">
        <f t="shared" si="0"/>
        <v>568.35</v>
      </c>
      <c r="K19" s="138">
        <f t="shared" si="0"/>
        <v>523.4677419354839</v>
      </c>
      <c r="L19" s="138">
        <f t="shared" si="0"/>
        <v>652.12916666666672</v>
      </c>
      <c r="M19" s="138">
        <f t="shared" si="0"/>
        <v>728.35215053763443</v>
      </c>
      <c r="N19" s="15">
        <f t="shared" si="1"/>
        <v>742.12351598173518</v>
      </c>
      <c r="P19" s="136">
        <v>2000</v>
      </c>
      <c r="Q19" s="140">
        <v>674448</v>
      </c>
      <c r="R19" s="140">
        <v>541144</v>
      </c>
      <c r="S19" s="140">
        <v>513057</v>
      </c>
      <c r="T19" s="140">
        <v>611526</v>
      </c>
      <c r="U19" s="140">
        <v>672265</v>
      </c>
      <c r="V19" s="140">
        <v>572515</v>
      </c>
      <c r="W19" s="140">
        <v>581373</v>
      </c>
      <c r="X19" s="140">
        <v>524575</v>
      </c>
      <c r="Y19" s="140">
        <v>409212</v>
      </c>
      <c r="Z19" s="140">
        <v>389460</v>
      </c>
      <c r="AA19" s="140">
        <v>469533</v>
      </c>
      <c r="AB19" s="140">
        <v>541894</v>
      </c>
      <c r="AC19" s="16">
        <f t="shared" si="4"/>
        <v>6501002</v>
      </c>
    </row>
    <row r="20" spans="1:29" x14ac:dyDescent="0.2">
      <c r="A20" s="136">
        <f t="shared" si="2"/>
        <v>2001</v>
      </c>
      <c r="B20" s="138">
        <f t="shared" si="3"/>
        <v>645.8736559139785</v>
      </c>
      <c r="C20" s="138">
        <f t="shared" si="0"/>
        <v>617.30208333333337</v>
      </c>
      <c r="D20" s="138">
        <f t="shared" si="0"/>
        <v>533.39112903225805</v>
      </c>
      <c r="E20" s="138">
        <f t="shared" si="0"/>
        <v>448.53194444444443</v>
      </c>
      <c r="F20" s="138">
        <f t="shared" si="0"/>
        <v>427.95967741935482</v>
      </c>
      <c r="G20" s="138">
        <f t="shared" si="0"/>
        <v>589.38333333333333</v>
      </c>
      <c r="H20" s="138">
        <f t="shared" si="0"/>
        <v>436.22849462365593</v>
      </c>
      <c r="I20" s="138">
        <f t="shared" si="0"/>
        <v>552.45295698924735</v>
      </c>
      <c r="J20" s="138">
        <f t="shared" si="0"/>
        <v>481.09166666666664</v>
      </c>
      <c r="K20" s="138">
        <f t="shared" si="0"/>
        <v>443.99193548387098</v>
      </c>
      <c r="L20" s="138">
        <f t="shared" si="0"/>
        <v>560.83472222222224</v>
      </c>
      <c r="M20" s="138">
        <f t="shared" si="0"/>
        <v>615.93548387096769</v>
      </c>
      <c r="N20" s="15">
        <f t="shared" si="1"/>
        <v>528.79600456621006</v>
      </c>
      <c r="P20" s="136">
        <v>2001</v>
      </c>
      <c r="Q20" s="140">
        <v>480530</v>
      </c>
      <c r="R20" s="140">
        <v>414827</v>
      </c>
      <c r="S20" s="140">
        <v>396843</v>
      </c>
      <c r="T20" s="140">
        <v>322943</v>
      </c>
      <c r="U20" s="140">
        <v>318402</v>
      </c>
      <c r="V20" s="140">
        <v>424356</v>
      </c>
      <c r="W20" s="140">
        <v>324554</v>
      </c>
      <c r="X20" s="140">
        <v>411025</v>
      </c>
      <c r="Y20" s="140">
        <v>346386</v>
      </c>
      <c r="Z20" s="140">
        <v>330330</v>
      </c>
      <c r="AA20" s="140">
        <v>403801</v>
      </c>
      <c r="AB20" s="140">
        <v>458256</v>
      </c>
      <c r="AC20" s="16">
        <f t="shared" si="4"/>
        <v>4632253</v>
      </c>
    </row>
    <row r="21" spans="1:29" x14ac:dyDescent="0.2">
      <c r="A21" s="136">
        <f t="shared" si="2"/>
        <v>2002</v>
      </c>
      <c r="B21" s="138">
        <f t="shared" si="3"/>
        <v>666.23118279569894</v>
      </c>
      <c r="C21" s="138">
        <f t="shared" si="0"/>
        <v>658.40029761904759</v>
      </c>
      <c r="D21" s="138">
        <f t="shared" si="0"/>
        <v>513.15053763440858</v>
      </c>
      <c r="E21" s="138">
        <f t="shared" si="0"/>
        <v>717.67361111111109</v>
      </c>
      <c r="F21" s="138">
        <f t="shared" si="0"/>
        <v>842.49731182795699</v>
      </c>
      <c r="G21" s="138">
        <f t="shared" si="0"/>
        <v>942.71527777777783</v>
      </c>
      <c r="H21" s="138">
        <f t="shared" si="0"/>
        <v>917.04838709677415</v>
      </c>
      <c r="I21" s="138">
        <f t="shared" si="0"/>
        <v>744.94892473118284</v>
      </c>
      <c r="J21" s="138">
        <f t="shared" si="0"/>
        <v>528.33888888888885</v>
      </c>
      <c r="K21" s="138">
        <f t="shared" si="0"/>
        <v>562.79435483870964</v>
      </c>
      <c r="L21" s="138">
        <f t="shared" si="0"/>
        <v>654.73888888888894</v>
      </c>
      <c r="M21" s="138">
        <f t="shared" si="0"/>
        <v>660.70430107526886</v>
      </c>
      <c r="N21" s="15">
        <f t="shared" si="1"/>
        <v>701.00776255707763</v>
      </c>
      <c r="P21" s="136">
        <v>2002</v>
      </c>
      <c r="Q21" s="140">
        <v>495676</v>
      </c>
      <c r="R21" s="140">
        <v>442445</v>
      </c>
      <c r="S21" s="140">
        <v>381784</v>
      </c>
      <c r="T21" s="140">
        <v>516725</v>
      </c>
      <c r="U21" s="140">
        <v>626818</v>
      </c>
      <c r="V21" s="140">
        <v>678755</v>
      </c>
      <c r="W21" s="140">
        <v>682284</v>
      </c>
      <c r="X21" s="140">
        <v>554242</v>
      </c>
      <c r="Y21" s="140">
        <v>380404</v>
      </c>
      <c r="Z21" s="140">
        <v>418719</v>
      </c>
      <c r="AA21" s="140">
        <v>471412</v>
      </c>
      <c r="AB21" s="140">
        <v>491564</v>
      </c>
      <c r="AC21" s="16">
        <f t="shared" si="4"/>
        <v>6140828</v>
      </c>
    </row>
    <row r="22" spans="1:29" x14ac:dyDescent="0.2">
      <c r="A22" s="136">
        <f t="shared" si="2"/>
        <v>2003</v>
      </c>
      <c r="B22" s="138">
        <f t="shared" si="3"/>
        <v>554.97177419354841</v>
      </c>
      <c r="C22" s="138">
        <f t="shared" si="0"/>
        <v>504.40029761904759</v>
      </c>
      <c r="D22" s="138">
        <f t="shared" si="0"/>
        <v>582.47311827956992</v>
      </c>
      <c r="E22" s="138">
        <f t="shared" si="0"/>
        <v>703.9</v>
      </c>
      <c r="F22" s="138">
        <f t="shared" si="0"/>
        <v>821.41801075268813</v>
      </c>
      <c r="G22" s="138">
        <f t="shared" si="0"/>
        <v>832.57361111111106</v>
      </c>
      <c r="H22" s="138">
        <f t="shared" si="0"/>
        <v>697.66129032258061</v>
      </c>
      <c r="I22" s="138">
        <f t="shared" si="0"/>
        <v>641.75</v>
      </c>
      <c r="J22" s="138">
        <f t="shared" si="0"/>
        <v>489.33333333333331</v>
      </c>
      <c r="K22" s="138">
        <f t="shared" si="0"/>
        <v>552.10215053763443</v>
      </c>
      <c r="L22" s="138">
        <f t="shared" si="0"/>
        <v>622.61249999999995</v>
      </c>
      <c r="M22" s="138">
        <f t="shared" si="0"/>
        <v>728.89919354838707</v>
      </c>
      <c r="N22" s="15">
        <f t="shared" si="1"/>
        <v>645.29680365296804</v>
      </c>
      <c r="P22" s="136">
        <v>2003</v>
      </c>
      <c r="Q22" s="140">
        <v>412899</v>
      </c>
      <c r="R22" s="140">
        <v>338957</v>
      </c>
      <c r="S22" s="140">
        <v>433360</v>
      </c>
      <c r="T22" s="140">
        <v>506808</v>
      </c>
      <c r="U22" s="140">
        <v>611135</v>
      </c>
      <c r="V22" s="140">
        <v>599453</v>
      </c>
      <c r="W22" s="140">
        <v>519060</v>
      </c>
      <c r="X22" s="140">
        <v>477462</v>
      </c>
      <c r="Y22" s="140">
        <v>352320</v>
      </c>
      <c r="Z22" s="140">
        <v>410764</v>
      </c>
      <c r="AA22" s="140">
        <v>448281</v>
      </c>
      <c r="AB22" s="140">
        <v>542301</v>
      </c>
      <c r="AC22" s="16">
        <f t="shared" si="4"/>
        <v>5652800</v>
      </c>
    </row>
    <row r="23" spans="1:29" x14ac:dyDescent="0.2">
      <c r="A23" s="136">
        <f t="shared" si="2"/>
        <v>2004</v>
      </c>
      <c r="B23" s="138">
        <f t="shared" si="3"/>
        <v>674.61155913978496</v>
      </c>
      <c r="C23" s="138">
        <f t="shared" si="0"/>
        <v>611.27380952380952</v>
      </c>
      <c r="D23" s="138">
        <f t="shared" si="0"/>
        <v>525.46102150537638</v>
      </c>
      <c r="E23" s="138">
        <f t="shared" si="0"/>
        <v>601.48888888888894</v>
      </c>
      <c r="F23" s="138">
        <f t="shared" si="0"/>
        <v>738.08198924731187</v>
      </c>
      <c r="G23" s="138">
        <f t="shared" si="0"/>
        <v>817.96944444444443</v>
      </c>
      <c r="H23" s="138">
        <f t="shared" si="0"/>
        <v>671.67338709677415</v>
      </c>
      <c r="I23" s="138">
        <f t="shared" si="0"/>
        <v>638.79569892473114</v>
      </c>
      <c r="J23" s="138">
        <f t="shared" si="0"/>
        <v>542.01250000000005</v>
      </c>
      <c r="K23" s="138">
        <f t="shared" si="0"/>
        <v>558.88844086021504</v>
      </c>
      <c r="L23" s="138">
        <f t="shared" si="0"/>
        <v>628.59305555555557</v>
      </c>
      <c r="M23" s="138">
        <f t="shared" si="0"/>
        <v>749.98655913978496</v>
      </c>
      <c r="N23" s="15">
        <f t="shared" si="1"/>
        <v>646.84942922374432</v>
      </c>
      <c r="P23" s="136">
        <v>2004</v>
      </c>
      <c r="Q23" s="140">
        <v>501911</v>
      </c>
      <c r="R23" s="140">
        <v>410776</v>
      </c>
      <c r="S23" s="140">
        <v>390943</v>
      </c>
      <c r="T23" s="140">
        <v>433072</v>
      </c>
      <c r="U23" s="140">
        <v>549133</v>
      </c>
      <c r="V23" s="140">
        <v>588938</v>
      </c>
      <c r="W23" s="140">
        <v>499725</v>
      </c>
      <c r="X23" s="140">
        <v>475264</v>
      </c>
      <c r="Y23" s="140">
        <v>390249</v>
      </c>
      <c r="Z23" s="140">
        <v>415813</v>
      </c>
      <c r="AA23" s="140">
        <v>452587</v>
      </c>
      <c r="AB23" s="140">
        <v>557990</v>
      </c>
      <c r="AC23" s="16">
        <f t="shared" si="4"/>
        <v>5666401</v>
      </c>
    </row>
    <row r="24" spans="1:29" x14ac:dyDescent="0.2">
      <c r="A24" s="136">
        <f t="shared" si="2"/>
        <v>2005</v>
      </c>
      <c r="B24" s="138">
        <f t="shared" si="3"/>
        <v>695.94354838709683</v>
      </c>
      <c r="C24" s="138">
        <f t="shared" si="0"/>
        <v>705.83482142857144</v>
      </c>
      <c r="D24" s="138">
        <f t="shared" si="0"/>
        <v>648.69758064516134</v>
      </c>
      <c r="E24" s="138">
        <f t="shared" si="0"/>
        <v>576.99166666666667</v>
      </c>
      <c r="F24" s="138">
        <f t="shared" si="0"/>
        <v>769.23387096774195</v>
      </c>
      <c r="G24" s="138">
        <f t="shared" si="0"/>
        <v>812.71249999999998</v>
      </c>
      <c r="H24" s="138">
        <f t="shared" si="0"/>
        <v>834.26075268817203</v>
      </c>
      <c r="I24" s="138">
        <f t="shared" si="0"/>
        <v>732.36424731182797</v>
      </c>
      <c r="J24" s="138">
        <f t="shared" si="0"/>
        <v>516.47500000000002</v>
      </c>
      <c r="K24" s="138">
        <f t="shared" si="0"/>
        <v>582.47311827956992</v>
      </c>
      <c r="L24" s="138">
        <f t="shared" si="0"/>
        <v>632.51527777777778</v>
      </c>
      <c r="M24" s="138">
        <f t="shared" si="0"/>
        <v>654.33467741935488</v>
      </c>
      <c r="N24" s="15">
        <f t="shared" si="1"/>
        <v>680.44041095890407</v>
      </c>
      <c r="P24" s="136">
        <v>2005</v>
      </c>
      <c r="Q24" s="140">
        <v>517782</v>
      </c>
      <c r="R24" s="140">
        <v>474321</v>
      </c>
      <c r="S24" s="140">
        <v>482631</v>
      </c>
      <c r="T24" s="140">
        <v>415434</v>
      </c>
      <c r="U24" s="140">
        <v>572310</v>
      </c>
      <c r="V24" s="140">
        <v>585153</v>
      </c>
      <c r="W24" s="140">
        <v>620690</v>
      </c>
      <c r="X24" s="140">
        <v>544879</v>
      </c>
      <c r="Y24" s="140">
        <v>371862</v>
      </c>
      <c r="Z24" s="140">
        <v>433360</v>
      </c>
      <c r="AA24" s="140">
        <v>455411</v>
      </c>
      <c r="AB24" s="140">
        <v>486825</v>
      </c>
      <c r="AC24" s="16">
        <f t="shared" si="4"/>
        <v>5960658</v>
      </c>
    </row>
    <row r="25" spans="1:29" x14ac:dyDescent="0.2">
      <c r="A25" s="136">
        <f t="shared" si="2"/>
        <v>2006</v>
      </c>
      <c r="B25" s="138">
        <f t="shared" si="3"/>
        <v>705.09543010752691</v>
      </c>
      <c r="C25" s="138">
        <f t="shared" si="0"/>
        <v>702.19791666666663</v>
      </c>
      <c r="D25" s="138">
        <f t="shared" si="0"/>
        <v>603.70161290322585</v>
      </c>
      <c r="E25" s="138">
        <f t="shared" si="0"/>
        <v>867.16805555555561</v>
      </c>
      <c r="F25" s="138">
        <f t="shared" si="0"/>
        <v>904.27553763440858</v>
      </c>
      <c r="G25" s="138">
        <f t="shared" si="0"/>
        <v>942.51111111111106</v>
      </c>
      <c r="H25" s="138">
        <f t="shared" si="0"/>
        <v>806.90456989247309</v>
      </c>
      <c r="I25" s="138">
        <f t="shared" si="0"/>
        <v>698.67069892473114</v>
      </c>
      <c r="J25" s="138">
        <f t="shared" si="0"/>
        <v>506.62638888888887</v>
      </c>
      <c r="K25" s="138">
        <f t="shared" si="0"/>
        <v>496.59543010752691</v>
      </c>
      <c r="L25" s="138">
        <f t="shared" si="0"/>
        <v>564.98472222222222</v>
      </c>
      <c r="M25" s="138">
        <f t="shared" si="0"/>
        <v>643.20026881720435</v>
      </c>
      <c r="N25" s="15">
        <f t="shared" si="1"/>
        <v>703.32054794520548</v>
      </c>
      <c r="P25" s="136">
        <v>2006</v>
      </c>
      <c r="Q25" s="140">
        <v>524591</v>
      </c>
      <c r="R25" s="140">
        <v>471877</v>
      </c>
      <c r="S25" s="140">
        <v>449154</v>
      </c>
      <c r="T25" s="140">
        <v>624361</v>
      </c>
      <c r="U25" s="140">
        <v>672781</v>
      </c>
      <c r="V25" s="140">
        <v>678608</v>
      </c>
      <c r="W25" s="140">
        <v>600337</v>
      </c>
      <c r="X25" s="140">
        <v>519811</v>
      </c>
      <c r="Y25" s="140">
        <v>364771</v>
      </c>
      <c r="Z25" s="140">
        <v>369467</v>
      </c>
      <c r="AA25" s="140">
        <v>406789</v>
      </c>
      <c r="AB25" s="140">
        <v>478541</v>
      </c>
      <c r="AC25" s="16">
        <f t="shared" si="4"/>
        <v>6161088</v>
      </c>
    </row>
    <row r="26" spans="1:29" x14ac:dyDescent="0.2">
      <c r="A26" s="136">
        <f t="shared" si="2"/>
        <v>2007</v>
      </c>
      <c r="B26" s="138">
        <f t="shared" si="3"/>
        <v>768.51612903225805</v>
      </c>
      <c r="C26" s="138">
        <f t="shared" si="0"/>
        <v>603.98065476190482</v>
      </c>
      <c r="D26" s="138">
        <f t="shared" si="0"/>
        <v>771.88978494623655</v>
      </c>
      <c r="E26" s="138">
        <f t="shared" si="0"/>
        <v>919.40555555555557</v>
      </c>
      <c r="F26" s="138">
        <f t="shared" si="0"/>
        <v>934.55779569892468</v>
      </c>
      <c r="G26" s="138">
        <f t="shared" si="0"/>
        <v>896.19305555555559</v>
      </c>
      <c r="H26" s="138">
        <f t="shared" si="0"/>
        <v>824.2836021505376</v>
      </c>
      <c r="I26" s="138">
        <f t="shared" si="0"/>
        <v>731.76478494623655</v>
      </c>
      <c r="J26" s="138">
        <f t="shared" si="0"/>
        <v>468.07083333333333</v>
      </c>
      <c r="K26" s="138">
        <f t="shared" si="0"/>
        <v>481.27956989247309</v>
      </c>
      <c r="L26" s="138">
        <f t="shared" si="0"/>
        <v>587.35416666666663</v>
      </c>
      <c r="M26" s="138">
        <f t="shared" si="0"/>
        <v>620.88440860215053</v>
      </c>
      <c r="N26" s="15">
        <f t="shared" si="1"/>
        <v>718.27568493150682</v>
      </c>
      <c r="P26" s="136">
        <v>2007</v>
      </c>
      <c r="Q26" s="140">
        <v>571776</v>
      </c>
      <c r="R26" s="140">
        <v>405875</v>
      </c>
      <c r="S26" s="140">
        <v>574286</v>
      </c>
      <c r="T26" s="140">
        <v>661972</v>
      </c>
      <c r="U26" s="140">
        <v>695311</v>
      </c>
      <c r="V26" s="140">
        <v>645259</v>
      </c>
      <c r="W26" s="140">
        <v>613267</v>
      </c>
      <c r="X26" s="140">
        <v>544433</v>
      </c>
      <c r="Y26" s="140">
        <v>337011</v>
      </c>
      <c r="Z26" s="140">
        <v>358072</v>
      </c>
      <c r="AA26" s="140">
        <v>422895</v>
      </c>
      <c r="AB26" s="140">
        <v>461938</v>
      </c>
      <c r="AC26" s="16">
        <f t="shared" si="4"/>
        <v>6292095</v>
      </c>
    </row>
    <row r="27" spans="1:29" x14ac:dyDescent="0.2">
      <c r="A27" s="136">
        <f t="shared" si="2"/>
        <v>2008</v>
      </c>
      <c r="B27" s="138">
        <f t="shared" si="3"/>
        <v>704.47043010752691</v>
      </c>
      <c r="C27" s="138">
        <f t="shared" ref="C27:C40" si="5">R27/C$9</f>
        <v>654.25446428571433</v>
      </c>
      <c r="D27" s="138">
        <f t="shared" ref="D27:D40" si="6">S27/D$9</f>
        <v>578.46102150537638</v>
      </c>
      <c r="E27" s="138">
        <f t="shared" ref="E27:E40" si="7">T27/E$9</f>
        <v>598.30138888888894</v>
      </c>
      <c r="F27" s="138">
        <f t="shared" ref="F27:F40" si="8">U27/F$9</f>
        <v>856.73118279569894</v>
      </c>
      <c r="G27" s="138">
        <f t="shared" ref="G27:G40" si="9">V27/G$9</f>
        <v>944.74027777777781</v>
      </c>
      <c r="H27" s="138">
        <f t="shared" ref="H27:H40" si="10">W27/H$9</f>
        <v>818.80913978494618</v>
      </c>
      <c r="I27" s="138">
        <f t="shared" ref="I27:I40" si="11">X27/I$9</f>
        <v>593.14919354838707</v>
      </c>
      <c r="J27" s="138">
        <f t="shared" ref="J27:J40" si="12">Y27/J$9</f>
        <v>477.94583333333333</v>
      </c>
      <c r="K27" s="138">
        <f t="shared" ref="K27:K40" si="13">Z27/K$9</f>
        <v>479.90322580645159</v>
      </c>
      <c r="L27" s="138">
        <f t="shared" ref="L27:L40" si="14">AA27/L$9</f>
        <v>560.48749999999995</v>
      </c>
      <c r="M27" s="138">
        <f t="shared" ref="M27:M40" si="15">AB27/M$9</f>
        <v>644.72580645161293</v>
      </c>
      <c r="N27" s="15">
        <f t="shared" si="1"/>
        <v>659.52636986301366</v>
      </c>
      <c r="P27" s="136">
        <v>2008</v>
      </c>
      <c r="Q27" s="140">
        <v>524126</v>
      </c>
      <c r="R27" s="140">
        <v>439659</v>
      </c>
      <c r="S27" s="140">
        <v>430375</v>
      </c>
      <c r="T27" s="140">
        <v>430777</v>
      </c>
      <c r="U27" s="140">
        <v>637408</v>
      </c>
      <c r="V27" s="140">
        <v>680213</v>
      </c>
      <c r="W27" s="140">
        <v>609194</v>
      </c>
      <c r="X27" s="140">
        <v>441303</v>
      </c>
      <c r="Y27" s="140">
        <v>344121</v>
      </c>
      <c r="Z27" s="140">
        <v>357048</v>
      </c>
      <c r="AA27" s="140">
        <v>403551</v>
      </c>
      <c r="AB27" s="140">
        <v>479676</v>
      </c>
      <c r="AC27" s="16">
        <f t="shared" si="4"/>
        <v>5777451</v>
      </c>
    </row>
    <row r="28" spans="1:29" x14ac:dyDescent="0.2">
      <c r="A28" s="136">
        <f t="shared" si="2"/>
        <v>2009</v>
      </c>
      <c r="B28" s="138">
        <f t="shared" si="3"/>
        <v>720.12231182795699</v>
      </c>
      <c r="C28" s="138">
        <f t="shared" si="5"/>
        <v>558.26934523809518</v>
      </c>
      <c r="D28" s="138">
        <f t="shared" si="6"/>
        <v>508.11290322580646</v>
      </c>
      <c r="E28" s="138">
        <f t="shared" si="7"/>
        <v>709.83194444444439</v>
      </c>
      <c r="F28" s="138">
        <f t="shared" si="8"/>
        <v>763.45161290322585</v>
      </c>
      <c r="G28" s="138">
        <f t="shared" si="9"/>
        <v>886.32500000000005</v>
      </c>
      <c r="H28" s="138">
        <f t="shared" si="10"/>
        <v>675.125</v>
      </c>
      <c r="I28" s="138">
        <f t="shared" si="11"/>
        <v>528.27284946236557</v>
      </c>
      <c r="J28" s="138">
        <f t="shared" si="12"/>
        <v>408.6611111111111</v>
      </c>
      <c r="K28" s="138">
        <f t="shared" si="13"/>
        <v>430.95698924731181</v>
      </c>
      <c r="L28" s="138">
        <f t="shared" si="14"/>
        <v>569.01805555555552</v>
      </c>
      <c r="M28" s="138">
        <f t="shared" si="15"/>
        <v>658.96370967741939</v>
      </c>
      <c r="N28" s="15">
        <f t="shared" si="1"/>
        <v>618.30627853881276</v>
      </c>
      <c r="P28" s="136">
        <v>2009</v>
      </c>
      <c r="Q28" s="140">
        <v>535771</v>
      </c>
      <c r="R28" s="140">
        <v>375157</v>
      </c>
      <c r="S28" s="140">
        <v>378036</v>
      </c>
      <c r="T28" s="140">
        <v>511079</v>
      </c>
      <c r="U28" s="140">
        <v>568008</v>
      </c>
      <c r="V28" s="140">
        <v>638154</v>
      </c>
      <c r="W28" s="140">
        <v>502293</v>
      </c>
      <c r="X28" s="140">
        <v>393035</v>
      </c>
      <c r="Y28" s="140">
        <v>294236</v>
      </c>
      <c r="Z28" s="140">
        <v>320632</v>
      </c>
      <c r="AA28" s="140">
        <v>409693</v>
      </c>
      <c r="AB28" s="140">
        <v>490269</v>
      </c>
      <c r="AC28" s="16">
        <f t="shared" si="4"/>
        <v>5416363</v>
      </c>
    </row>
    <row r="29" spans="1:29" x14ac:dyDescent="0.2">
      <c r="A29" s="136">
        <f t="shared" si="2"/>
        <v>2010</v>
      </c>
      <c r="B29" s="138">
        <f t="shared" si="3"/>
        <v>525.65994623655911</v>
      </c>
      <c r="C29" s="138">
        <f t="shared" si="5"/>
        <v>528.46279761904759</v>
      </c>
      <c r="D29" s="138">
        <f t="shared" si="6"/>
        <v>484.97849462365593</v>
      </c>
      <c r="E29" s="138">
        <f t="shared" si="7"/>
        <v>482.77222222222224</v>
      </c>
      <c r="F29" s="138">
        <f t="shared" si="8"/>
        <v>723.44489247311833</v>
      </c>
      <c r="G29" s="138">
        <f t="shared" si="9"/>
        <v>885.19722222222219</v>
      </c>
      <c r="H29" s="138">
        <f t="shared" si="10"/>
        <v>759.13575268817203</v>
      </c>
      <c r="I29" s="138">
        <f t="shared" si="11"/>
        <v>575.26747311827955</v>
      </c>
      <c r="J29" s="138">
        <f t="shared" si="12"/>
        <v>416.74305555555554</v>
      </c>
      <c r="K29" s="138">
        <f t="shared" si="13"/>
        <v>491.23790322580646</v>
      </c>
      <c r="L29" s="138">
        <f t="shared" si="14"/>
        <v>599.90694444444443</v>
      </c>
      <c r="M29" s="138">
        <f t="shared" si="15"/>
        <v>601.89516129032256</v>
      </c>
      <c r="N29" s="15">
        <f t="shared" si="1"/>
        <v>589.98835616438362</v>
      </c>
      <c r="P29" s="136">
        <v>2010</v>
      </c>
      <c r="Q29" s="140">
        <v>391091</v>
      </c>
      <c r="R29" s="140">
        <v>355127</v>
      </c>
      <c r="S29" s="140">
        <v>360824</v>
      </c>
      <c r="T29" s="140">
        <v>347596</v>
      </c>
      <c r="U29" s="140">
        <v>538243</v>
      </c>
      <c r="V29" s="140">
        <v>637342</v>
      </c>
      <c r="W29" s="140">
        <v>564797</v>
      </c>
      <c r="X29" s="140">
        <v>427999</v>
      </c>
      <c r="Y29" s="140">
        <v>300055</v>
      </c>
      <c r="Z29" s="140">
        <v>365481</v>
      </c>
      <c r="AA29" s="140">
        <v>431933</v>
      </c>
      <c r="AB29" s="140">
        <v>447810</v>
      </c>
      <c r="AC29" s="16">
        <f t="shared" si="4"/>
        <v>5168298</v>
      </c>
    </row>
    <row r="30" spans="1:29" x14ac:dyDescent="0.2">
      <c r="A30" s="136">
        <f t="shared" si="2"/>
        <v>2011</v>
      </c>
      <c r="B30" s="138">
        <f t="shared" si="3"/>
        <v>760.69086021505382</v>
      </c>
      <c r="C30" s="138">
        <f t="shared" si="5"/>
        <v>860.34821428571433</v>
      </c>
      <c r="D30" s="138">
        <f t="shared" si="6"/>
        <v>804.23790322580646</v>
      </c>
      <c r="E30" s="138">
        <f t="shared" si="7"/>
        <v>898.27777777777783</v>
      </c>
      <c r="F30" s="138">
        <f t="shared" si="8"/>
        <v>917.53494623655911</v>
      </c>
      <c r="G30" s="138">
        <f t="shared" si="9"/>
        <v>945.02777777777783</v>
      </c>
      <c r="H30" s="138">
        <f t="shared" si="10"/>
        <v>944.39381720430106</v>
      </c>
      <c r="I30" s="138">
        <f t="shared" si="11"/>
        <v>875.10483870967744</v>
      </c>
      <c r="J30" s="138">
        <f t="shared" si="12"/>
        <v>527.5</v>
      </c>
      <c r="K30" s="138">
        <f t="shared" si="13"/>
        <v>542.26881720430106</v>
      </c>
      <c r="L30" s="138">
        <f t="shared" si="14"/>
        <v>617.68611111111113</v>
      </c>
      <c r="M30" s="138">
        <f t="shared" si="15"/>
        <v>660.26881720430106</v>
      </c>
      <c r="N30" s="15">
        <f t="shared" si="1"/>
        <v>779.13424657534244</v>
      </c>
      <c r="P30" s="136">
        <v>2011</v>
      </c>
      <c r="Q30" s="140">
        <v>565954</v>
      </c>
      <c r="R30" s="140">
        <v>578154</v>
      </c>
      <c r="S30" s="140">
        <v>598353</v>
      </c>
      <c r="T30" s="140">
        <v>646760</v>
      </c>
      <c r="U30" s="140">
        <v>682646</v>
      </c>
      <c r="V30" s="140">
        <v>680420</v>
      </c>
      <c r="W30" s="140">
        <v>702629</v>
      </c>
      <c r="X30" s="140">
        <v>651078</v>
      </c>
      <c r="Y30" s="140">
        <v>379800</v>
      </c>
      <c r="Z30" s="140">
        <v>403448</v>
      </c>
      <c r="AA30" s="140">
        <v>444734</v>
      </c>
      <c r="AB30" s="140">
        <v>491240</v>
      </c>
      <c r="AC30" s="16">
        <f t="shared" si="4"/>
        <v>6825216</v>
      </c>
    </row>
    <row r="31" spans="1:29" x14ac:dyDescent="0.2">
      <c r="A31" s="136">
        <f t="shared" si="2"/>
        <v>2012</v>
      </c>
      <c r="B31" s="138">
        <f t="shared" si="3"/>
        <v>643.51747311827955</v>
      </c>
      <c r="C31" s="138">
        <f t="shared" si="5"/>
        <v>608.32738095238096</v>
      </c>
      <c r="D31" s="138">
        <f t="shared" si="6"/>
        <v>760.30376344086017</v>
      </c>
      <c r="E31" s="138">
        <f t="shared" si="7"/>
        <v>937.89583333333337</v>
      </c>
      <c r="F31" s="138">
        <f t="shared" si="8"/>
        <v>944.83064516129036</v>
      </c>
      <c r="G31" s="138">
        <f t="shared" si="9"/>
        <v>941.29861111111109</v>
      </c>
      <c r="H31" s="138">
        <f t="shared" si="10"/>
        <v>944.60215053763443</v>
      </c>
      <c r="I31" s="138">
        <f t="shared" si="11"/>
        <v>913.33467741935488</v>
      </c>
      <c r="J31" s="138">
        <f t="shared" si="12"/>
        <v>559.35555555555561</v>
      </c>
      <c r="K31" s="138">
        <f t="shared" si="13"/>
        <v>469.92473118279571</v>
      </c>
      <c r="L31" s="138">
        <f t="shared" si="14"/>
        <v>601.54583333333335</v>
      </c>
      <c r="M31" s="138">
        <f t="shared" si="15"/>
        <v>819.50403225806451</v>
      </c>
      <c r="N31" s="15">
        <f t="shared" si="1"/>
        <v>763.32214611872143</v>
      </c>
      <c r="P31" s="136">
        <v>2012</v>
      </c>
      <c r="Q31" s="140">
        <v>478777</v>
      </c>
      <c r="R31" s="140">
        <v>408796</v>
      </c>
      <c r="S31" s="140">
        <v>565666</v>
      </c>
      <c r="T31" s="140">
        <v>675285</v>
      </c>
      <c r="U31" s="140">
        <v>702954</v>
      </c>
      <c r="V31" s="140">
        <v>677735</v>
      </c>
      <c r="W31" s="140">
        <v>702784</v>
      </c>
      <c r="X31" s="140">
        <v>679521</v>
      </c>
      <c r="Y31" s="140">
        <v>402736</v>
      </c>
      <c r="Z31" s="140">
        <v>349624</v>
      </c>
      <c r="AA31" s="140">
        <v>433113</v>
      </c>
      <c r="AB31" s="140">
        <v>609711</v>
      </c>
      <c r="AC31" s="16">
        <f t="shared" si="4"/>
        <v>6686702</v>
      </c>
    </row>
    <row r="32" spans="1:29" x14ac:dyDescent="0.2">
      <c r="A32" s="136">
        <f t="shared" si="2"/>
        <v>2013</v>
      </c>
      <c r="B32" s="138">
        <f t="shared" si="3"/>
        <v>851.17741935483866</v>
      </c>
      <c r="C32" s="138">
        <f t="shared" si="5"/>
        <v>628.13988095238096</v>
      </c>
      <c r="D32" s="138">
        <f t="shared" si="6"/>
        <v>522.42876344086017</v>
      </c>
      <c r="E32" s="138">
        <f t="shared" si="7"/>
        <v>878.4083333333333</v>
      </c>
      <c r="F32" s="138">
        <f t="shared" si="8"/>
        <v>932.70833333333337</v>
      </c>
      <c r="G32" s="138">
        <f t="shared" si="9"/>
        <v>931.29722222222222</v>
      </c>
      <c r="H32" s="138">
        <f t="shared" si="10"/>
        <v>894.69892473118284</v>
      </c>
      <c r="I32" s="138">
        <f t="shared" si="11"/>
        <v>736.03494623655911</v>
      </c>
      <c r="J32" s="138">
        <f t="shared" si="12"/>
        <v>496.47638888888889</v>
      </c>
      <c r="K32" s="138">
        <f t="shared" si="13"/>
        <v>516.32930107526886</v>
      </c>
      <c r="L32" s="138">
        <f t="shared" si="14"/>
        <v>605.86111111111109</v>
      </c>
      <c r="M32" s="138">
        <f t="shared" si="15"/>
        <v>638.90994623655911</v>
      </c>
      <c r="N32" s="15">
        <f t="shared" si="1"/>
        <v>720.02773972602745</v>
      </c>
      <c r="P32" s="136">
        <v>2013</v>
      </c>
      <c r="Q32" s="140">
        <v>633276</v>
      </c>
      <c r="R32" s="140">
        <v>422110</v>
      </c>
      <c r="S32" s="140">
        <v>388687</v>
      </c>
      <c r="T32" s="140">
        <v>632454</v>
      </c>
      <c r="U32" s="140">
        <v>693935</v>
      </c>
      <c r="V32" s="140">
        <v>670534</v>
      </c>
      <c r="W32" s="140">
        <v>665656</v>
      </c>
      <c r="X32" s="140">
        <v>547610</v>
      </c>
      <c r="Y32" s="140">
        <v>357463</v>
      </c>
      <c r="Z32" s="140">
        <v>384149</v>
      </c>
      <c r="AA32" s="140">
        <v>436220</v>
      </c>
      <c r="AB32" s="140">
        <v>475349</v>
      </c>
      <c r="AC32" s="16">
        <f t="shared" si="4"/>
        <v>6307443</v>
      </c>
    </row>
    <row r="33" spans="1:29" x14ac:dyDescent="0.2">
      <c r="A33" s="136">
        <f t="shared" si="2"/>
        <v>2014</v>
      </c>
      <c r="B33" s="138">
        <f t="shared" si="3"/>
        <v>634.47849462365593</v>
      </c>
      <c r="C33" s="138">
        <f t="shared" si="5"/>
        <v>516.26934523809518</v>
      </c>
      <c r="D33" s="138">
        <f t="shared" si="6"/>
        <v>730.79973118279565</v>
      </c>
      <c r="E33" s="138">
        <f t="shared" si="7"/>
        <v>860.31666666666672</v>
      </c>
      <c r="F33" s="138">
        <f t="shared" si="8"/>
        <v>943.66532258064512</v>
      </c>
      <c r="G33" s="138">
        <f t="shared" si="9"/>
        <v>921.26527777777778</v>
      </c>
      <c r="H33" s="138">
        <f t="shared" si="10"/>
        <v>894.11424731182797</v>
      </c>
      <c r="I33" s="138">
        <f t="shared" si="11"/>
        <v>718.79569892473114</v>
      </c>
      <c r="J33" s="138">
        <f t="shared" si="12"/>
        <v>440.07777777777778</v>
      </c>
      <c r="K33" s="138">
        <f t="shared" si="13"/>
        <v>464.15456989247309</v>
      </c>
      <c r="L33" s="138">
        <f t="shared" si="14"/>
        <v>611.46111111111111</v>
      </c>
      <c r="M33" s="138">
        <f t="shared" si="15"/>
        <v>691.19220430107532</v>
      </c>
      <c r="N33" s="15">
        <f t="shared" si="1"/>
        <v>703.67773972602743</v>
      </c>
      <c r="P33" s="136">
        <v>2014</v>
      </c>
      <c r="Q33" s="140">
        <v>472052</v>
      </c>
      <c r="R33" s="140">
        <v>346933</v>
      </c>
      <c r="S33" s="140">
        <v>543715</v>
      </c>
      <c r="T33" s="140">
        <v>619428</v>
      </c>
      <c r="U33" s="140">
        <v>702087</v>
      </c>
      <c r="V33" s="140">
        <v>663311</v>
      </c>
      <c r="W33" s="140">
        <v>665221</v>
      </c>
      <c r="X33" s="140">
        <v>534784</v>
      </c>
      <c r="Y33" s="140">
        <v>316856</v>
      </c>
      <c r="Z33" s="140">
        <v>345331</v>
      </c>
      <c r="AA33" s="140">
        <v>440252</v>
      </c>
      <c r="AB33" s="140">
        <v>514247</v>
      </c>
      <c r="AC33" s="16">
        <f t="shared" si="4"/>
        <v>6164217</v>
      </c>
    </row>
    <row r="34" spans="1:29" x14ac:dyDescent="0.2">
      <c r="A34" s="136">
        <f t="shared" si="2"/>
        <v>2015</v>
      </c>
      <c r="B34" s="138">
        <f t="shared" si="3"/>
        <v>818.70833333333337</v>
      </c>
      <c r="C34" s="138">
        <f t="shared" si="5"/>
        <v>898.24851190476193</v>
      </c>
      <c r="D34" s="138">
        <f t="shared" si="6"/>
        <v>843.91129032258061</v>
      </c>
      <c r="E34" s="138">
        <f t="shared" si="7"/>
        <v>698.48749999999995</v>
      </c>
      <c r="F34" s="138">
        <f t="shared" si="8"/>
        <v>694.86290322580646</v>
      </c>
      <c r="G34" s="138">
        <f t="shared" si="9"/>
        <v>666.55555555555554</v>
      </c>
      <c r="H34" s="138">
        <f t="shared" si="10"/>
        <v>641.09811827956992</v>
      </c>
      <c r="I34" s="138">
        <f t="shared" si="11"/>
        <v>699.32661290322585</v>
      </c>
      <c r="J34" s="138">
        <f t="shared" si="12"/>
        <v>489.74444444444447</v>
      </c>
      <c r="K34" s="138">
        <f t="shared" si="13"/>
        <v>477.97849462365593</v>
      </c>
      <c r="L34" s="138">
        <f t="shared" si="14"/>
        <v>576.67916666666667</v>
      </c>
      <c r="M34" s="138">
        <f t="shared" si="15"/>
        <v>591.31586021505382</v>
      </c>
      <c r="N34" s="15">
        <f t="shared" si="1"/>
        <v>673.63892694063929</v>
      </c>
      <c r="P34" s="136">
        <v>2015</v>
      </c>
      <c r="Q34" s="140">
        <v>609119</v>
      </c>
      <c r="R34" s="140">
        <v>603623</v>
      </c>
      <c r="S34" s="140">
        <v>627870</v>
      </c>
      <c r="T34" s="140">
        <v>502911</v>
      </c>
      <c r="U34" s="140">
        <v>516978</v>
      </c>
      <c r="V34" s="140">
        <v>479920</v>
      </c>
      <c r="W34" s="140">
        <v>476977</v>
      </c>
      <c r="X34" s="140">
        <v>520299</v>
      </c>
      <c r="Y34" s="140">
        <v>352616</v>
      </c>
      <c r="Z34" s="140">
        <v>355616</v>
      </c>
      <c r="AA34" s="140">
        <v>415209</v>
      </c>
      <c r="AB34" s="140">
        <v>439939</v>
      </c>
      <c r="AC34" s="16">
        <f t="shared" si="4"/>
        <v>5901077</v>
      </c>
    </row>
    <row r="35" spans="1:29" x14ac:dyDescent="0.2">
      <c r="A35" s="136">
        <f t="shared" si="2"/>
        <v>2016</v>
      </c>
      <c r="B35" s="138">
        <f t="shared" si="3"/>
        <v>633.01209677419354</v>
      </c>
      <c r="C35" s="138">
        <f t="shared" si="5"/>
        <v>674.36160714285711</v>
      </c>
      <c r="D35" s="138">
        <f t="shared" si="6"/>
        <v>728.69220430107532</v>
      </c>
      <c r="E35" s="138">
        <f t="shared" si="7"/>
        <v>863.40277777777783</v>
      </c>
      <c r="F35" s="138">
        <f t="shared" si="8"/>
        <v>843.17473118279565</v>
      </c>
      <c r="G35" s="138">
        <f t="shared" si="9"/>
        <v>808.94722222222219</v>
      </c>
      <c r="H35" s="138">
        <f t="shared" si="10"/>
        <v>726.08333333333337</v>
      </c>
      <c r="I35" s="138">
        <f t="shared" si="11"/>
        <v>637.52419354838707</v>
      </c>
      <c r="J35" s="138">
        <f t="shared" si="12"/>
        <v>470.73611111111109</v>
      </c>
      <c r="K35" s="138">
        <f t="shared" si="13"/>
        <v>516.47983870967744</v>
      </c>
      <c r="L35" s="138">
        <f t="shared" si="14"/>
        <v>672.60833333333335</v>
      </c>
      <c r="M35" s="138">
        <f t="shared" si="15"/>
        <v>768.71370967741939</v>
      </c>
      <c r="N35" s="15">
        <f t="shared" si="1"/>
        <v>695.38915525114157</v>
      </c>
      <c r="P35" s="136">
        <v>2016</v>
      </c>
      <c r="Q35" s="140">
        <v>470961</v>
      </c>
      <c r="R35" s="140">
        <v>453171</v>
      </c>
      <c r="S35" s="140">
        <v>542147</v>
      </c>
      <c r="T35" s="140">
        <v>621650</v>
      </c>
      <c r="U35" s="140">
        <v>627322</v>
      </c>
      <c r="V35" s="140">
        <v>582442</v>
      </c>
      <c r="W35" s="140">
        <v>540206</v>
      </c>
      <c r="X35" s="140">
        <v>474318</v>
      </c>
      <c r="Y35" s="140">
        <v>338930</v>
      </c>
      <c r="Z35" s="140">
        <v>384261</v>
      </c>
      <c r="AA35" s="140">
        <v>484278</v>
      </c>
      <c r="AB35" s="140">
        <v>571923</v>
      </c>
      <c r="AC35" s="16">
        <f t="shared" si="4"/>
        <v>6091609</v>
      </c>
    </row>
    <row r="36" spans="1:29" x14ac:dyDescent="0.2">
      <c r="A36" s="136">
        <f t="shared" si="2"/>
        <v>2017</v>
      </c>
      <c r="B36" s="138">
        <f t="shared" si="3"/>
        <v>820.125</v>
      </c>
      <c r="C36" s="138">
        <f t="shared" si="5"/>
        <v>772.01190476190482</v>
      </c>
      <c r="D36" s="138">
        <f t="shared" si="6"/>
        <v>848.93145161290317</v>
      </c>
      <c r="E36" s="138">
        <f t="shared" si="7"/>
        <v>944.79166666666663</v>
      </c>
      <c r="F36" s="138">
        <f t="shared" si="8"/>
        <v>944.83064516129036</v>
      </c>
      <c r="G36" s="138">
        <f t="shared" si="9"/>
        <v>943.20972222222224</v>
      </c>
      <c r="H36" s="138">
        <f t="shared" si="10"/>
        <v>783.89516129032256</v>
      </c>
      <c r="I36" s="138">
        <f t="shared" si="11"/>
        <v>611.02016129032256</v>
      </c>
      <c r="J36" s="138">
        <f t="shared" si="12"/>
        <v>491.79583333333335</v>
      </c>
      <c r="K36" s="138">
        <f t="shared" si="13"/>
        <v>409.04032258064518</v>
      </c>
      <c r="L36" s="138">
        <f t="shared" si="14"/>
        <v>519.92499999999995</v>
      </c>
      <c r="M36" s="138">
        <f t="shared" si="15"/>
        <v>639.3427419354839</v>
      </c>
      <c r="N36" s="15">
        <f t="shared" si="1"/>
        <v>727.07054794520548</v>
      </c>
      <c r="P36" s="136">
        <v>2017</v>
      </c>
      <c r="Q36" s="140">
        <v>610173</v>
      </c>
      <c r="R36" s="140">
        <v>518792</v>
      </c>
      <c r="S36" s="140">
        <v>631605</v>
      </c>
      <c r="T36" s="140">
        <v>680250</v>
      </c>
      <c r="U36" s="140">
        <v>702954</v>
      </c>
      <c r="V36" s="140">
        <v>679111</v>
      </c>
      <c r="W36" s="140">
        <v>583218</v>
      </c>
      <c r="X36" s="140">
        <v>454599</v>
      </c>
      <c r="Y36" s="140">
        <v>354093</v>
      </c>
      <c r="Z36" s="140">
        <v>304326</v>
      </c>
      <c r="AA36" s="140">
        <v>374346</v>
      </c>
      <c r="AB36" s="140">
        <v>475671</v>
      </c>
      <c r="AC36" s="16">
        <f t="shared" si="4"/>
        <v>6369138</v>
      </c>
    </row>
    <row r="37" spans="1:29" x14ac:dyDescent="0.2">
      <c r="A37" s="136">
        <f t="shared" si="2"/>
        <v>2018</v>
      </c>
      <c r="B37" s="138">
        <f t="shared" si="3"/>
        <v>797.36424731182797</v>
      </c>
      <c r="C37" s="138">
        <f t="shared" si="5"/>
        <v>913.44345238095241</v>
      </c>
      <c r="D37" s="138">
        <f t="shared" si="6"/>
        <v>739.80913978494618</v>
      </c>
      <c r="E37" s="138">
        <f t="shared" si="7"/>
        <v>864.45833333333337</v>
      </c>
      <c r="F37" s="138">
        <f t="shared" si="8"/>
        <v>944.83064516129036</v>
      </c>
      <c r="G37" s="138">
        <f t="shared" si="9"/>
        <v>929.21527777777783</v>
      </c>
      <c r="H37" s="138">
        <f t="shared" si="10"/>
        <v>777.34677419354841</v>
      </c>
      <c r="I37" s="138">
        <f t="shared" si="11"/>
        <v>645.875</v>
      </c>
      <c r="J37" s="138">
        <f t="shared" si="12"/>
        <v>439.88194444444446</v>
      </c>
      <c r="K37" s="138">
        <f t="shared" si="13"/>
        <v>454.61155913978496</v>
      </c>
      <c r="L37" s="138">
        <f t="shared" si="14"/>
        <v>605.84305555555557</v>
      </c>
      <c r="M37" s="138">
        <f t="shared" si="15"/>
        <v>579.98521505376345</v>
      </c>
      <c r="N37" s="15">
        <f t="shared" si="1"/>
        <v>722.99417808219175</v>
      </c>
      <c r="P37" s="136">
        <v>2018</v>
      </c>
      <c r="Q37" s="140">
        <v>593239</v>
      </c>
      <c r="R37" s="140">
        <v>613834</v>
      </c>
      <c r="S37" s="140">
        <v>550418</v>
      </c>
      <c r="T37" s="140">
        <v>622410</v>
      </c>
      <c r="U37" s="140">
        <v>702954</v>
      </c>
      <c r="V37" s="140">
        <v>669035</v>
      </c>
      <c r="W37" s="140">
        <v>578346</v>
      </c>
      <c r="X37" s="140">
        <v>480531</v>
      </c>
      <c r="Y37" s="140">
        <v>316715</v>
      </c>
      <c r="Z37" s="140">
        <v>338231</v>
      </c>
      <c r="AA37" s="140">
        <v>436207</v>
      </c>
      <c r="AB37" s="140">
        <v>431509</v>
      </c>
      <c r="AC37" s="16">
        <f t="shared" si="4"/>
        <v>6333429</v>
      </c>
    </row>
    <row r="38" spans="1:29" x14ac:dyDescent="0.2">
      <c r="A38" s="136">
        <f t="shared" si="2"/>
        <v>2019</v>
      </c>
      <c r="B38" s="138">
        <f t="shared" si="3"/>
        <v>619.75268817204301</v>
      </c>
      <c r="C38" s="138">
        <f t="shared" si="5"/>
        <v>609.93154761904759</v>
      </c>
      <c r="D38" s="138">
        <f t="shared" si="6"/>
        <v>503.86021505376345</v>
      </c>
      <c r="E38" s="138">
        <f t="shared" si="7"/>
        <v>529.82500000000005</v>
      </c>
      <c r="F38" s="138">
        <f t="shared" si="8"/>
        <v>831.26075268817203</v>
      </c>
      <c r="G38" s="138">
        <f t="shared" si="9"/>
        <v>724.39861111111111</v>
      </c>
      <c r="H38" s="138">
        <f t="shared" si="10"/>
        <v>624.18010752688167</v>
      </c>
      <c r="I38" s="138">
        <f t="shared" si="11"/>
        <v>620.27419354838707</v>
      </c>
      <c r="J38" s="138">
        <f t="shared" si="12"/>
        <v>403.41388888888889</v>
      </c>
      <c r="K38" s="138">
        <f t="shared" si="13"/>
        <v>404.08602150537632</v>
      </c>
      <c r="L38" s="138">
        <f t="shared" si="14"/>
        <v>626.40277777777783</v>
      </c>
      <c r="M38" s="138">
        <f t="shared" si="15"/>
        <v>569.7163978494624</v>
      </c>
      <c r="N38" s="15">
        <f t="shared" si="1"/>
        <v>588.94885844748853</v>
      </c>
      <c r="P38" s="136">
        <v>2019</v>
      </c>
      <c r="Q38" s="140">
        <v>461096</v>
      </c>
      <c r="R38" s="140">
        <v>409874</v>
      </c>
      <c r="S38" s="140">
        <v>374872</v>
      </c>
      <c r="T38" s="140">
        <v>381474</v>
      </c>
      <c r="U38" s="140">
        <v>618458</v>
      </c>
      <c r="V38" s="140">
        <v>521567</v>
      </c>
      <c r="W38" s="140">
        <v>464390</v>
      </c>
      <c r="X38" s="140">
        <v>461484</v>
      </c>
      <c r="Y38" s="140">
        <v>290458</v>
      </c>
      <c r="Z38" s="140">
        <v>300640</v>
      </c>
      <c r="AA38" s="140">
        <v>451010</v>
      </c>
      <c r="AB38" s="140">
        <v>423869</v>
      </c>
      <c r="AC38" s="16">
        <f t="shared" si="4"/>
        <v>5159192</v>
      </c>
    </row>
    <row r="39" spans="1:29" x14ac:dyDescent="0.2">
      <c r="A39" s="136">
        <f t="shared" si="2"/>
        <v>2020</v>
      </c>
      <c r="B39" s="138">
        <f t="shared" si="3"/>
        <v>667.39381720430106</v>
      </c>
      <c r="C39" s="138">
        <f t="shared" si="5"/>
        <v>785.66815476190482</v>
      </c>
      <c r="D39" s="138">
        <f t="shared" si="6"/>
        <v>538.02688172043008</v>
      </c>
      <c r="E39" s="138">
        <f t="shared" si="7"/>
        <v>546.69861111111106</v>
      </c>
      <c r="F39" s="138">
        <f t="shared" si="8"/>
        <v>928.38575268817203</v>
      </c>
      <c r="G39" s="138">
        <f t="shared" si="9"/>
        <v>945.02777777777783</v>
      </c>
      <c r="H39" s="138">
        <f t="shared" si="10"/>
        <v>898.08467741935488</v>
      </c>
      <c r="I39" s="138">
        <f t="shared" si="11"/>
        <v>741.82526881720435</v>
      </c>
      <c r="J39" s="138">
        <f t="shared" si="12"/>
        <v>482.80833333333334</v>
      </c>
      <c r="K39" s="138">
        <f t="shared" si="13"/>
        <v>476.15456989247309</v>
      </c>
      <c r="L39" s="138">
        <f t="shared" si="14"/>
        <v>660.08888888888885</v>
      </c>
      <c r="M39" s="138">
        <f t="shared" si="15"/>
        <v>652.50403225806451</v>
      </c>
      <c r="N39" s="15">
        <f t="shared" si="1"/>
        <v>693.18093607305934</v>
      </c>
      <c r="P39" s="136">
        <v>2020</v>
      </c>
      <c r="Q39" s="140">
        <v>496541</v>
      </c>
      <c r="R39" s="140">
        <v>527969</v>
      </c>
      <c r="S39" s="140">
        <v>400292</v>
      </c>
      <c r="T39" s="140">
        <v>393623</v>
      </c>
      <c r="U39" s="140">
        <v>690719</v>
      </c>
      <c r="V39" s="140">
        <v>680420</v>
      </c>
      <c r="W39" s="140">
        <v>668175</v>
      </c>
      <c r="X39" s="140">
        <v>551918</v>
      </c>
      <c r="Y39" s="140">
        <v>347622</v>
      </c>
      <c r="Z39" s="140">
        <v>354259</v>
      </c>
      <c r="AA39" s="140">
        <v>475264</v>
      </c>
      <c r="AB39" s="140">
        <v>485463</v>
      </c>
      <c r="AC39" s="16">
        <f t="shared" si="4"/>
        <v>6072265</v>
      </c>
    </row>
    <row r="40" spans="1:29" x14ac:dyDescent="0.2">
      <c r="A40" s="136">
        <f t="shared" si="2"/>
        <v>2021</v>
      </c>
      <c r="B40" s="138">
        <f t="shared" si="3"/>
        <v>781.89112903225805</v>
      </c>
      <c r="C40" s="138">
        <f t="shared" si="5"/>
        <v>747.17261904761904</v>
      </c>
      <c r="D40" s="138">
        <f t="shared" si="6"/>
        <v>486.45026881720429</v>
      </c>
      <c r="E40" s="138">
        <f t="shared" si="7"/>
        <v>536.3125</v>
      </c>
      <c r="F40" s="138">
        <f t="shared" si="8"/>
        <v>785.83198924731187</v>
      </c>
      <c r="G40" s="138">
        <f t="shared" si="9"/>
        <v>882.44583333333333</v>
      </c>
      <c r="H40" s="138">
        <f t="shared" si="10"/>
        <v>726.88978494623655</v>
      </c>
      <c r="I40" s="138">
        <f t="shared" si="11"/>
        <v>659.86155913978496</v>
      </c>
      <c r="J40" s="138">
        <f t="shared" si="12"/>
        <v>443.14027777777778</v>
      </c>
      <c r="K40" s="138">
        <f t="shared" si="13"/>
        <v>446.78360215053766</v>
      </c>
      <c r="L40" s="138">
        <f t="shared" si="14"/>
        <v>579.4666666666667</v>
      </c>
      <c r="M40" s="138">
        <f t="shared" si="15"/>
        <v>852.16263440860212</v>
      </c>
      <c r="N40" s="17">
        <f t="shared" si="1"/>
        <v>660.54189497716891</v>
      </c>
      <c r="P40" s="137">
        <v>2021</v>
      </c>
      <c r="Q40" s="143">
        <v>581727</v>
      </c>
      <c r="R40" s="143">
        <v>502100</v>
      </c>
      <c r="S40" s="143">
        <v>361919</v>
      </c>
      <c r="T40" s="143">
        <v>386145</v>
      </c>
      <c r="U40" s="143">
        <v>584659</v>
      </c>
      <c r="V40" s="143">
        <v>635361</v>
      </c>
      <c r="W40" s="143">
        <v>540806</v>
      </c>
      <c r="X40" s="143">
        <v>490937</v>
      </c>
      <c r="Y40" s="143">
        <v>319061</v>
      </c>
      <c r="Z40" s="143">
        <v>332407</v>
      </c>
      <c r="AA40" s="143">
        <v>417216</v>
      </c>
      <c r="AB40" s="143">
        <v>634009</v>
      </c>
      <c r="AC40" s="19">
        <f t="shared" si="4"/>
        <v>5786347</v>
      </c>
    </row>
    <row r="41" spans="1:29" x14ac:dyDescent="0.2">
      <c r="A41" s="22" t="str">
        <f>'(R) Upper Baker'!A41</f>
        <v>Median</v>
      </c>
      <c r="B41" s="23">
        <f t="shared" ref="B41:M41" si="16">MEDIAN(B11:B40)</f>
        <v>704.78293010752691</v>
      </c>
      <c r="C41" s="23">
        <f t="shared" si="16"/>
        <v>670.76339285714289</v>
      </c>
      <c r="D41" s="23">
        <f t="shared" si="16"/>
        <v>645.96169354838707</v>
      </c>
      <c r="E41" s="23">
        <f t="shared" si="16"/>
        <v>706.86597222222213</v>
      </c>
      <c r="F41" s="23">
        <f t="shared" si="16"/>
        <v>849.95295698924724</v>
      </c>
      <c r="G41" s="23">
        <f t="shared" si="16"/>
        <v>891.25902777777787</v>
      </c>
      <c r="H41" s="23">
        <f t="shared" si="16"/>
        <v>782.6552419354839</v>
      </c>
      <c r="I41" s="23">
        <f t="shared" si="16"/>
        <v>679.26612903225805</v>
      </c>
      <c r="J41" s="23">
        <f t="shared" si="16"/>
        <v>490.77013888888894</v>
      </c>
      <c r="K41" s="23">
        <f t="shared" si="16"/>
        <v>493.91666666666669</v>
      </c>
      <c r="L41" s="23">
        <f t="shared" si="16"/>
        <v>607.78125</v>
      </c>
      <c r="M41" s="23">
        <f t="shared" si="16"/>
        <v>659.61626344086017</v>
      </c>
      <c r="N41" s="24">
        <f t="shared" si="1"/>
        <v>682.14349315068489</v>
      </c>
      <c r="O41" s="21"/>
      <c r="P41" s="22" t="str">
        <f>A41</f>
        <v>Median</v>
      </c>
      <c r="Q41" s="26">
        <f t="shared" ref="Q41:AB41" si="17">MEDIAN(Q11:Q40)</f>
        <v>524358.5</v>
      </c>
      <c r="R41" s="26">
        <f t="shared" si="17"/>
        <v>450753</v>
      </c>
      <c r="S41" s="26">
        <f t="shared" si="17"/>
        <v>480595.5</v>
      </c>
      <c r="T41" s="26">
        <f t="shared" si="17"/>
        <v>508943.5</v>
      </c>
      <c r="U41" s="26">
        <f t="shared" si="17"/>
        <v>632365</v>
      </c>
      <c r="V41" s="26">
        <f t="shared" si="17"/>
        <v>641706.5</v>
      </c>
      <c r="W41" s="26">
        <f t="shared" si="17"/>
        <v>582295.5</v>
      </c>
      <c r="X41" s="26">
        <f t="shared" si="17"/>
        <v>505374</v>
      </c>
      <c r="Y41" s="26">
        <f t="shared" si="17"/>
        <v>353354.5</v>
      </c>
      <c r="Z41" s="26">
        <f t="shared" si="17"/>
        <v>367474</v>
      </c>
      <c r="AA41" s="26">
        <f t="shared" si="17"/>
        <v>437602.5</v>
      </c>
      <c r="AB41" s="26">
        <f t="shared" si="17"/>
        <v>490754.5</v>
      </c>
      <c r="AC41" s="27">
        <f t="shared" si="4"/>
        <v>5975577</v>
      </c>
    </row>
    <row r="42" spans="1:29" x14ac:dyDescent="0.2">
      <c r="A42" s="44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21"/>
      <c r="P42" s="44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6"/>
    </row>
    <row r="43" spans="1:29" x14ac:dyDescent="0.2">
      <c r="A43" s="28" t="s">
        <v>61</v>
      </c>
      <c r="B43" s="80">
        <f t="shared" ref="B43:M43" si="18">AVERAGE(B11:B40)</f>
        <v>720.39919354838707</v>
      </c>
      <c r="C43" s="81">
        <f t="shared" si="18"/>
        <v>705.02881944444437</v>
      </c>
      <c r="D43" s="81">
        <f t="shared" si="18"/>
        <v>655.53163082437266</v>
      </c>
      <c r="E43" s="81">
        <f t="shared" si="18"/>
        <v>713.91949074074068</v>
      </c>
      <c r="F43" s="81">
        <f t="shared" si="18"/>
        <v>838.05900537634432</v>
      </c>
      <c r="G43" s="81">
        <f t="shared" si="18"/>
        <v>866.71282407407409</v>
      </c>
      <c r="H43" s="81">
        <f t="shared" si="18"/>
        <v>781.73378136200711</v>
      </c>
      <c r="I43" s="81">
        <f t="shared" si="18"/>
        <v>689.36397849462367</v>
      </c>
      <c r="J43" s="81">
        <f t="shared" si="18"/>
        <v>505.37967592592588</v>
      </c>
      <c r="K43" s="81">
        <f t="shared" si="18"/>
        <v>509.71872759856632</v>
      </c>
      <c r="L43" s="81">
        <f t="shared" si="18"/>
        <v>611.22074074074078</v>
      </c>
      <c r="M43" s="81">
        <f t="shared" si="18"/>
        <v>694.71061827956999</v>
      </c>
      <c r="N43" s="24">
        <f>SUMPRODUCT(B43:M43,$B$9:$M$9)/$N$9</f>
        <v>691.04880517503807</v>
      </c>
      <c r="O43" s="6"/>
      <c r="P43" s="28" t="s">
        <v>61</v>
      </c>
      <c r="Q43" s="83">
        <f t="shared" ref="Q43:AB43" si="19">AVERAGE(Q11:Q40)</f>
        <v>535977</v>
      </c>
      <c r="R43" s="84">
        <f t="shared" si="19"/>
        <v>473779.36666666664</v>
      </c>
      <c r="S43" s="84">
        <f t="shared" si="19"/>
        <v>487715.53333333333</v>
      </c>
      <c r="T43" s="84">
        <f t="shared" si="19"/>
        <v>514022.03333333333</v>
      </c>
      <c r="U43" s="84">
        <f t="shared" si="19"/>
        <v>623515.9</v>
      </c>
      <c r="V43" s="84">
        <f t="shared" si="19"/>
        <v>624033.23333333328</v>
      </c>
      <c r="W43" s="84">
        <f t="shared" si="19"/>
        <v>581609.93333333335</v>
      </c>
      <c r="X43" s="84">
        <f t="shared" si="19"/>
        <v>512886.8</v>
      </c>
      <c r="Y43" s="84">
        <f t="shared" si="19"/>
        <v>363873.36666666664</v>
      </c>
      <c r="Z43" s="84">
        <f t="shared" si="19"/>
        <v>379230.73333333334</v>
      </c>
      <c r="AA43" s="84">
        <f t="shared" si="19"/>
        <v>440078.93333333335</v>
      </c>
      <c r="AB43" s="84">
        <f t="shared" si="19"/>
        <v>516864.7</v>
      </c>
      <c r="AC43" s="85">
        <f t="shared" si="4"/>
        <v>6053587.5333333332</v>
      </c>
    </row>
    <row r="44" spans="1:29" x14ac:dyDescent="0.2">
      <c r="A44" s="28" t="s">
        <v>62</v>
      </c>
      <c r="B44" s="78">
        <f>B43-B41</f>
        <v>15.616263440860166</v>
      </c>
      <c r="C44" s="18">
        <f t="shared" ref="C44:N44" si="20">C43-C41</f>
        <v>34.265426587301477</v>
      </c>
      <c r="D44" s="18">
        <f t="shared" si="20"/>
        <v>9.5699372759855805</v>
      </c>
      <c r="E44" s="18">
        <f t="shared" si="20"/>
        <v>7.0535185185185583</v>
      </c>
      <c r="F44" s="18">
        <f t="shared" si="20"/>
        <v>-11.893951612902924</v>
      </c>
      <c r="G44" s="18">
        <f t="shared" si="20"/>
        <v>-24.546203703703782</v>
      </c>
      <c r="H44" s="18">
        <f t="shared" si="20"/>
        <v>-0.92146057347679289</v>
      </c>
      <c r="I44" s="18">
        <f t="shared" si="20"/>
        <v>10.097849462365616</v>
      </c>
      <c r="J44" s="18">
        <f t="shared" si="20"/>
        <v>14.609537037036944</v>
      </c>
      <c r="K44" s="18">
        <f t="shared" si="20"/>
        <v>15.802060931899632</v>
      </c>
      <c r="L44" s="18">
        <f t="shared" si="20"/>
        <v>3.43949074074078</v>
      </c>
      <c r="M44" s="18">
        <f t="shared" si="20"/>
        <v>35.094354838709819</v>
      </c>
      <c r="N44" s="79">
        <f t="shared" si="20"/>
        <v>8.9053120243531794</v>
      </c>
      <c r="O44" s="6"/>
      <c r="P44" s="28" t="s">
        <v>62</v>
      </c>
      <c r="Q44" s="78">
        <f>Q43-Q41</f>
        <v>11618.5</v>
      </c>
      <c r="R44" s="18">
        <f t="shared" ref="R44:AB44" si="21">R43-R41</f>
        <v>23026.36666666664</v>
      </c>
      <c r="S44" s="18">
        <f t="shared" si="21"/>
        <v>7120.0333333333256</v>
      </c>
      <c r="T44" s="18">
        <f t="shared" si="21"/>
        <v>5078.5333333333256</v>
      </c>
      <c r="U44" s="18">
        <f t="shared" si="21"/>
        <v>-8849.0999999999767</v>
      </c>
      <c r="V44" s="18">
        <f t="shared" si="21"/>
        <v>-17673.266666666721</v>
      </c>
      <c r="W44" s="18">
        <f t="shared" si="21"/>
        <v>-685.56666666665114</v>
      </c>
      <c r="X44" s="18">
        <f t="shared" si="21"/>
        <v>7512.7999999999884</v>
      </c>
      <c r="Y44" s="18">
        <f t="shared" si="21"/>
        <v>10518.86666666664</v>
      </c>
      <c r="Z44" s="18">
        <f t="shared" si="21"/>
        <v>11756.733333333337</v>
      </c>
      <c r="AA44" s="18">
        <f t="shared" si="21"/>
        <v>2476.4333333333489</v>
      </c>
      <c r="AB44" s="82">
        <f t="shared" si="21"/>
        <v>26110.200000000012</v>
      </c>
      <c r="AC44" s="86">
        <f t="shared" si="4"/>
        <v>78010.533333333267</v>
      </c>
    </row>
    <row r="45" spans="1:29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29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29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29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="6" customFormat="1" x14ac:dyDescent="0.2"/>
    <row r="50" s="6" customFormat="1" x14ac:dyDescent="0.2"/>
    <row r="51" s="6" customFormat="1" x14ac:dyDescent="0.2"/>
    <row r="52" s="6" customFormat="1" x14ac:dyDescent="0.2"/>
    <row r="53" s="6" customFormat="1" x14ac:dyDescent="0.2"/>
    <row r="54" s="6" customFormat="1" x14ac:dyDescent="0.2"/>
    <row r="55" s="6" customFormat="1" x14ac:dyDescent="0.2"/>
    <row r="56" s="6" customFormat="1" x14ac:dyDescent="0.2"/>
    <row r="57" s="6" customFormat="1" x14ac:dyDescent="0.2"/>
    <row r="58" s="6" customFormat="1" x14ac:dyDescent="0.2"/>
    <row r="59" s="6" customFormat="1" x14ac:dyDescent="0.2"/>
    <row r="60" s="6" customFormat="1" x14ac:dyDescent="0.2"/>
    <row r="61" s="6" customFormat="1" x14ac:dyDescent="0.2"/>
    <row r="62" s="6" customFormat="1" x14ac:dyDescent="0.2"/>
    <row r="63" s="6" customFormat="1" x14ac:dyDescent="0.2"/>
    <row r="64" s="6" customFormat="1" x14ac:dyDescent="0.2"/>
    <row r="65" s="6" customFormat="1" x14ac:dyDescent="0.2"/>
    <row r="66" s="6" customFormat="1" x14ac:dyDescent="0.2"/>
    <row r="67" s="6" customFormat="1" x14ac:dyDescent="0.2"/>
    <row r="68" s="6" customFormat="1" x14ac:dyDescent="0.2"/>
    <row r="69" s="6" customFormat="1" x14ac:dyDescent="0.2"/>
    <row r="70" s="6" customFormat="1" x14ac:dyDescent="0.2"/>
    <row r="71" s="6" customFormat="1" x14ac:dyDescent="0.2"/>
    <row r="72" s="6" customFormat="1" x14ac:dyDescent="0.2"/>
    <row r="73" s="6" customFormat="1" x14ac:dyDescent="0.2"/>
    <row r="74" s="6" customFormat="1" x14ac:dyDescent="0.2"/>
    <row r="75" s="6" customFormat="1" x14ac:dyDescent="0.2"/>
    <row r="76" s="6" customFormat="1" x14ac:dyDescent="0.2"/>
    <row r="77" s="6" customFormat="1" x14ac:dyDescent="0.2"/>
    <row r="78" s="6" customFormat="1" x14ac:dyDescent="0.2"/>
    <row r="79" s="6" customFormat="1" x14ac:dyDescent="0.2"/>
    <row r="80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7" customFormat="1" x14ac:dyDescent="0.2"/>
    <row r="108" s="6" customFormat="1" x14ac:dyDescent="0.2"/>
    <row r="109" s="7" customFormat="1" x14ac:dyDescent="0.2"/>
    <row r="110" s="7" customFormat="1" x14ac:dyDescent="0.2"/>
    <row r="111" s="6" customFormat="1" x14ac:dyDescent="0.2"/>
    <row r="112" s="6" customFormat="1" x14ac:dyDescent="0.2"/>
    <row r="113" s="6" customFormat="1" x14ac:dyDescent="0.2"/>
    <row r="114" s="6" customFormat="1" x14ac:dyDescent="0.2"/>
    <row r="115" s="6" customFormat="1" x14ac:dyDescent="0.2"/>
    <row r="116" s="6" customFormat="1" x14ac:dyDescent="0.2"/>
    <row r="117" s="6" customFormat="1" x14ac:dyDescent="0.2"/>
    <row r="118" s="6" customFormat="1" x14ac:dyDescent="0.2"/>
    <row r="119" s="6" customFormat="1" x14ac:dyDescent="0.2"/>
    <row r="120" s="6" customFormat="1" x14ac:dyDescent="0.2"/>
    <row r="121" s="6" customFormat="1" x14ac:dyDescent="0.2"/>
    <row r="122" s="6" customFormat="1" x14ac:dyDescent="0.2"/>
    <row r="123" s="6" customFormat="1" x14ac:dyDescent="0.2"/>
    <row r="124" s="6" customFormat="1" x14ac:dyDescent="0.2"/>
    <row r="125" s="6" customFormat="1" x14ac:dyDescent="0.2"/>
    <row r="126" s="6" customFormat="1" x14ac:dyDescent="0.2"/>
    <row r="127" s="6" customFormat="1" x14ac:dyDescent="0.2"/>
    <row r="128" s="6" customFormat="1" x14ac:dyDescent="0.2"/>
    <row r="129" s="6" customFormat="1" x14ac:dyDescent="0.2"/>
    <row r="130" s="6" customFormat="1" x14ac:dyDescent="0.2"/>
    <row r="131" s="6" customFormat="1" x14ac:dyDescent="0.2"/>
    <row r="132" s="6" customFormat="1" x14ac:dyDescent="0.2"/>
    <row r="133" s="6" customFormat="1" x14ac:dyDescent="0.2"/>
    <row r="134" s="6" customFormat="1" x14ac:dyDescent="0.2"/>
    <row r="135" s="6" customFormat="1" x14ac:dyDescent="0.2"/>
    <row r="136" s="6" customFormat="1" x14ac:dyDescent="0.2"/>
    <row r="137" s="6" customFormat="1" x14ac:dyDescent="0.2"/>
    <row r="138" s="6" customFormat="1" x14ac:dyDescent="0.2"/>
    <row r="139" s="6" customFormat="1" x14ac:dyDescent="0.2"/>
    <row r="140" s="6" customFormat="1" x14ac:dyDescent="0.2"/>
    <row r="141" s="6" customFormat="1" x14ac:dyDescent="0.2"/>
    <row r="142" s="6" customFormat="1" x14ac:dyDescent="0.2"/>
    <row r="143" s="6" customFormat="1" x14ac:dyDescent="0.2"/>
    <row r="144" s="6" customFormat="1" x14ac:dyDescent="0.2"/>
    <row r="145" s="6" customFormat="1" x14ac:dyDescent="0.2"/>
    <row r="146" s="6" customFormat="1" x14ac:dyDescent="0.2"/>
    <row r="147" s="6" customFormat="1" x14ac:dyDescent="0.2"/>
    <row r="148" s="6" customFormat="1" x14ac:dyDescent="0.2"/>
    <row r="149" s="6" customFormat="1" x14ac:dyDescent="0.2"/>
    <row r="150" s="6" customFormat="1" x14ac:dyDescent="0.2"/>
    <row r="151" s="6" customFormat="1" x14ac:dyDescent="0.2"/>
    <row r="152" s="6" customFormat="1" x14ac:dyDescent="0.2"/>
    <row r="153" s="6" customFormat="1" x14ac:dyDescent="0.2"/>
    <row r="154" s="6" customFormat="1" x14ac:dyDescent="0.2"/>
    <row r="155" s="6" customFormat="1" x14ac:dyDescent="0.2"/>
    <row r="156" s="6" customFormat="1" x14ac:dyDescent="0.2"/>
    <row r="157" s="6" customFormat="1" x14ac:dyDescent="0.2"/>
    <row r="158" s="6" customFormat="1" x14ac:dyDescent="0.2"/>
    <row r="159" s="6" customFormat="1" x14ac:dyDescent="0.2"/>
    <row r="160" s="6" customFormat="1" x14ac:dyDescent="0.2"/>
    <row r="161" s="6" customFormat="1" x14ac:dyDescent="0.2"/>
    <row r="162" s="6" customFormat="1" x14ac:dyDescent="0.2"/>
    <row r="163" s="6" customFormat="1" x14ac:dyDescent="0.2"/>
    <row r="164" s="6" customFormat="1" x14ac:dyDescent="0.2"/>
    <row r="165" s="6" customFormat="1" x14ac:dyDescent="0.2"/>
    <row r="166" s="6" customFormat="1" x14ac:dyDescent="0.2"/>
    <row r="167" s="6" customFormat="1" x14ac:dyDescent="0.2"/>
    <row r="168" s="6" customFormat="1" x14ac:dyDescent="0.2"/>
    <row r="169" s="6" customFormat="1" x14ac:dyDescent="0.2"/>
    <row r="170" s="6" customFormat="1" x14ac:dyDescent="0.2"/>
    <row r="171" s="6" customFormat="1" x14ac:dyDescent="0.2"/>
    <row r="172" s="6" customFormat="1" x14ac:dyDescent="0.2"/>
    <row r="173" s="6" customFormat="1" x14ac:dyDescent="0.2"/>
    <row r="174" s="6" customFormat="1" x14ac:dyDescent="0.2"/>
    <row r="175" s="6" customFormat="1" x14ac:dyDescent="0.2"/>
    <row r="176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  <row r="192" s="6" customFormat="1" x14ac:dyDescent="0.2"/>
    <row r="193" s="6" customFormat="1" x14ac:dyDescent="0.2"/>
    <row r="194" s="6" customFormat="1" x14ac:dyDescent="0.2"/>
    <row r="195" s="6" customFormat="1" x14ac:dyDescent="0.2"/>
    <row r="196" s="6" customFormat="1" x14ac:dyDescent="0.2"/>
    <row r="197" s="6" customFormat="1" x14ac:dyDescent="0.2"/>
    <row r="198" s="6" customFormat="1" x14ac:dyDescent="0.2"/>
    <row r="199" s="6" customFormat="1" x14ac:dyDescent="0.2"/>
    <row r="200" s="6" customFormat="1" x14ac:dyDescent="0.2"/>
    <row r="201" s="6" customFormat="1" x14ac:dyDescent="0.2"/>
    <row r="202" s="6" customFormat="1" x14ac:dyDescent="0.2"/>
    <row r="203" s="6" customFormat="1" x14ac:dyDescent="0.2"/>
    <row r="204" s="6" customFormat="1" x14ac:dyDescent="0.2"/>
    <row r="205" s="6" customFormat="1" x14ac:dyDescent="0.2"/>
    <row r="206" s="6" customFormat="1" x14ac:dyDescent="0.2"/>
    <row r="207" s="6" customFormat="1" x14ac:dyDescent="0.2"/>
    <row r="208" s="6" customFormat="1" x14ac:dyDescent="0.2"/>
    <row r="209" s="6" customFormat="1" x14ac:dyDescent="0.2"/>
    <row r="210" s="6" customFormat="1" x14ac:dyDescent="0.2"/>
    <row r="211" s="6" customFormat="1" x14ac:dyDescent="0.2"/>
    <row r="212" s="6" customFormat="1" x14ac:dyDescent="0.2"/>
    <row r="213" s="6" customFormat="1" x14ac:dyDescent="0.2"/>
    <row r="214" s="6" customFormat="1" x14ac:dyDescent="0.2"/>
  </sheetData>
  <mergeCells count="2">
    <mergeCell ref="A8:N8"/>
    <mergeCell ref="P8:AC8"/>
  </mergeCells>
  <pageMargins left="0.7" right="0.7" top="0.75" bottom="0.75" header="0.3" footer="0.3"/>
  <pageSetup scale="56" orientation="portrait" r:id="rId1"/>
  <colBreaks count="1" manualBreakCount="1">
    <brk id="1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C214"/>
  <sheetViews>
    <sheetView zoomScale="80" zoomScaleNormal="80" workbookViewId="0">
      <selection activeCell="I28" sqref="I28"/>
    </sheetView>
  </sheetViews>
  <sheetFormatPr defaultColWidth="8.85546875" defaultRowHeight="12.75" x14ac:dyDescent="0.2"/>
  <cols>
    <col min="1" max="1" width="9.85546875" style="7" customWidth="1"/>
    <col min="2" max="14" width="8.85546875" style="7"/>
    <col min="15" max="15" width="2.85546875" style="7" customWidth="1"/>
    <col min="16" max="16" width="10.85546875" style="6" customWidth="1"/>
    <col min="17" max="28" width="9.85546875" style="6" customWidth="1"/>
    <col min="29" max="29" width="11.5703125" style="6" customWidth="1"/>
    <col min="30" max="16384" width="8.85546875" style="6"/>
  </cols>
  <sheetData>
    <row r="1" spans="1:29" ht="18.75" x14ac:dyDescent="0.3">
      <c r="A1" s="41" t="s">
        <v>30</v>
      </c>
      <c r="P1" s="41" t="s">
        <v>30</v>
      </c>
    </row>
    <row r="2" spans="1:29" ht="15.75" x14ac:dyDescent="0.25">
      <c r="A2" s="129" t="str">
        <f>'Mid C %'!A2</f>
        <v>2024 GRC Workpapers</v>
      </c>
      <c r="P2" s="42" t="str">
        <f>A2</f>
        <v>2024 GRC Workpapers</v>
      </c>
    </row>
    <row r="3" spans="1:29" ht="21" x14ac:dyDescent="0.35">
      <c r="A3" s="43" t="s">
        <v>32</v>
      </c>
      <c r="P3" s="43" t="str">
        <f>A3</f>
        <v>Mid C Rock Island Project input data</v>
      </c>
    </row>
    <row r="7" spans="1:29" x14ac:dyDescent="0.2"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10</v>
      </c>
      <c r="L7" s="7">
        <v>11</v>
      </c>
      <c r="M7" s="7">
        <v>12</v>
      </c>
      <c r="P7" s="31"/>
    </row>
    <row r="8" spans="1:29" x14ac:dyDescent="0.2">
      <c r="A8" s="184" t="s">
        <v>15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6"/>
      <c r="O8" s="8"/>
      <c r="P8" s="184" t="s">
        <v>16</v>
      </c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6"/>
    </row>
    <row r="9" spans="1:29" x14ac:dyDescent="0.2">
      <c r="A9" s="3"/>
      <c r="B9" s="10">
        <v>744</v>
      </c>
      <c r="C9" s="10">
        <f>672</f>
        <v>672</v>
      </c>
      <c r="D9" s="10">
        <v>744</v>
      </c>
      <c r="E9" s="10">
        <v>720</v>
      </c>
      <c r="F9" s="10">
        <v>744</v>
      </c>
      <c r="G9" s="10">
        <v>720</v>
      </c>
      <c r="H9" s="10">
        <v>744</v>
      </c>
      <c r="I9" s="10">
        <v>744</v>
      </c>
      <c r="J9" s="10">
        <v>720</v>
      </c>
      <c r="K9" s="10">
        <v>744</v>
      </c>
      <c r="L9" s="10">
        <v>720</v>
      </c>
      <c r="M9" s="10">
        <v>744</v>
      </c>
      <c r="N9" s="11">
        <f>SUM(B9:M9)</f>
        <v>8760</v>
      </c>
      <c r="O9" s="8"/>
      <c r="P9" s="3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12"/>
    </row>
    <row r="10" spans="1:29" ht="15.75" customHeight="1" x14ac:dyDescent="0.2">
      <c r="A10" s="3"/>
      <c r="B10" s="4" t="s">
        <v>20</v>
      </c>
      <c r="C10" s="4" t="s">
        <v>21</v>
      </c>
      <c r="D10" s="4" t="s">
        <v>22</v>
      </c>
      <c r="E10" s="4" t="s">
        <v>27</v>
      </c>
      <c r="F10" s="4" t="s">
        <v>23</v>
      </c>
      <c r="G10" s="4" t="s">
        <v>24</v>
      </c>
      <c r="H10" s="4" t="s">
        <v>25</v>
      </c>
      <c r="I10" s="4" t="s">
        <v>28</v>
      </c>
      <c r="J10" s="4" t="s">
        <v>26</v>
      </c>
      <c r="K10" s="4" t="s">
        <v>17</v>
      </c>
      <c r="L10" s="4" t="s">
        <v>18</v>
      </c>
      <c r="M10" s="4" t="s">
        <v>19</v>
      </c>
      <c r="N10" s="14" t="s">
        <v>29</v>
      </c>
      <c r="P10" s="3"/>
      <c r="Q10" s="4" t="s">
        <v>20</v>
      </c>
      <c r="R10" s="4" t="s">
        <v>21</v>
      </c>
      <c r="S10" s="4" t="s">
        <v>22</v>
      </c>
      <c r="T10" s="4" t="s">
        <v>27</v>
      </c>
      <c r="U10" s="4" t="s">
        <v>23</v>
      </c>
      <c r="V10" s="4" t="s">
        <v>24</v>
      </c>
      <c r="W10" s="4" t="s">
        <v>25</v>
      </c>
      <c r="X10" s="4" t="s">
        <v>28</v>
      </c>
      <c r="Y10" s="4" t="s">
        <v>26</v>
      </c>
      <c r="Z10" s="4" t="s">
        <v>17</v>
      </c>
      <c r="AA10" s="4" t="s">
        <v>18</v>
      </c>
      <c r="AB10" s="4" t="s">
        <v>19</v>
      </c>
      <c r="AC10" s="14" t="s">
        <v>29</v>
      </c>
    </row>
    <row r="11" spans="1:29" x14ac:dyDescent="0.2">
      <c r="A11" s="3">
        <f>P11</f>
        <v>1992</v>
      </c>
      <c r="B11" s="138">
        <f>Q11/B$9</f>
        <v>307.13037634408602</v>
      </c>
      <c r="C11" s="138">
        <f t="shared" ref="C11:N26" si="0">R11/C$9</f>
        <v>276.1220238095238</v>
      </c>
      <c r="D11" s="138">
        <f t="shared" si="0"/>
        <v>296.8279569892473</v>
      </c>
      <c r="E11" s="138">
        <f t="shared" si="0"/>
        <v>273.1611111111111</v>
      </c>
      <c r="F11" s="138">
        <f t="shared" si="0"/>
        <v>319.55645161290323</v>
      </c>
      <c r="G11" s="138">
        <f t="shared" si="0"/>
        <v>342.26666666666665</v>
      </c>
      <c r="H11" s="138">
        <f t="shared" si="0"/>
        <v>279.14650537634407</v>
      </c>
      <c r="I11" s="138">
        <f t="shared" si="0"/>
        <v>279.64650537634407</v>
      </c>
      <c r="J11" s="138">
        <f t="shared" si="0"/>
        <v>258.85000000000002</v>
      </c>
      <c r="K11" s="138">
        <f t="shared" si="0"/>
        <v>243.03763440860214</v>
      </c>
      <c r="L11" s="138">
        <f t="shared" si="0"/>
        <v>266.30416666666667</v>
      </c>
      <c r="M11" s="138">
        <f t="shared" si="0"/>
        <v>311.44892473118279</v>
      </c>
      <c r="N11" s="139">
        <f t="shared" si="0"/>
        <v>287.91643835616441</v>
      </c>
      <c r="P11" s="136">
        <v>1992</v>
      </c>
      <c r="Q11" s="140">
        <v>228505</v>
      </c>
      <c r="R11" s="140">
        <v>185554</v>
      </c>
      <c r="S11" s="140">
        <v>220840</v>
      </c>
      <c r="T11" s="140">
        <v>196676</v>
      </c>
      <c r="U11" s="140">
        <v>237750</v>
      </c>
      <c r="V11" s="140">
        <v>246432</v>
      </c>
      <c r="W11" s="140">
        <v>207685</v>
      </c>
      <c r="X11" s="140">
        <v>208057</v>
      </c>
      <c r="Y11" s="140">
        <v>186372</v>
      </c>
      <c r="Z11" s="140">
        <v>180820</v>
      </c>
      <c r="AA11" s="140">
        <v>191739</v>
      </c>
      <c r="AB11" s="140">
        <v>231718</v>
      </c>
      <c r="AC11" s="16">
        <f>SUM(Q11:AB11)</f>
        <v>2522148</v>
      </c>
    </row>
    <row r="12" spans="1:29" x14ac:dyDescent="0.2">
      <c r="A12" s="136">
        <f t="shared" ref="A12:A40" si="1">P12</f>
        <v>1993</v>
      </c>
      <c r="B12" s="138">
        <f t="shared" ref="B12:B39" si="2">Q12/B$9</f>
        <v>290.26478494623655</v>
      </c>
      <c r="C12" s="138">
        <f t="shared" si="0"/>
        <v>275.26785714285717</v>
      </c>
      <c r="D12" s="138">
        <f t="shared" si="0"/>
        <v>211.05645161290323</v>
      </c>
      <c r="E12" s="138">
        <f t="shared" si="0"/>
        <v>200.13194444444446</v>
      </c>
      <c r="F12" s="138">
        <f t="shared" si="0"/>
        <v>332.68951612903226</v>
      </c>
      <c r="G12" s="138">
        <f t="shared" si="0"/>
        <v>306.50138888888887</v>
      </c>
      <c r="H12" s="138">
        <f t="shared" si="0"/>
        <v>300.43413978494624</v>
      </c>
      <c r="I12" s="138">
        <f t="shared" si="0"/>
        <v>259.9206989247312</v>
      </c>
      <c r="J12" s="138">
        <f t="shared" si="0"/>
        <v>245.13749999999999</v>
      </c>
      <c r="K12" s="138">
        <f t="shared" si="0"/>
        <v>229.83467741935485</v>
      </c>
      <c r="L12" s="138">
        <f t="shared" si="0"/>
        <v>264.55694444444447</v>
      </c>
      <c r="M12" s="138">
        <f t="shared" si="0"/>
        <v>263.4690860215054</v>
      </c>
      <c r="N12" s="139">
        <f t="shared" si="0"/>
        <v>264.97283105022831</v>
      </c>
      <c r="P12" s="136">
        <v>1993</v>
      </c>
      <c r="Q12" s="140">
        <v>215957</v>
      </c>
      <c r="R12" s="140">
        <v>184980</v>
      </c>
      <c r="S12" s="140">
        <v>157026</v>
      </c>
      <c r="T12" s="140">
        <v>144095</v>
      </c>
      <c r="U12" s="140">
        <v>247521</v>
      </c>
      <c r="V12" s="140">
        <v>220681</v>
      </c>
      <c r="W12" s="140">
        <v>223523</v>
      </c>
      <c r="X12" s="140">
        <v>193381</v>
      </c>
      <c r="Y12" s="140">
        <v>176499</v>
      </c>
      <c r="Z12" s="140">
        <v>170997</v>
      </c>
      <c r="AA12" s="140">
        <v>190481</v>
      </c>
      <c r="AB12" s="140">
        <v>196021</v>
      </c>
      <c r="AC12" s="16">
        <f t="shared" ref="AC12:AC44" si="3">SUM(Q12:AB12)</f>
        <v>2321162</v>
      </c>
    </row>
    <row r="13" spans="1:29" x14ac:dyDescent="0.2">
      <c r="A13" s="136">
        <f t="shared" si="1"/>
        <v>1994</v>
      </c>
      <c r="B13" s="138">
        <f t="shared" si="2"/>
        <v>260.31048387096774</v>
      </c>
      <c r="C13" s="138">
        <f t="shared" si="0"/>
        <v>296.7470238095238</v>
      </c>
      <c r="D13" s="138">
        <f t="shared" si="0"/>
        <v>258.82258064516128</v>
      </c>
      <c r="E13" s="138">
        <f t="shared" si="0"/>
        <v>255.78194444444443</v>
      </c>
      <c r="F13" s="138">
        <f t="shared" si="0"/>
        <v>323.59543010752691</v>
      </c>
      <c r="G13" s="138">
        <f t="shared" si="0"/>
        <v>346.85416666666669</v>
      </c>
      <c r="H13" s="138">
        <f t="shared" si="0"/>
        <v>286.53360215053766</v>
      </c>
      <c r="I13" s="138">
        <f t="shared" si="0"/>
        <v>252.4986559139785</v>
      </c>
      <c r="J13" s="138">
        <f t="shared" si="0"/>
        <v>205.86111111111111</v>
      </c>
      <c r="K13" s="138">
        <f t="shared" si="0"/>
        <v>226.4220430107527</v>
      </c>
      <c r="L13" s="138">
        <f t="shared" si="0"/>
        <v>254.99027777777778</v>
      </c>
      <c r="M13" s="138">
        <f t="shared" si="0"/>
        <v>266.54838709677421</v>
      </c>
      <c r="N13" s="139">
        <f t="shared" si="0"/>
        <v>269.39783105022832</v>
      </c>
      <c r="P13" s="136">
        <v>1994</v>
      </c>
      <c r="Q13" s="140">
        <v>193671</v>
      </c>
      <c r="R13" s="140">
        <v>199414</v>
      </c>
      <c r="S13" s="140">
        <v>192564</v>
      </c>
      <c r="T13" s="140">
        <v>184163</v>
      </c>
      <c r="U13" s="140">
        <v>240755</v>
      </c>
      <c r="V13" s="140">
        <v>249735</v>
      </c>
      <c r="W13" s="140">
        <v>213181</v>
      </c>
      <c r="X13" s="140">
        <v>187859</v>
      </c>
      <c r="Y13" s="140">
        <v>148220</v>
      </c>
      <c r="Z13" s="140">
        <v>168458</v>
      </c>
      <c r="AA13" s="140">
        <v>183593</v>
      </c>
      <c r="AB13" s="140">
        <v>198312</v>
      </c>
      <c r="AC13" s="16">
        <f t="shared" si="3"/>
        <v>2359925</v>
      </c>
    </row>
    <row r="14" spans="1:29" x14ac:dyDescent="0.2">
      <c r="A14" s="136">
        <f t="shared" si="1"/>
        <v>1995</v>
      </c>
      <c r="B14" s="138">
        <f t="shared" si="2"/>
        <v>275.97715053763443</v>
      </c>
      <c r="C14" s="138">
        <f t="shared" si="0"/>
        <v>289.2217261904762</v>
      </c>
      <c r="D14" s="138">
        <f t="shared" si="0"/>
        <v>278.81720430107526</v>
      </c>
      <c r="E14" s="138">
        <f t="shared" si="0"/>
        <v>269.95694444444445</v>
      </c>
      <c r="F14" s="138">
        <f t="shared" si="0"/>
        <v>330.76075268817203</v>
      </c>
      <c r="G14" s="138">
        <f t="shared" si="0"/>
        <v>343.27916666666664</v>
      </c>
      <c r="H14" s="138">
        <f t="shared" si="0"/>
        <v>320.98387096774195</v>
      </c>
      <c r="I14" s="138">
        <f t="shared" si="0"/>
        <v>283.0793010752688</v>
      </c>
      <c r="J14" s="138">
        <f t="shared" si="0"/>
        <v>232.76527777777778</v>
      </c>
      <c r="K14" s="138">
        <f t="shared" si="0"/>
        <v>257.18817204301075</v>
      </c>
      <c r="L14" s="138">
        <f t="shared" si="0"/>
        <v>289.26527777777778</v>
      </c>
      <c r="M14" s="138">
        <f t="shared" si="0"/>
        <v>355.24596774193549</v>
      </c>
      <c r="N14" s="139">
        <f t="shared" si="0"/>
        <v>294.02694063926941</v>
      </c>
      <c r="P14" s="136">
        <v>1995</v>
      </c>
      <c r="Q14" s="140">
        <v>205327</v>
      </c>
      <c r="R14" s="140">
        <v>194357</v>
      </c>
      <c r="S14" s="140">
        <v>207440</v>
      </c>
      <c r="T14" s="140">
        <v>194369</v>
      </c>
      <c r="U14" s="140">
        <v>246086</v>
      </c>
      <c r="V14" s="140">
        <v>247161</v>
      </c>
      <c r="W14" s="140">
        <v>238812</v>
      </c>
      <c r="X14" s="140">
        <v>210611</v>
      </c>
      <c r="Y14" s="140">
        <v>167591</v>
      </c>
      <c r="Z14" s="140">
        <v>191348</v>
      </c>
      <c r="AA14" s="140">
        <v>208271</v>
      </c>
      <c r="AB14" s="140">
        <v>264303</v>
      </c>
      <c r="AC14" s="16">
        <f t="shared" si="3"/>
        <v>2575676</v>
      </c>
    </row>
    <row r="15" spans="1:29" x14ac:dyDescent="0.2">
      <c r="A15" s="136">
        <f t="shared" si="1"/>
        <v>1996</v>
      </c>
      <c r="B15" s="138">
        <f t="shared" si="2"/>
        <v>355.36827956989248</v>
      </c>
      <c r="C15" s="138">
        <f t="shared" si="0"/>
        <v>357.64285714285717</v>
      </c>
      <c r="D15" s="138">
        <f t="shared" si="0"/>
        <v>360.93951612903226</v>
      </c>
      <c r="E15" s="138">
        <f t="shared" si="0"/>
        <v>358.15</v>
      </c>
      <c r="F15" s="138">
        <f t="shared" si="0"/>
        <v>361.95564516129031</v>
      </c>
      <c r="G15" s="138">
        <f t="shared" si="0"/>
        <v>363.46527777777777</v>
      </c>
      <c r="H15" s="138">
        <f t="shared" si="0"/>
        <v>361.07123655913978</v>
      </c>
      <c r="I15" s="138">
        <f t="shared" si="0"/>
        <v>340.52822580645159</v>
      </c>
      <c r="J15" s="138">
        <f t="shared" si="0"/>
        <v>277.35555555555555</v>
      </c>
      <c r="K15" s="138">
        <f t="shared" si="0"/>
        <v>270.6263440860215</v>
      </c>
      <c r="L15" s="138">
        <f t="shared" si="0"/>
        <v>289.80972222222221</v>
      </c>
      <c r="M15" s="138">
        <f t="shared" si="0"/>
        <v>309.73252688172045</v>
      </c>
      <c r="N15" s="139">
        <f t="shared" si="0"/>
        <v>333.81997716894978</v>
      </c>
      <c r="P15" s="136">
        <v>1996</v>
      </c>
      <c r="Q15" s="140">
        <v>264394</v>
      </c>
      <c r="R15" s="140">
        <v>240336</v>
      </c>
      <c r="S15" s="140">
        <v>268539</v>
      </c>
      <c r="T15" s="140">
        <v>257868</v>
      </c>
      <c r="U15" s="140">
        <v>269295</v>
      </c>
      <c r="V15" s="140">
        <v>261695</v>
      </c>
      <c r="W15" s="140">
        <v>268637</v>
      </c>
      <c r="X15" s="140">
        <v>253353</v>
      </c>
      <c r="Y15" s="140">
        <v>199696</v>
      </c>
      <c r="Z15" s="140">
        <v>201346</v>
      </c>
      <c r="AA15" s="140">
        <v>208663</v>
      </c>
      <c r="AB15" s="140">
        <v>230441</v>
      </c>
      <c r="AC15" s="16">
        <f t="shared" si="3"/>
        <v>2924263</v>
      </c>
    </row>
    <row r="16" spans="1:29" x14ac:dyDescent="0.2">
      <c r="A16" s="136">
        <f t="shared" si="1"/>
        <v>1997</v>
      </c>
      <c r="B16" s="138">
        <f t="shared" si="2"/>
        <v>345.11827956989248</v>
      </c>
      <c r="C16" s="138">
        <f t="shared" si="0"/>
        <v>352.82142857142856</v>
      </c>
      <c r="D16" s="138">
        <f t="shared" si="0"/>
        <v>332.54435483870969</v>
      </c>
      <c r="E16" s="138">
        <f t="shared" si="0"/>
        <v>352.53333333333336</v>
      </c>
      <c r="F16" s="138">
        <f t="shared" si="0"/>
        <v>363.46236559139783</v>
      </c>
      <c r="G16" s="138">
        <f t="shared" si="0"/>
        <v>363.46527777777777</v>
      </c>
      <c r="H16" s="138">
        <f t="shared" si="0"/>
        <v>360.61424731182797</v>
      </c>
      <c r="I16" s="138">
        <f t="shared" si="0"/>
        <v>345.89784946236557</v>
      </c>
      <c r="J16" s="138">
        <f t="shared" si="0"/>
        <v>285.58333333333331</v>
      </c>
      <c r="K16" s="138">
        <f t="shared" si="0"/>
        <v>301.57661290322579</v>
      </c>
      <c r="L16" s="138">
        <f t="shared" si="0"/>
        <v>287.2861111111111</v>
      </c>
      <c r="M16" s="138">
        <f t="shared" si="0"/>
        <v>338.8736559139785</v>
      </c>
      <c r="N16" s="139">
        <f t="shared" si="0"/>
        <v>335.82397260273973</v>
      </c>
      <c r="P16" s="136">
        <v>1997</v>
      </c>
      <c r="Q16" s="140">
        <v>256768</v>
      </c>
      <c r="R16" s="140">
        <v>237096</v>
      </c>
      <c r="S16" s="140">
        <v>247413</v>
      </c>
      <c r="T16" s="140">
        <v>253824</v>
      </c>
      <c r="U16" s="140">
        <v>270416</v>
      </c>
      <c r="V16" s="140">
        <v>261695</v>
      </c>
      <c r="W16" s="140">
        <v>268297</v>
      </c>
      <c r="X16" s="140">
        <v>257348</v>
      </c>
      <c r="Y16" s="140">
        <v>205620</v>
      </c>
      <c r="Z16" s="140">
        <v>224373</v>
      </c>
      <c r="AA16" s="140">
        <v>206846</v>
      </c>
      <c r="AB16" s="140">
        <v>252122</v>
      </c>
      <c r="AC16" s="16">
        <f t="shared" si="3"/>
        <v>2941818</v>
      </c>
    </row>
    <row r="17" spans="1:29" x14ac:dyDescent="0.2">
      <c r="A17" s="136">
        <f t="shared" si="1"/>
        <v>1998</v>
      </c>
      <c r="B17" s="138">
        <f t="shared" si="2"/>
        <v>306.36559139784947</v>
      </c>
      <c r="C17" s="138">
        <f t="shared" si="0"/>
        <v>344.1904761904762</v>
      </c>
      <c r="D17" s="138">
        <f t="shared" si="0"/>
        <v>308.32526881720429</v>
      </c>
      <c r="E17" s="138">
        <f t="shared" si="0"/>
        <v>243.37222222222223</v>
      </c>
      <c r="F17" s="138">
        <f t="shared" si="0"/>
        <v>355.38709677419354</v>
      </c>
      <c r="G17" s="138">
        <f t="shared" si="0"/>
        <v>354.91805555555555</v>
      </c>
      <c r="H17" s="138">
        <f t="shared" si="0"/>
        <v>327.92473118279571</v>
      </c>
      <c r="I17" s="138">
        <f t="shared" si="0"/>
        <v>299.52016129032256</v>
      </c>
      <c r="J17" s="138">
        <f t="shared" si="0"/>
        <v>241.84166666666667</v>
      </c>
      <c r="K17" s="138">
        <f t="shared" si="0"/>
        <v>231.76747311827958</v>
      </c>
      <c r="L17" s="138">
        <f t="shared" si="0"/>
        <v>257.14722222222224</v>
      </c>
      <c r="M17" s="138">
        <f t="shared" si="0"/>
        <v>292.20564516129031</v>
      </c>
      <c r="N17" s="139">
        <f t="shared" si="0"/>
        <v>296.77283105022832</v>
      </c>
      <c r="P17" s="136">
        <v>1998</v>
      </c>
      <c r="Q17" s="140">
        <v>227936</v>
      </c>
      <c r="R17" s="140">
        <v>231296</v>
      </c>
      <c r="S17" s="140">
        <v>229394</v>
      </c>
      <c r="T17" s="140">
        <v>175228</v>
      </c>
      <c r="U17" s="140">
        <v>264408</v>
      </c>
      <c r="V17" s="140">
        <v>255541</v>
      </c>
      <c r="W17" s="140">
        <v>243976</v>
      </c>
      <c r="X17" s="140">
        <v>222843</v>
      </c>
      <c r="Y17" s="140">
        <v>174126</v>
      </c>
      <c r="Z17" s="140">
        <v>172435</v>
      </c>
      <c r="AA17" s="140">
        <v>185146</v>
      </c>
      <c r="AB17" s="140">
        <v>217401</v>
      </c>
      <c r="AC17" s="16">
        <f t="shared" si="3"/>
        <v>2599730</v>
      </c>
    </row>
    <row r="18" spans="1:29" x14ac:dyDescent="0.2">
      <c r="A18" s="136">
        <f t="shared" si="1"/>
        <v>1999</v>
      </c>
      <c r="B18" s="138">
        <f t="shared" si="2"/>
        <v>342.5309139784946</v>
      </c>
      <c r="C18" s="138">
        <f t="shared" si="0"/>
        <v>344.51934523809524</v>
      </c>
      <c r="D18" s="138">
        <f t="shared" si="0"/>
        <v>338.76209677419354</v>
      </c>
      <c r="E18" s="138">
        <f t="shared" si="0"/>
        <v>333.84166666666664</v>
      </c>
      <c r="F18" s="138">
        <f t="shared" si="0"/>
        <v>353.88575268817203</v>
      </c>
      <c r="G18" s="138">
        <f t="shared" si="0"/>
        <v>362.9013888888889</v>
      </c>
      <c r="H18" s="138">
        <f t="shared" si="0"/>
        <v>360.45698924731181</v>
      </c>
      <c r="I18" s="138">
        <f t="shared" si="0"/>
        <v>358.63440860215053</v>
      </c>
      <c r="J18" s="138">
        <f t="shared" si="0"/>
        <v>303.0986111111111</v>
      </c>
      <c r="K18" s="138">
        <f t="shared" si="0"/>
        <v>273.0470430107527</v>
      </c>
      <c r="L18" s="138">
        <f t="shared" si="0"/>
        <v>308.64305555555558</v>
      </c>
      <c r="M18" s="138">
        <f t="shared" si="0"/>
        <v>354.69892473118279</v>
      </c>
      <c r="N18" s="139">
        <f t="shared" si="0"/>
        <v>336.28378995433792</v>
      </c>
      <c r="P18" s="136">
        <v>1999</v>
      </c>
      <c r="Q18" s="140">
        <v>254843</v>
      </c>
      <c r="R18" s="140">
        <v>231517</v>
      </c>
      <c r="S18" s="140">
        <v>252039</v>
      </c>
      <c r="T18" s="140">
        <v>240366</v>
      </c>
      <c r="U18" s="140">
        <v>263291</v>
      </c>
      <c r="V18" s="140">
        <v>261289</v>
      </c>
      <c r="W18" s="140">
        <v>268180</v>
      </c>
      <c r="X18" s="140">
        <v>266824</v>
      </c>
      <c r="Y18" s="140">
        <v>218231</v>
      </c>
      <c r="Z18" s="140">
        <v>203147</v>
      </c>
      <c r="AA18" s="140">
        <v>222223</v>
      </c>
      <c r="AB18" s="140">
        <v>263896</v>
      </c>
      <c r="AC18" s="16">
        <f t="shared" si="3"/>
        <v>2945846</v>
      </c>
    </row>
    <row r="19" spans="1:29" x14ac:dyDescent="0.2">
      <c r="A19" s="136">
        <f t="shared" si="1"/>
        <v>2000</v>
      </c>
      <c r="B19" s="138">
        <f t="shared" si="2"/>
        <v>352.44220430107526</v>
      </c>
      <c r="C19" s="138">
        <f t="shared" si="0"/>
        <v>331.21279761904759</v>
      </c>
      <c r="D19" s="138">
        <f t="shared" si="0"/>
        <v>293.86021505376345</v>
      </c>
      <c r="E19" s="138">
        <f t="shared" si="0"/>
        <v>338.77777777777777</v>
      </c>
      <c r="F19" s="138">
        <f t="shared" si="0"/>
        <v>355.57258064516128</v>
      </c>
      <c r="G19" s="138">
        <f t="shared" si="0"/>
        <v>337.23888888888888</v>
      </c>
      <c r="H19" s="138">
        <f t="shared" si="0"/>
        <v>332.98790322580646</v>
      </c>
      <c r="I19" s="138">
        <f t="shared" si="0"/>
        <v>308.76747311827955</v>
      </c>
      <c r="J19" s="138">
        <f t="shared" si="0"/>
        <v>261.38888888888891</v>
      </c>
      <c r="K19" s="138">
        <f t="shared" si="0"/>
        <v>243.02553763440861</v>
      </c>
      <c r="L19" s="138">
        <f t="shared" si="0"/>
        <v>280.86527777777781</v>
      </c>
      <c r="M19" s="138">
        <f t="shared" si="0"/>
        <v>304.61559139784947</v>
      </c>
      <c r="N19" s="139">
        <f t="shared" si="0"/>
        <v>311.64794520547946</v>
      </c>
      <c r="P19" s="136">
        <v>2000</v>
      </c>
      <c r="Q19" s="140">
        <v>262217</v>
      </c>
      <c r="R19" s="140">
        <v>222575</v>
      </c>
      <c r="S19" s="140">
        <v>218632</v>
      </c>
      <c r="T19" s="140">
        <v>243920</v>
      </c>
      <c r="U19" s="140">
        <v>264546</v>
      </c>
      <c r="V19" s="140">
        <v>242812</v>
      </c>
      <c r="W19" s="140">
        <v>247743</v>
      </c>
      <c r="X19" s="140">
        <v>229723</v>
      </c>
      <c r="Y19" s="140">
        <v>188200</v>
      </c>
      <c r="Z19" s="140">
        <v>180811</v>
      </c>
      <c r="AA19" s="140">
        <v>202223</v>
      </c>
      <c r="AB19" s="140">
        <v>226634</v>
      </c>
      <c r="AC19" s="16">
        <f t="shared" si="3"/>
        <v>2730036</v>
      </c>
    </row>
    <row r="20" spans="1:29" x14ac:dyDescent="0.2">
      <c r="A20" s="136">
        <f t="shared" si="1"/>
        <v>2001</v>
      </c>
      <c r="B20" s="138">
        <f t="shared" si="2"/>
        <v>285.49059139784947</v>
      </c>
      <c r="C20" s="138">
        <f t="shared" si="0"/>
        <v>283.09523809523807</v>
      </c>
      <c r="D20" s="138">
        <f t="shared" si="0"/>
        <v>253.74193548387098</v>
      </c>
      <c r="E20" s="138">
        <f t="shared" si="0"/>
        <v>224.02916666666667</v>
      </c>
      <c r="F20" s="138">
        <f t="shared" si="0"/>
        <v>235.9220430107527</v>
      </c>
      <c r="G20" s="138">
        <f t="shared" si="0"/>
        <v>280.99722222222221</v>
      </c>
      <c r="H20" s="138">
        <f t="shared" si="0"/>
        <v>226.78091397849462</v>
      </c>
      <c r="I20" s="138">
        <f t="shared" si="0"/>
        <v>259.76612903225805</v>
      </c>
      <c r="J20" s="138">
        <f t="shared" si="0"/>
        <v>236.95138888888889</v>
      </c>
      <c r="K20" s="138">
        <f t="shared" si="0"/>
        <v>212.94220430107526</v>
      </c>
      <c r="L20" s="138">
        <f t="shared" si="0"/>
        <v>256.26666666666665</v>
      </c>
      <c r="M20" s="138">
        <f t="shared" si="0"/>
        <v>282.03494623655916</v>
      </c>
      <c r="N20" s="139">
        <f t="shared" si="0"/>
        <v>252.96175799086757</v>
      </c>
      <c r="P20" s="136">
        <v>2001</v>
      </c>
      <c r="Q20" s="140">
        <v>212405</v>
      </c>
      <c r="R20" s="140">
        <v>190240</v>
      </c>
      <c r="S20" s="140">
        <v>188784</v>
      </c>
      <c r="T20" s="140">
        <v>161301</v>
      </c>
      <c r="U20" s="140">
        <v>175526</v>
      </c>
      <c r="V20" s="140">
        <v>202318</v>
      </c>
      <c r="W20" s="140">
        <v>168725</v>
      </c>
      <c r="X20" s="140">
        <v>193266</v>
      </c>
      <c r="Y20" s="140">
        <v>170605</v>
      </c>
      <c r="Z20" s="140">
        <v>158429</v>
      </c>
      <c r="AA20" s="140">
        <v>184512</v>
      </c>
      <c r="AB20" s="140">
        <v>209834</v>
      </c>
      <c r="AC20" s="16">
        <f t="shared" si="3"/>
        <v>2215945</v>
      </c>
    </row>
    <row r="21" spans="1:29" x14ac:dyDescent="0.2">
      <c r="A21" s="136">
        <f t="shared" si="1"/>
        <v>2002</v>
      </c>
      <c r="B21" s="138">
        <f t="shared" si="2"/>
        <v>297.48924731182797</v>
      </c>
      <c r="C21" s="138">
        <f t="shared" si="0"/>
        <v>290.42708333333331</v>
      </c>
      <c r="D21" s="138">
        <f t="shared" si="0"/>
        <v>239.72177419354838</v>
      </c>
      <c r="E21" s="138">
        <f t="shared" si="0"/>
        <v>299.35000000000002</v>
      </c>
      <c r="F21" s="138">
        <f t="shared" si="0"/>
        <v>341.36559139784947</v>
      </c>
      <c r="G21" s="138">
        <f t="shared" si="0"/>
        <v>363.42222222222222</v>
      </c>
      <c r="H21" s="138">
        <f t="shared" si="0"/>
        <v>357.06048387096774</v>
      </c>
      <c r="I21" s="138">
        <f t="shared" si="0"/>
        <v>325.13709677419354</v>
      </c>
      <c r="J21" s="138">
        <f t="shared" si="0"/>
        <v>247.95</v>
      </c>
      <c r="K21" s="138">
        <f t="shared" si="0"/>
        <v>254.2486559139785</v>
      </c>
      <c r="L21" s="138">
        <f t="shared" si="0"/>
        <v>289.78888888888889</v>
      </c>
      <c r="M21" s="138">
        <f t="shared" si="0"/>
        <v>299.09139784946234</v>
      </c>
      <c r="N21" s="139">
        <f t="shared" si="0"/>
        <v>300.50639269406395</v>
      </c>
      <c r="P21" s="136">
        <v>2002</v>
      </c>
      <c r="Q21" s="140">
        <v>221332</v>
      </c>
      <c r="R21" s="140">
        <v>195167</v>
      </c>
      <c r="S21" s="140">
        <v>178353</v>
      </c>
      <c r="T21" s="140">
        <v>215532</v>
      </c>
      <c r="U21" s="140">
        <v>253976</v>
      </c>
      <c r="V21" s="140">
        <v>261664</v>
      </c>
      <c r="W21" s="140">
        <v>265653</v>
      </c>
      <c r="X21" s="140">
        <v>241902</v>
      </c>
      <c r="Y21" s="140">
        <v>178524</v>
      </c>
      <c r="Z21" s="140">
        <v>189161</v>
      </c>
      <c r="AA21" s="140">
        <v>208648</v>
      </c>
      <c r="AB21" s="140">
        <v>222524</v>
      </c>
      <c r="AC21" s="16">
        <f t="shared" si="3"/>
        <v>2632436</v>
      </c>
    </row>
    <row r="22" spans="1:29" x14ac:dyDescent="0.2">
      <c r="A22" s="136">
        <f t="shared" si="1"/>
        <v>2003</v>
      </c>
      <c r="B22" s="138">
        <f t="shared" si="2"/>
        <v>259.60887096774195</v>
      </c>
      <c r="C22" s="138">
        <f t="shared" si="0"/>
        <v>236.59970238095238</v>
      </c>
      <c r="D22" s="138">
        <f t="shared" si="0"/>
        <v>269.08064516129031</v>
      </c>
      <c r="E22" s="138">
        <f t="shared" si="0"/>
        <v>305.20833333333331</v>
      </c>
      <c r="F22" s="138">
        <f t="shared" si="0"/>
        <v>339.09543010752691</v>
      </c>
      <c r="G22" s="138">
        <f t="shared" si="0"/>
        <v>351.03194444444443</v>
      </c>
      <c r="H22" s="138">
        <f t="shared" si="0"/>
        <v>331.18951612903226</v>
      </c>
      <c r="I22" s="138">
        <f t="shared" si="0"/>
        <v>305.80510752688173</v>
      </c>
      <c r="J22" s="138">
        <f t="shared" si="0"/>
        <v>234.73194444444445</v>
      </c>
      <c r="K22" s="138">
        <f t="shared" si="0"/>
        <v>254.48521505376345</v>
      </c>
      <c r="L22" s="138">
        <f t="shared" si="0"/>
        <v>282.95277777777778</v>
      </c>
      <c r="M22" s="138">
        <f t="shared" si="0"/>
        <v>316.28360215053766</v>
      </c>
      <c r="N22" s="139">
        <f t="shared" si="0"/>
        <v>290.91655251141555</v>
      </c>
      <c r="P22" s="136">
        <v>2003</v>
      </c>
      <c r="Q22" s="140">
        <v>193149</v>
      </c>
      <c r="R22" s="140">
        <v>158995</v>
      </c>
      <c r="S22" s="140">
        <v>200196</v>
      </c>
      <c r="T22" s="140">
        <v>219750</v>
      </c>
      <c r="U22" s="140">
        <v>252287</v>
      </c>
      <c r="V22" s="140">
        <v>252743</v>
      </c>
      <c r="W22" s="140">
        <v>246405</v>
      </c>
      <c r="X22" s="140">
        <v>227519</v>
      </c>
      <c r="Y22" s="140">
        <v>169007</v>
      </c>
      <c r="Z22" s="140">
        <v>189337</v>
      </c>
      <c r="AA22" s="140">
        <v>203726</v>
      </c>
      <c r="AB22" s="140">
        <v>235315</v>
      </c>
      <c r="AC22" s="16">
        <f t="shared" si="3"/>
        <v>2548429</v>
      </c>
    </row>
    <row r="23" spans="1:29" x14ac:dyDescent="0.2">
      <c r="A23" s="136">
        <f t="shared" si="1"/>
        <v>2004</v>
      </c>
      <c r="B23" s="138">
        <f t="shared" si="2"/>
        <v>297.53360215053766</v>
      </c>
      <c r="C23" s="138">
        <f t="shared" si="0"/>
        <v>281.84970238095241</v>
      </c>
      <c r="D23" s="138">
        <f t="shared" si="0"/>
        <v>249.40591397849462</v>
      </c>
      <c r="E23" s="138">
        <f t="shared" si="0"/>
        <v>279.16666666666669</v>
      </c>
      <c r="F23" s="138">
        <f t="shared" si="0"/>
        <v>328.53897849462368</v>
      </c>
      <c r="G23" s="138">
        <f t="shared" si="0"/>
        <v>346.44583333333333</v>
      </c>
      <c r="H23" s="138">
        <f t="shared" si="0"/>
        <v>321.15860215053766</v>
      </c>
      <c r="I23" s="138">
        <f t="shared" si="0"/>
        <v>286.3440860215054</v>
      </c>
      <c r="J23" s="138">
        <f t="shared" si="0"/>
        <v>252.07638888888889</v>
      </c>
      <c r="K23" s="138">
        <f t="shared" si="0"/>
        <v>254.20430107526883</v>
      </c>
      <c r="L23" s="138">
        <f t="shared" si="0"/>
        <v>280.17083333333335</v>
      </c>
      <c r="M23" s="138">
        <f t="shared" si="0"/>
        <v>319.56854838709677</v>
      </c>
      <c r="N23" s="139">
        <f t="shared" si="0"/>
        <v>291.47111872146121</v>
      </c>
      <c r="P23" s="136">
        <v>2004</v>
      </c>
      <c r="Q23" s="140">
        <v>221365</v>
      </c>
      <c r="R23" s="140">
        <v>189403</v>
      </c>
      <c r="S23" s="140">
        <v>185558</v>
      </c>
      <c r="T23" s="140">
        <v>201000</v>
      </c>
      <c r="U23" s="140">
        <v>244433</v>
      </c>
      <c r="V23" s="140">
        <v>249441</v>
      </c>
      <c r="W23" s="140">
        <v>238942</v>
      </c>
      <c r="X23" s="140">
        <v>213040</v>
      </c>
      <c r="Y23" s="140">
        <v>181495</v>
      </c>
      <c r="Z23" s="140">
        <v>189128</v>
      </c>
      <c r="AA23" s="140">
        <v>201723</v>
      </c>
      <c r="AB23" s="140">
        <v>237759</v>
      </c>
      <c r="AC23" s="16">
        <f t="shared" si="3"/>
        <v>2553287</v>
      </c>
    </row>
    <row r="24" spans="1:29" x14ac:dyDescent="0.2">
      <c r="A24" s="136">
        <f t="shared" si="1"/>
        <v>2005</v>
      </c>
      <c r="B24" s="138">
        <f t="shared" si="2"/>
        <v>303.48118279569894</v>
      </c>
      <c r="C24" s="138">
        <f t="shared" si="0"/>
        <v>303.98214285714283</v>
      </c>
      <c r="D24" s="138">
        <f t="shared" si="0"/>
        <v>286.84946236559142</v>
      </c>
      <c r="E24" s="138">
        <f t="shared" si="0"/>
        <v>270.25972222222219</v>
      </c>
      <c r="F24" s="138">
        <f t="shared" si="0"/>
        <v>333.4206989247312</v>
      </c>
      <c r="G24" s="138">
        <f t="shared" si="0"/>
        <v>339.73750000000001</v>
      </c>
      <c r="H24" s="138">
        <f t="shared" si="0"/>
        <v>347.6236559139785</v>
      </c>
      <c r="I24" s="138">
        <f t="shared" si="0"/>
        <v>320.13709677419354</v>
      </c>
      <c r="J24" s="138">
        <f t="shared" si="0"/>
        <v>241.14861111111111</v>
      </c>
      <c r="K24" s="138">
        <f t="shared" si="0"/>
        <v>258.64381720430106</v>
      </c>
      <c r="L24" s="138">
        <f t="shared" si="0"/>
        <v>275.375</v>
      </c>
      <c r="M24" s="138">
        <f t="shared" si="0"/>
        <v>289.31989247311827</v>
      </c>
      <c r="N24" s="139">
        <f t="shared" si="0"/>
        <v>297.61883561643833</v>
      </c>
      <c r="P24" s="136">
        <v>2005</v>
      </c>
      <c r="Q24" s="140">
        <v>225790</v>
      </c>
      <c r="R24" s="140">
        <v>204276</v>
      </c>
      <c r="S24" s="140">
        <v>213416</v>
      </c>
      <c r="T24" s="140">
        <v>194587</v>
      </c>
      <c r="U24" s="140">
        <v>248065</v>
      </c>
      <c r="V24" s="140">
        <v>244611</v>
      </c>
      <c r="W24" s="140">
        <v>258632</v>
      </c>
      <c r="X24" s="140">
        <v>238182</v>
      </c>
      <c r="Y24" s="140">
        <v>173627</v>
      </c>
      <c r="Z24" s="140">
        <v>192431</v>
      </c>
      <c r="AA24" s="140">
        <v>198270</v>
      </c>
      <c r="AB24" s="140">
        <v>215254</v>
      </c>
      <c r="AC24" s="16">
        <f t="shared" si="3"/>
        <v>2607141</v>
      </c>
    </row>
    <row r="25" spans="1:29" x14ac:dyDescent="0.2">
      <c r="A25" s="136">
        <f t="shared" si="1"/>
        <v>2006</v>
      </c>
      <c r="B25" s="138">
        <f t="shared" si="2"/>
        <v>291.50403225806451</v>
      </c>
      <c r="C25" s="138">
        <f t="shared" si="0"/>
        <v>301.06398809523807</v>
      </c>
      <c r="D25" s="138">
        <f t="shared" si="0"/>
        <v>269.5779569892473</v>
      </c>
      <c r="E25" s="138">
        <f t="shared" si="0"/>
        <v>344.1875</v>
      </c>
      <c r="F25" s="138">
        <f t="shared" si="0"/>
        <v>358.74193548387098</v>
      </c>
      <c r="G25" s="138">
        <f t="shared" si="0"/>
        <v>363.32638888888891</v>
      </c>
      <c r="H25" s="138">
        <f t="shared" si="0"/>
        <v>338.75</v>
      </c>
      <c r="I25" s="138">
        <f t="shared" si="0"/>
        <v>311.43010752688173</v>
      </c>
      <c r="J25" s="138">
        <f t="shared" si="0"/>
        <v>242.67638888888888</v>
      </c>
      <c r="K25" s="138">
        <f t="shared" si="0"/>
        <v>237.48118279569891</v>
      </c>
      <c r="L25" s="138">
        <f t="shared" si="0"/>
        <v>261.38611111111112</v>
      </c>
      <c r="M25" s="138">
        <f t="shared" si="0"/>
        <v>286.13440860215053</v>
      </c>
      <c r="N25" s="139">
        <f t="shared" si="0"/>
        <v>300.49121004566211</v>
      </c>
      <c r="P25" s="136">
        <v>2006</v>
      </c>
      <c r="Q25" s="140">
        <v>216879</v>
      </c>
      <c r="R25" s="140">
        <v>202315</v>
      </c>
      <c r="S25" s="140">
        <v>200566</v>
      </c>
      <c r="T25" s="140">
        <v>247815</v>
      </c>
      <c r="U25" s="140">
        <v>266904</v>
      </c>
      <c r="V25" s="140">
        <v>261595</v>
      </c>
      <c r="W25" s="140">
        <v>252030</v>
      </c>
      <c r="X25" s="140">
        <v>231704</v>
      </c>
      <c r="Y25" s="140">
        <v>174727</v>
      </c>
      <c r="Z25" s="140">
        <v>176686</v>
      </c>
      <c r="AA25" s="140">
        <v>188198</v>
      </c>
      <c r="AB25" s="140">
        <v>212884</v>
      </c>
      <c r="AC25" s="16">
        <f t="shared" si="3"/>
        <v>2632303</v>
      </c>
    </row>
    <row r="26" spans="1:29" x14ac:dyDescent="0.2">
      <c r="A26" s="136">
        <f t="shared" si="1"/>
        <v>2007</v>
      </c>
      <c r="B26" s="138">
        <f t="shared" si="2"/>
        <v>318.71639784946234</v>
      </c>
      <c r="C26" s="138">
        <f t="shared" si="0"/>
        <v>270.31994047619048</v>
      </c>
      <c r="D26" s="138">
        <f t="shared" si="0"/>
        <v>322.90725806451616</v>
      </c>
      <c r="E26" s="138">
        <f t="shared" si="0"/>
        <v>358.39027777777778</v>
      </c>
      <c r="F26" s="138">
        <f t="shared" si="0"/>
        <v>361.875</v>
      </c>
      <c r="G26" s="138">
        <f t="shared" si="0"/>
        <v>354.38611111111112</v>
      </c>
      <c r="H26" s="138">
        <f t="shared" si="0"/>
        <v>341.43548387096774</v>
      </c>
      <c r="I26" s="138">
        <f t="shared" si="0"/>
        <v>319.70967741935482</v>
      </c>
      <c r="J26" s="138">
        <f t="shared" si="0"/>
        <v>227.08750000000001</v>
      </c>
      <c r="K26" s="138">
        <f t="shared" si="0"/>
        <v>229.48387096774192</v>
      </c>
      <c r="L26" s="138">
        <f t="shared" si="0"/>
        <v>266.56111111111113</v>
      </c>
      <c r="M26" s="138">
        <f t="shared" si="0"/>
        <v>275.68548387096774</v>
      </c>
      <c r="N26" s="139">
        <f t="shared" si="0"/>
        <v>304.18059360730592</v>
      </c>
      <c r="P26" s="136">
        <v>2007</v>
      </c>
      <c r="Q26" s="140">
        <v>237125</v>
      </c>
      <c r="R26" s="140">
        <v>181655</v>
      </c>
      <c r="S26" s="140">
        <v>240243</v>
      </c>
      <c r="T26" s="140">
        <v>258041</v>
      </c>
      <c r="U26" s="140">
        <v>269235</v>
      </c>
      <c r="V26" s="140">
        <v>255158</v>
      </c>
      <c r="W26" s="140">
        <v>254028</v>
      </c>
      <c r="X26" s="140">
        <v>237864</v>
      </c>
      <c r="Y26" s="140">
        <v>163503</v>
      </c>
      <c r="Z26" s="140">
        <v>170736</v>
      </c>
      <c r="AA26" s="140">
        <v>191924</v>
      </c>
      <c r="AB26" s="140">
        <v>205110</v>
      </c>
      <c r="AC26" s="16">
        <f t="shared" si="3"/>
        <v>2664622</v>
      </c>
    </row>
    <row r="27" spans="1:29" x14ac:dyDescent="0.2">
      <c r="A27" s="136">
        <f t="shared" si="1"/>
        <v>2008</v>
      </c>
      <c r="B27" s="138">
        <f t="shared" si="2"/>
        <v>299.89919354838707</v>
      </c>
      <c r="C27" s="138">
        <f t="shared" ref="C27:C40" si="4">R27/C$9</f>
        <v>290.96875</v>
      </c>
      <c r="D27" s="138">
        <f t="shared" ref="D27:D40" si="5">S27/D$9</f>
        <v>263.22983870967744</v>
      </c>
      <c r="E27" s="138">
        <f t="shared" ref="E27:E40" si="6">T27/E$9</f>
        <v>266.24722222222221</v>
      </c>
      <c r="F27" s="138">
        <f t="shared" ref="F27:F40" si="7">U27/F$9</f>
        <v>344.78225806451616</v>
      </c>
      <c r="G27" s="138">
        <f t="shared" ref="G27:G40" si="8">V27/G$9</f>
        <v>363.38472222222219</v>
      </c>
      <c r="H27" s="138">
        <f t="shared" ref="H27:H40" si="9">W27/H$9</f>
        <v>341.48790322580646</v>
      </c>
      <c r="I27" s="138">
        <f t="shared" ref="I27:I40" si="10">X27/I$9</f>
        <v>279.5013440860215</v>
      </c>
      <c r="J27" s="138">
        <f t="shared" ref="J27:J40" si="11">Y27/J$9</f>
        <v>223.91249999999999</v>
      </c>
      <c r="K27" s="138">
        <f t="shared" ref="K27:K40" si="12">Z27/K$9</f>
        <v>221.96908602150538</v>
      </c>
      <c r="L27" s="138">
        <f t="shared" ref="L27:L40" si="13">AA27/L$9</f>
        <v>256.71111111111111</v>
      </c>
      <c r="M27" s="138">
        <f t="shared" ref="M27:M40" si="14">AB27/M$9</f>
        <v>281.02956989247309</v>
      </c>
      <c r="N27" s="139">
        <f t="shared" ref="N27:N40" si="15">AC27/N$9</f>
        <v>286.14703196347034</v>
      </c>
      <c r="P27" s="136">
        <v>2008</v>
      </c>
      <c r="Q27" s="140">
        <v>223125</v>
      </c>
      <c r="R27" s="140">
        <v>195531</v>
      </c>
      <c r="S27" s="140">
        <v>195843</v>
      </c>
      <c r="T27" s="140">
        <v>191698</v>
      </c>
      <c r="U27" s="140">
        <v>256518</v>
      </c>
      <c r="V27" s="140">
        <v>261637</v>
      </c>
      <c r="W27" s="140">
        <v>254067</v>
      </c>
      <c r="X27" s="140">
        <v>207949</v>
      </c>
      <c r="Y27" s="140">
        <v>161217</v>
      </c>
      <c r="Z27" s="140">
        <v>165145</v>
      </c>
      <c r="AA27" s="140">
        <v>184832</v>
      </c>
      <c r="AB27" s="140">
        <v>209086</v>
      </c>
      <c r="AC27" s="16">
        <f t="shared" si="3"/>
        <v>2506648</v>
      </c>
    </row>
    <row r="28" spans="1:29" x14ac:dyDescent="0.2">
      <c r="A28" s="136">
        <f t="shared" si="1"/>
        <v>2009</v>
      </c>
      <c r="B28" s="138">
        <f t="shared" si="2"/>
        <v>310.54301075268819</v>
      </c>
      <c r="C28" s="138">
        <f t="shared" si="4"/>
        <v>253.88541666666666</v>
      </c>
      <c r="D28" s="138">
        <f t="shared" si="5"/>
        <v>236.49731182795699</v>
      </c>
      <c r="E28" s="138">
        <f t="shared" si="6"/>
        <v>296.67361111111109</v>
      </c>
      <c r="F28" s="138">
        <f t="shared" si="7"/>
        <v>324.00537634408602</v>
      </c>
      <c r="G28" s="138">
        <f t="shared" si="8"/>
        <v>353.66527777777776</v>
      </c>
      <c r="H28" s="138">
        <f t="shared" si="9"/>
        <v>302.42876344086022</v>
      </c>
      <c r="I28" s="138">
        <f t="shared" si="10"/>
        <v>253.43951612903226</v>
      </c>
      <c r="J28" s="138">
        <f t="shared" si="11"/>
        <v>197.54861111111111</v>
      </c>
      <c r="K28" s="138">
        <f t="shared" si="12"/>
        <v>203.05913978494624</v>
      </c>
      <c r="L28" s="138">
        <f t="shared" si="13"/>
        <v>254.47499999999999</v>
      </c>
      <c r="M28" s="138">
        <f t="shared" si="14"/>
        <v>287.6236559139785</v>
      </c>
      <c r="N28" s="139">
        <f t="shared" si="15"/>
        <v>272.94566210045662</v>
      </c>
      <c r="P28" s="136">
        <v>2009</v>
      </c>
      <c r="Q28" s="140">
        <v>231044</v>
      </c>
      <c r="R28" s="140">
        <v>170611</v>
      </c>
      <c r="S28" s="140">
        <v>175954</v>
      </c>
      <c r="T28" s="140">
        <v>213605</v>
      </c>
      <c r="U28" s="140">
        <v>241060</v>
      </c>
      <c r="V28" s="140">
        <v>254639</v>
      </c>
      <c r="W28" s="140">
        <v>225007</v>
      </c>
      <c r="X28" s="140">
        <v>188559</v>
      </c>
      <c r="Y28" s="140">
        <v>142235</v>
      </c>
      <c r="Z28" s="140">
        <v>151076</v>
      </c>
      <c r="AA28" s="140">
        <v>183222</v>
      </c>
      <c r="AB28" s="140">
        <v>213992</v>
      </c>
      <c r="AC28" s="16">
        <f t="shared" si="3"/>
        <v>2391004</v>
      </c>
    </row>
    <row r="29" spans="1:29" x14ac:dyDescent="0.2">
      <c r="A29" s="136">
        <f t="shared" si="1"/>
        <v>2010</v>
      </c>
      <c r="B29" s="138">
        <f t="shared" si="2"/>
        <v>252.44354838709677</v>
      </c>
      <c r="C29" s="138">
        <f t="shared" si="4"/>
        <v>248.09375</v>
      </c>
      <c r="D29" s="138">
        <f t="shared" si="5"/>
        <v>230.15053763440861</v>
      </c>
      <c r="E29" s="138">
        <f t="shared" si="6"/>
        <v>230.95694444444445</v>
      </c>
      <c r="F29" s="138">
        <f t="shared" si="7"/>
        <v>317.38844086021504</v>
      </c>
      <c r="G29" s="138">
        <f t="shared" si="8"/>
        <v>352.625</v>
      </c>
      <c r="H29" s="138">
        <f t="shared" si="9"/>
        <v>327.21505376344084</v>
      </c>
      <c r="I29" s="138">
        <f t="shared" si="10"/>
        <v>271.75940860215053</v>
      </c>
      <c r="J29" s="138">
        <f t="shared" si="11"/>
        <v>208.29166666666666</v>
      </c>
      <c r="K29" s="138">
        <f t="shared" si="12"/>
        <v>231.46236559139786</v>
      </c>
      <c r="L29" s="138">
        <f t="shared" si="13"/>
        <v>271.32083333333333</v>
      </c>
      <c r="M29" s="138">
        <f t="shared" si="14"/>
        <v>272.05510752688173</v>
      </c>
      <c r="N29" s="139">
        <f t="shared" si="15"/>
        <v>267.99771689497715</v>
      </c>
      <c r="P29" s="136">
        <v>2010</v>
      </c>
      <c r="Q29" s="140">
        <v>187818</v>
      </c>
      <c r="R29" s="140">
        <v>166719</v>
      </c>
      <c r="S29" s="140">
        <v>171232</v>
      </c>
      <c r="T29" s="140">
        <v>166289</v>
      </c>
      <c r="U29" s="140">
        <v>236137</v>
      </c>
      <c r="V29" s="140">
        <v>253890</v>
      </c>
      <c r="W29" s="140">
        <v>243448</v>
      </c>
      <c r="X29" s="140">
        <v>202189</v>
      </c>
      <c r="Y29" s="140">
        <v>149970</v>
      </c>
      <c r="Z29" s="140">
        <v>172208</v>
      </c>
      <c r="AA29" s="140">
        <v>195351</v>
      </c>
      <c r="AB29" s="140">
        <v>202409</v>
      </c>
      <c r="AC29" s="16">
        <f t="shared" si="3"/>
        <v>2347660</v>
      </c>
    </row>
    <row r="30" spans="1:29" x14ac:dyDescent="0.2">
      <c r="A30" s="136">
        <f t="shared" si="1"/>
        <v>2011</v>
      </c>
      <c r="B30" s="138">
        <f t="shared" si="2"/>
        <v>317.90456989247309</v>
      </c>
      <c r="C30" s="138">
        <f t="shared" si="4"/>
        <v>345.92857142857144</v>
      </c>
      <c r="D30" s="138">
        <f t="shared" si="5"/>
        <v>330.17876344086022</v>
      </c>
      <c r="E30" s="138">
        <f t="shared" si="6"/>
        <v>353.59722222222223</v>
      </c>
      <c r="F30" s="138">
        <f t="shared" si="7"/>
        <v>357.18413978494624</v>
      </c>
      <c r="G30" s="138">
        <f t="shared" si="8"/>
        <v>363.44583333333333</v>
      </c>
      <c r="H30" s="138">
        <f t="shared" si="9"/>
        <v>363.15860215053766</v>
      </c>
      <c r="I30" s="138">
        <f t="shared" si="10"/>
        <v>346.40188172043008</v>
      </c>
      <c r="J30" s="138">
        <f t="shared" si="11"/>
        <v>242.26249999999999</v>
      </c>
      <c r="K30" s="138">
        <f t="shared" si="12"/>
        <v>249.18279569892474</v>
      </c>
      <c r="L30" s="138">
        <f t="shared" si="13"/>
        <v>272.39166666666665</v>
      </c>
      <c r="M30" s="138">
        <f t="shared" si="14"/>
        <v>283.96236559139783</v>
      </c>
      <c r="N30" s="139">
        <f t="shared" si="15"/>
        <v>318.69611872146118</v>
      </c>
      <c r="P30" s="136">
        <v>2011</v>
      </c>
      <c r="Q30" s="140">
        <v>236521</v>
      </c>
      <c r="R30" s="140">
        <v>232464</v>
      </c>
      <c r="S30" s="140">
        <v>245653</v>
      </c>
      <c r="T30" s="140">
        <v>254590</v>
      </c>
      <c r="U30" s="140">
        <v>265745</v>
      </c>
      <c r="V30" s="140">
        <v>261681</v>
      </c>
      <c r="W30" s="140">
        <v>270190</v>
      </c>
      <c r="X30" s="140">
        <v>257723</v>
      </c>
      <c r="Y30" s="140">
        <v>174429</v>
      </c>
      <c r="Z30" s="140">
        <v>185392</v>
      </c>
      <c r="AA30" s="140">
        <v>196122</v>
      </c>
      <c r="AB30" s="140">
        <v>211268</v>
      </c>
      <c r="AC30" s="16">
        <f t="shared" si="3"/>
        <v>2791778</v>
      </c>
    </row>
    <row r="31" spans="1:29" x14ac:dyDescent="0.2">
      <c r="A31" s="136">
        <f t="shared" si="1"/>
        <v>2012</v>
      </c>
      <c r="B31" s="138">
        <f t="shared" si="2"/>
        <v>280.84946236559142</v>
      </c>
      <c r="C31" s="138">
        <f t="shared" si="4"/>
        <v>275.22470238095241</v>
      </c>
      <c r="D31" s="138">
        <f t="shared" si="5"/>
        <v>312.51881720430106</v>
      </c>
      <c r="E31" s="138">
        <f t="shared" si="6"/>
        <v>361.45555555555558</v>
      </c>
      <c r="F31" s="138">
        <f t="shared" si="7"/>
        <v>363.46236559139783</v>
      </c>
      <c r="G31" s="138">
        <f t="shared" si="8"/>
        <v>363.10972222222222</v>
      </c>
      <c r="H31" s="138">
        <f t="shared" si="9"/>
        <v>363.48118279569894</v>
      </c>
      <c r="I31" s="138">
        <f t="shared" si="10"/>
        <v>355.93817204301075</v>
      </c>
      <c r="J31" s="138">
        <f t="shared" si="11"/>
        <v>257.73194444444442</v>
      </c>
      <c r="K31" s="138">
        <f t="shared" si="12"/>
        <v>223.99462365591398</v>
      </c>
      <c r="L31" s="138">
        <f t="shared" si="13"/>
        <v>272.86527777777781</v>
      </c>
      <c r="M31" s="138">
        <f t="shared" si="14"/>
        <v>334.36021505376345</v>
      </c>
      <c r="N31" s="139">
        <f t="shared" si="15"/>
        <v>314.06552511415526</v>
      </c>
      <c r="P31" s="136">
        <v>2012</v>
      </c>
      <c r="Q31" s="140">
        <v>208952</v>
      </c>
      <c r="R31" s="140">
        <v>184951</v>
      </c>
      <c r="S31" s="140">
        <v>232514</v>
      </c>
      <c r="T31" s="140">
        <v>260248</v>
      </c>
      <c r="U31" s="140">
        <v>270416</v>
      </c>
      <c r="V31" s="140">
        <v>261439</v>
      </c>
      <c r="W31" s="140">
        <v>270430</v>
      </c>
      <c r="X31" s="140">
        <v>264818</v>
      </c>
      <c r="Y31" s="140">
        <v>185567</v>
      </c>
      <c r="Z31" s="140">
        <v>166652</v>
      </c>
      <c r="AA31" s="140">
        <v>196463</v>
      </c>
      <c r="AB31" s="140">
        <v>248764</v>
      </c>
      <c r="AC31" s="16">
        <f t="shared" si="3"/>
        <v>2751214</v>
      </c>
    </row>
    <row r="32" spans="1:29" x14ac:dyDescent="0.2">
      <c r="A32" s="136">
        <f t="shared" si="1"/>
        <v>2013</v>
      </c>
      <c r="B32" s="138">
        <f t="shared" si="2"/>
        <v>341.92473118279571</v>
      </c>
      <c r="C32" s="138">
        <f t="shared" si="4"/>
        <v>277.31845238095241</v>
      </c>
      <c r="D32" s="138">
        <f t="shared" si="5"/>
        <v>246.05645161290323</v>
      </c>
      <c r="E32" s="138">
        <f t="shared" si="6"/>
        <v>348.5986111111111</v>
      </c>
      <c r="F32" s="138">
        <f t="shared" si="7"/>
        <v>361.41935483870969</v>
      </c>
      <c r="G32" s="138">
        <f t="shared" si="8"/>
        <v>361.77916666666664</v>
      </c>
      <c r="H32" s="138">
        <f t="shared" si="9"/>
        <v>350.93817204301075</v>
      </c>
      <c r="I32" s="138">
        <f t="shared" si="10"/>
        <v>308.25672043010752</v>
      </c>
      <c r="J32" s="138">
        <f t="shared" si="11"/>
        <v>234.90277777777777</v>
      </c>
      <c r="K32" s="138">
        <f t="shared" si="12"/>
        <v>242.04032258064515</v>
      </c>
      <c r="L32" s="138">
        <f t="shared" si="13"/>
        <v>265.59305555555557</v>
      </c>
      <c r="M32" s="138">
        <f t="shared" si="14"/>
        <v>283.24731182795699</v>
      </c>
      <c r="N32" s="139">
        <f t="shared" si="15"/>
        <v>302.03150684931506</v>
      </c>
      <c r="P32" s="136">
        <v>2013</v>
      </c>
      <c r="Q32" s="140">
        <v>254392</v>
      </c>
      <c r="R32" s="140">
        <v>186358</v>
      </c>
      <c r="S32" s="140">
        <v>183066</v>
      </c>
      <c r="T32" s="140">
        <v>250991</v>
      </c>
      <c r="U32" s="140">
        <v>268896</v>
      </c>
      <c r="V32" s="140">
        <v>260481</v>
      </c>
      <c r="W32" s="140">
        <v>261098</v>
      </c>
      <c r="X32" s="140">
        <v>229343</v>
      </c>
      <c r="Y32" s="140">
        <v>169130</v>
      </c>
      <c r="Z32" s="140">
        <v>180078</v>
      </c>
      <c r="AA32" s="140">
        <v>191227</v>
      </c>
      <c r="AB32" s="140">
        <v>210736</v>
      </c>
      <c r="AC32" s="16">
        <f t="shared" si="3"/>
        <v>2645796</v>
      </c>
    </row>
    <row r="33" spans="1:29" x14ac:dyDescent="0.2">
      <c r="A33" s="136">
        <f t="shared" si="1"/>
        <v>2014</v>
      </c>
      <c r="B33" s="138">
        <f t="shared" si="2"/>
        <v>286.76747311827955</v>
      </c>
      <c r="C33" s="138">
        <f t="shared" si="4"/>
        <v>246.53869047619048</v>
      </c>
      <c r="D33" s="138">
        <f t="shared" si="5"/>
        <v>330.94220430107526</v>
      </c>
      <c r="E33" s="138">
        <f t="shared" si="6"/>
        <v>345.05</v>
      </c>
      <c r="F33" s="138">
        <f t="shared" si="7"/>
        <v>363.03897849462368</v>
      </c>
      <c r="G33" s="138">
        <f t="shared" si="8"/>
        <v>358.93472222222221</v>
      </c>
      <c r="H33" s="138">
        <f t="shared" si="9"/>
        <v>353.23387096774195</v>
      </c>
      <c r="I33" s="138">
        <f t="shared" si="10"/>
        <v>306.50672043010752</v>
      </c>
      <c r="J33" s="138">
        <f t="shared" si="11"/>
        <v>235.50277777777777</v>
      </c>
      <c r="K33" s="138">
        <f t="shared" si="12"/>
        <v>248.44220430107526</v>
      </c>
      <c r="L33" s="138">
        <f t="shared" si="13"/>
        <v>280.22222222222223</v>
      </c>
      <c r="M33" s="138">
        <f t="shared" si="14"/>
        <v>304.12768817204301</v>
      </c>
      <c r="N33" s="139">
        <f t="shared" si="15"/>
        <v>305.42248858447488</v>
      </c>
      <c r="P33" s="136">
        <v>2014</v>
      </c>
      <c r="Q33" s="140">
        <v>213355</v>
      </c>
      <c r="R33" s="140">
        <v>165674</v>
      </c>
      <c r="S33" s="140">
        <v>246221</v>
      </c>
      <c r="T33" s="140">
        <v>248436</v>
      </c>
      <c r="U33" s="140">
        <v>270101</v>
      </c>
      <c r="V33" s="140">
        <v>258433</v>
      </c>
      <c r="W33" s="140">
        <v>262806</v>
      </c>
      <c r="X33" s="140">
        <v>228041</v>
      </c>
      <c r="Y33" s="140">
        <v>169562</v>
      </c>
      <c r="Z33" s="140">
        <v>184841</v>
      </c>
      <c r="AA33" s="140">
        <v>201760</v>
      </c>
      <c r="AB33" s="140">
        <v>226271</v>
      </c>
      <c r="AC33" s="16">
        <f t="shared" si="3"/>
        <v>2675501</v>
      </c>
    </row>
    <row r="34" spans="1:29" x14ac:dyDescent="0.2">
      <c r="A34" s="136">
        <f t="shared" si="1"/>
        <v>2015</v>
      </c>
      <c r="B34" s="138">
        <f t="shared" si="2"/>
        <v>340.18951612903226</v>
      </c>
      <c r="C34" s="138">
        <f t="shared" si="4"/>
        <v>356.20386904761904</v>
      </c>
      <c r="D34" s="138">
        <f t="shared" si="5"/>
        <v>344.67741935483872</v>
      </c>
      <c r="E34" s="138">
        <f t="shared" si="6"/>
        <v>303.53750000000002</v>
      </c>
      <c r="F34" s="138">
        <f t="shared" si="7"/>
        <v>305.00806451612902</v>
      </c>
      <c r="G34" s="138">
        <f t="shared" si="8"/>
        <v>298.87083333333334</v>
      </c>
      <c r="H34" s="138">
        <f t="shared" si="9"/>
        <v>280.48521505376345</v>
      </c>
      <c r="I34" s="138">
        <f t="shared" si="10"/>
        <v>303.40053763440858</v>
      </c>
      <c r="J34" s="138">
        <f t="shared" si="11"/>
        <v>232.86666666666667</v>
      </c>
      <c r="K34" s="138">
        <f t="shared" si="12"/>
        <v>227.36559139784947</v>
      </c>
      <c r="L34" s="138">
        <f t="shared" si="13"/>
        <v>270.98333333333335</v>
      </c>
      <c r="M34" s="138">
        <f t="shared" si="14"/>
        <v>275.40188172043008</v>
      </c>
      <c r="N34" s="139">
        <f t="shared" si="15"/>
        <v>294.61324200913242</v>
      </c>
      <c r="P34" s="136">
        <v>2015</v>
      </c>
      <c r="Q34" s="140">
        <v>253101</v>
      </c>
      <c r="R34" s="140">
        <v>239369</v>
      </c>
      <c r="S34" s="140">
        <v>256440</v>
      </c>
      <c r="T34" s="140">
        <v>218547</v>
      </c>
      <c r="U34" s="140">
        <v>226926</v>
      </c>
      <c r="V34" s="140">
        <v>215187</v>
      </c>
      <c r="W34" s="140">
        <v>208681</v>
      </c>
      <c r="X34" s="140">
        <v>225730</v>
      </c>
      <c r="Y34" s="140">
        <v>167664</v>
      </c>
      <c r="Z34" s="140">
        <v>169160</v>
      </c>
      <c r="AA34" s="140">
        <v>195108</v>
      </c>
      <c r="AB34" s="140">
        <v>204899</v>
      </c>
      <c r="AC34" s="16">
        <f t="shared" si="3"/>
        <v>2580812</v>
      </c>
    </row>
    <row r="35" spans="1:29" x14ac:dyDescent="0.2">
      <c r="A35" s="136">
        <f t="shared" si="1"/>
        <v>2016</v>
      </c>
      <c r="B35" s="138">
        <f t="shared" si="2"/>
        <v>282.49059139784947</v>
      </c>
      <c r="C35" s="138">
        <f t="shared" si="4"/>
        <v>306.34375</v>
      </c>
      <c r="D35" s="138">
        <f t="shared" si="5"/>
        <v>317.76612903225805</v>
      </c>
      <c r="E35" s="138">
        <f t="shared" si="6"/>
        <v>348.94305555555553</v>
      </c>
      <c r="F35" s="138">
        <f t="shared" si="7"/>
        <v>346.30913978494624</v>
      </c>
      <c r="G35" s="138">
        <f t="shared" si="8"/>
        <v>339.60972222222222</v>
      </c>
      <c r="H35" s="138">
        <f t="shared" si="9"/>
        <v>315.10215053763443</v>
      </c>
      <c r="I35" s="138">
        <f t="shared" si="10"/>
        <v>280.55913978494624</v>
      </c>
      <c r="J35" s="138">
        <f t="shared" si="11"/>
        <v>228.00694444444446</v>
      </c>
      <c r="K35" s="138">
        <f t="shared" si="12"/>
        <v>244.6478494623656</v>
      </c>
      <c r="L35" s="138">
        <f t="shared" si="13"/>
        <v>296.24861111111113</v>
      </c>
      <c r="M35" s="138">
        <f t="shared" si="14"/>
        <v>321.7970430107527</v>
      </c>
      <c r="N35" s="139">
        <f t="shared" si="15"/>
        <v>302.27591324200915</v>
      </c>
      <c r="P35" s="136">
        <v>2016</v>
      </c>
      <c r="Q35" s="140">
        <v>210173</v>
      </c>
      <c r="R35" s="140">
        <v>205863</v>
      </c>
      <c r="S35" s="140">
        <v>236418</v>
      </c>
      <c r="T35" s="140">
        <v>251239</v>
      </c>
      <c r="U35" s="140">
        <v>257654</v>
      </c>
      <c r="V35" s="140">
        <v>244519</v>
      </c>
      <c r="W35" s="140">
        <v>234436</v>
      </c>
      <c r="X35" s="140">
        <v>208736</v>
      </c>
      <c r="Y35" s="140">
        <v>164165</v>
      </c>
      <c r="Z35" s="140">
        <v>182018</v>
      </c>
      <c r="AA35" s="140">
        <v>213299</v>
      </c>
      <c r="AB35" s="140">
        <v>239417</v>
      </c>
      <c r="AC35" s="16">
        <f t="shared" si="3"/>
        <v>2647937</v>
      </c>
    </row>
    <row r="36" spans="1:29" x14ac:dyDescent="0.2">
      <c r="A36" s="136">
        <f t="shared" si="1"/>
        <v>2017</v>
      </c>
      <c r="B36" s="138">
        <f t="shared" si="2"/>
        <v>326.50672043010752</v>
      </c>
      <c r="C36" s="138">
        <f t="shared" si="4"/>
        <v>317.71875</v>
      </c>
      <c r="D36" s="138">
        <f t="shared" si="5"/>
        <v>339.34139784946234</v>
      </c>
      <c r="E36" s="138">
        <f t="shared" si="6"/>
        <v>363.46527777777777</v>
      </c>
      <c r="F36" s="138">
        <f t="shared" si="7"/>
        <v>363.46236559139783</v>
      </c>
      <c r="G36" s="138">
        <f t="shared" si="8"/>
        <v>363.36944444444447</v>
      </c>
      <c r="H36" s="138">
        <f t="shared" si="9"/>
        <v>324.02284946236557</v>
      </c>
      <c r="I36" s="138">
        <f t="shared" si="10"/>
        <v>276.79435483870969</v>
      </c>
      <c r="J36" s="138">
        <f t="shared" si="11"/>
        <v>233.85555555555555</v>
      </c>
      <c r="K36" s="138">
        <f t="shared" si="12"/>
        <v>207.56048387096774</v>
      </c>
      <c r="L36" s="138">
        <f t="shared" si="13"/>
        <v>243.97222222222223</v>
      </c>
      <c r="M36" s="138">
        <f t="shared" si="14"/>
        <v>283.36559139784947</v>
      </c>
      <c r="N36" s="139">
        <f t="shared" si="15"/>
        <v>303.53059360730595</v>
      </c>
      <c r="P36" s="136">
        <v>2017</v>
      </c>
      <c r="Q36" s="140">
        <v>242921</v>
      </c>
      <c r="R36" s="140">
        <v>213507</v>
      </c>
      <c r="S36" s="140">
        <v>252470</v>
      </c>
      <c r="T36" s="140">
        <v>261695</v>
      </c>
      <c r="U36" s="140">
        <v>270416</v>
      </c>
      <c r="V36" s="140">
        <v>261626</v>
      </c>
      <c r="W36" s="140">
        <v>241073</v>
      </c>
      <c r="X36" s="140">
        <v>205935</v>
      </c>
      <c r="Y36" s="140">
        <v>168376</v>
      </c>
      <c r="Z36" s="140">
        <v>154425</v>
      </c>
      <c r="AA36" s="140">
        <v>175660</v>
      </c>
      <c r="AB36" s="140">
        <v>210824</v>
      </c>
      <c r="AC36" s="16">
        <f t="shared" si="3"/>
        <v>2658928</v>
      </c>
    </row>
    <row r="37" spans="1:29" x14ac:dyDescent="0.2">
      <c r="A37" s="136">
        <f t="shared" si="1"/>
        <v>2018</v>
      </c>
      <c r="B37" s="138">
        <f t="shared" si="2"/>
        <v>332.30645161290323</v>
      </c>
      <c r="C37" s="138">
        <f t="shared" si="4"/>
        <v>357.95535714285717</v>
      </c>
      <c r="D37" s="138">
        <f t="shared" si="5"/>
        <v>314.69086021505376</v>
      </c>
      <c r="E37" s="138">
        <f t="shared" si="6"/>
        <v>348.45277777777778</v>
      </c>
      <c r="F37" s="138">
        <f t="shared" si="7"/>
        <v>363.46236559139783</v>
      </c>
      <c r="G37" s="138">
        <f t="shared" si="8"/>
        <v>361.59722222222223</v>
      </c>
      <c r="H37" s="138">
        <f t="shared" si="9"/>
        <v>329.56854838709677</v>
      </c>
      <c r="I37" s="138">
        <f t="shared" si="10"/>
        <v>288.97983870967744</v>
      </c>
      <c r="J37" s="138">
        <f t="shared" si="11"/>
        <v>212.96111111111111</v>
      </c>
      <c r="K37" s="138">
        <f t="shared" si="12"/>
        <v>214.94354838709677</v>
      </c>
      <c r="L37" s="138">
        <f t="shared" si="13"/>
        <v>273.58611111111111</v>
      </c>
      <c r="M37" s="138">
        <f t="shared" si="14"/>
        <v>269.36424731182797</v>
      </c>
      <c r="N37" s="139">
        <f t="shared" si="15"/>
        <v>305.29714611872146</v>
      </c>
      <c r="P37" s="136">
        <v>2018</v>
      </c>
      <c r="Q37" s="140">
        <v>247236</v>
      </c>
      <c r="R37" s="140">
        <v>240546</v>
      </c>
      <c r="S37" s="140">
        <v>234130</v>
      </c>
      <c r="T37" s="140">
        <v>250886</v>
      </c>
      <c r="U37" s="140">
        <v>270416</v>
      </c>
      <c r="V37" s="140">
        <v>260350</v>
      </c>
      <c r="W37" s="140">
        <v>245199</v>
      </c>
      <c r="X37" s="140">
        <v>215001</v>
      </c>
      <c r="Y37" s="140">
        <v>153332</v>
      </c>
      <c r="Z37" s="140">
        <v>159918</v>
      </c>
      <c r="AA37" s="140">
        <v>196982</v>
      </c>
      <c r="AB37" s="140">
        <v>200407</v>
      </c>
      <c r="AC37" s="16">
        <f t="shared" si="3"/>
        <v>2674403</v>
      </c>
    </row>
    <row r="38" spans="1:29" x14ac:dyDescent="0.2">
      <c r="A38" s="136">
        <f t="shared" si="1"/>
        <v>2019</v>
      </c>
      <c r="B38" s="138">
        <f t="shared" si="2"/>
        <v>283.18145161290323</v>
      </c>
      <c r="C38" s="138">
        <f t="shared" si="4"/>
        <v>279.54613095238096</v>
      </c>
      <c r="D38" s="138">
        <f t="shared" si="5"/>
        <v>238.2970430107527</v>
      </c>
      <c r="E38" s="138">
        <f t="shared" si="6"/>
        <v>251.0888888888889</v>
      </c>
      <c r="F38" s="138">
        <f t="shared" si="7"/>
        <v>344.73252688172045</v>
      </c>
      <c r="G38" s="138">
        <f t="shared" si="8"/>
        <v>315.26666666666665</v>
      </c>
      <c r="H38" s="138">
        <f t="shared" si="9"/>
        <v>284.72043010752691</v>
      </c>
      <c r="I38" s="138">
        <f t="shared" si="10"/>
        <v>280.75672043010752</v>
      </c>
      <c r="J38" s="138">
        <f t="shared" si="11"/>
        <v>201.11250000000001</v>
      </c>
      <c r="K38" s="138">
        <f t="shared" si="12"/>
        <v>204.51478494623655</v>
      </c>
      <c r="L38" s="138">
        <f t="shared" si="13"/>
        <v>279.92777777777781</v>
      </c>
      <c r="M38" s="138">
        <f t="shared" si="14"/>
        <v>259.9206989247312</v>
      </c>
      <c r="N38" s="139">
        <f t="shared" si="15"/>
        <v>268.57260273972605</v>
      </c>
      <c r="P38" s="136">
        <v>2019</v>
      </c>
      <c r="Q38" s="140">
        <v>210687</v>
      </c>
      <c r="R38" s="140">
        <v>187855</v>
      </c>
      <c r="S38" s="140">
        <v>177293</v>
      </c>
      <c r="T38" s="140">
        <v>180784</v>
      </c>
      <c r="U38" s="140">
        <v>256481</v>
      </c>
      <c r="V38" s="140">
        <v>226992</v>
      </c>
      <c r="W38" s="140">
        <v>211832</v>
      </c>
      <c r="X38" s="140">
        <v>208883</v>
      </c>
      <c r="Y38" s="140">
        <v>144801</v>
      </c>
      <c r="Z38" s="140">
        <v>152159</v>
      </c>
      <c r="AA38" s="140">
        <v>201548</v>
      </c>
      <c r="AB38" s="140">
        <v>193381</v>
      </c>
      <c r="AC38" s="16">
        <f t="shared" si="3"/>
        <v>2352696</v>
      </c>
    </row>
    <row r="39" spans="1:29" x14ac:dyDescent="0.2">
      <c r="A39" s="136">
        <f t="shared" si="1"/>
        <v>2020</v>
      </c>
      <c r="B39" s="138">
        <f t="shared" si="2"/>
        <v>295.99327956989248</v>
      </c>
      <c r="C39" s="138">
        <f t="shared" si="4"/>
        <v>339.20535714285717</v>
      </c>
      <c r="D39" s="138">
        <f t="shared" si="5"/>
        <v>250.84005376344086</v>
      </c>
      <c r="E39" s="138">
        <f t="shared" si="6"/>
        <v>253.98888888888888</v>
      </c>
      <c r="F39" s="138">
        <f t="shared" si="7"/>
        <v>361.56451612903226</v>
      </c>
      <c r="G39" s="138">
        <f t="shared" si="8"/>
        <v>363.44583333333333</v>
      </c>
      <c r="H39" s="138">
        <f t="shared" si="9"/>
        <v>354.03763440860217</v>
      </c>
      <c r="I39" s="138">
        <f t="shared" si="10"/>
        <v>315.91263440860217</v>
      </c>
      <c r="J39" s="138">
        <f t="shared" si="11"/>
        <v>229.90555555555557</v>
      </c>
      <c r="K39" s="138">
        <f t="shared" si="12"/>
        <v>229.45161290322579</v>
      </c>
      <c r="L39" s="138">
        <f t="shared" si="13"/>
        <v>292.45138888888891</v>
      </c>
      <c r="M39" s="138">
        <f t="shared" si="14"/>
        <v>287.89919354838707</v>
      </c>
      <c r="N39" s="139">
        <f t="shared" si="15"/>
        <v>297.6936073059361</v>
      </c>
      <c r="P39" s="136">
        <v>2020</v>
      </c>
      <c r="Q39" s="140">
        <v>220219</v>
      </c>
      <c r="R39" s="140">
        <v>227946</v>
      </c>
      <c r="S39" s="140">
        <v>186625</v>
      </c>
      <c r="T39" s="140">
        <v>182872</v>
      </c>
      <c r="U39" s="140">
        <v>269004</v>
      </c>
      <c r="V39" s="140">
        <v>261681</v>
      </c>
      <c r="W39" s="140">
        <v>263404</v>
      </c>
      <c r="X39" s="140">
        <v>235039</v>
      </c>
      <c r="Y39" s="140">
        <v>165532</v>
      </c>
      <c r="Z39" s="140">
        <v>170712</v>
      </c>
      <c r="AA39" s="140">
        <v>210565</v>
      </c>
      <c r="AB39" s="140">
        <v>214197</v>
      </c>
      <c r="AC39" s="16">
        <f t="shared" si="3"/>
        <v>2607796</v>
      </c>
    </row>
    <row r="40" spans="1:29" x14ac:dyDescent="0.2">
      <c r="A40" s="136">
        <f t="shared" si="1"/>
        <v>2021</v>
      </c>
      <c r="B40" s="138">
        <f>Q40/B$9</f>
        <v>331.0456989247312</v>
      </c>
      <c r="C40" s="141">
        <f t="shared" si="4"/>
        <v>316.7782738095238</v>
      </c>
      <c r="D40" s="141">
        <f t="shared" si="5"/>
        <v>230.43817204301075</v>
      </c>
      <c r="E40" s="141">
        <f t="shared" si="6"/>
        <v>253.14861111111111</v>
      </c>
      <c r="F40" s="141">
        <f t="shared" si="7"/>
        <v>338.58333333333331</v>
      </c>
      <c r="G40" s="141">
        <f t="shared" si="8"/>
        <v>354.39583333333331</v>
      </c>
      <c r="H40" s="141">
        <f t="shared" si="9"/>
        <v>311.20967741935482</v>
      </c>
      <c r="I40" s="141">
        <f t="shared" si="10"/>
        <v>292.86424731182797</v>
      </c>
      <c r="J40" s="141">
        <f t="shared" si="11"/>
        <v>231.32222222222222</v>
      </c>
      <c r="K40" s="141">
        <f t="shared" si="12"/>
        <v>220.00268817204301</v>
      </c>
      <c r="L40" s="141">
        <f t="shared" si="13"/>
        <v>269.06805555555553</v>
      </c>
      <c r="M40" s="141">
        <f t="shared" si="14"/>
        <v>348.26881720430106</v>
      </c>
      <c r="N40" s="142">
        <f t="shared" si="15"/>
        <v>291.37705479452057</v>
      </c>
      <c r="P40" s="137">
        <v>2021</v>
      </c>
      <c r="Q40" s="143">
        <v>246298</v>
      </c>
      <c r="R40" s="143">
        <v>212875</v>
      </c>
      <c r="S40" s="143">
        <v>171446</v>
      </c>
      <c r="T40" s="143">
        <v>182267</v>
      </c>
      <c r="U40" s="143">
        <v>251906</v>
      </c>
      <c r="V40" s="143">
        <v>255165</v>
      </c>
      <c r="W40" s="143">
        <v>231540</v>
      </c>
      <c r="X40" s="143">
        <v>217891</v>
      </c>
      <c r="Y40" s="143">
        <v>166552</v>
      </c>
      <c r="Z40" s="143">
        <v>163682</v>
      </c>
      <c r="AA40" s="143">
        <v>193729</v>
      </c>
      <c r="AB40" s="143">
        <v>259112</v>
      </c>
      <c r="AC40" s="19">
        <f t="shared" si="3"/>
        <v>2552463</v>
      </c>
    </row>
    <row r="41" spans="1:29" x14ac:dyDescent="0.2">
      <c r="A41" s="22" t="str">
        <f>'(R) Upper Baker'!A41</f>
        <v>Median</v>
      </c>
      <c r="B41" s="23">
        <f t="shared" ref="B41:M41" si="16">MEDIAN(B11:B40)</f>
        <v>301.69018817204301</v>
      </c>
      <c r="C41" s="23">
        <f t="shared" si="16"/>
        <v>293.85788690476193</v>
      </c>
      <c r="D41" s="23">
        <f t="shared" si="16"/>
        <v>282.83333333333337</v>
      </c>
      <c r="E41" s="23">
        <f t="shared" si="16"/>
        <v>301.44375000000002</v>
      </c>
      <c r="F41" s="23">
        <f t="shared" si="16"/>
        <v>345.5456989247312</v>
      </c>
      <c r="G41" s="23">
        <f t="shared" si="16"/>
        <v>354.39097222222222</v>
      </c>
      <c r="H41" s="23">
        <f t="shared" si="16"/>
        <v>330.37903225806451</v>
      </c>
      <c r="I41" s="23">
        <f t="shared" si="16"/>
        <v>301.46034946236557</v>
      </c>
      <c r="J41" s="23">
        <f t="shared" si="16"/>
        <v>235.20277777777778</v>
      </c>
      <c r="K41" s="23">
        <f t="shared" si="16"/>
        <v>234.62432795698925</v>
      </c>
      <c r="L41" s="23">
        <f t="shared" si="16"/>
        <v>272.62847222222223</v>
      </c>
      <c r="M41" s="23">
        <f t="shared" si="16"/>
        <v>288.60954301075265</v>
      </c>
      <c r="N41" s="24">
        <f>SUMPRODUCT(B41:M41,$B$9:$M$9)/$N$9</f>
        <v>295.28059360730595</v>
      </c>
      <c r="O41" s="21"/>
      <c r="P41" s="22" t="str">
        <f>A41</f>
        <v>Median</v>
      </c>
      <c r="Q41" s="26">
        <f t="shared" ref="Q41:AB41" si="17">MEDIAN(Q11:Q40)</f>
        <v>224457.5</v>
      </c>
      <c r="R41" s="26">
        <f t="shared" si="17"/>
        <v>197472.5</v>
      </c>
      <c r="S41" s="26">
        <f t="shared" si="17"/>
        <v>210428</v>
      </c>
      <c r="T41" s="26">
        <f t="shared" si="17"/>
        <v>217039.5</v>
      </c>
      <c r="U41" s="26">
        <f t="shared" si="17"/>
        <v>257086</v>
      </c>
      <c r="V41" s="26">
        <f t="shared" si="17"/>
        <v>255161.5</v>
      </c>
      <c r="W41" s="26">
        <f t="shared" si="17"/>
        <v>245802</v>
      </c>
      <c r="X41" s="26">
        <f t="shared" si="17"/>
        <v>224286.5</v>
      </c>
      <c r="Y41" s="26">
        <f t="shared" si="17"/>
        <v>169346</v>
      </c>
      <c r="Z41" s="26">
        <f t="shared" si="17"/>
        <v>174560.5</v>
      </c>
      <c r="AA41" s="26">
        <f t="shared" si="17"/>
        <v>196292.5</v>
      </c>
      <c r="AB41" s="26">
        <f t="shared" si="17"/>
        <v>214725.5</v>
      </c>
      <c r="AC41" s="27">
        <f t="shared" si="3"/>
        <v>2586658</v>
      </c>
    </row>
    <row r="42" spans="1:29" x14ac:dyDescent="0.2">
      <c r="A42" s="44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21"/>
      <c r="P42" s="44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6">
        <f t="shared" si="3"/>
        <v>0</v>
      </c>
    </row>
    <row r="43" spans="1:29" x14ac:dyDescent="0.2">
      <c r="A43" s="28" t="s">
        <v>61</v>
      </c>
      <c r="B43" s="80">
        <f t="shared" ref="B43:M43" si="18">AVERAGE(B11:B40)</f>
        <v>305.71258960573476</v>
      </c>
      <c r="C43" s="81">
        <f t="shared" si="18"/>
        <v>301.55977182539681</v>
      </c>
      <c r="D43" s="81">
        <f t="shared" si="18"/>
        <v>285.22885304659496</v>
      </c>
      <c r="E43" s="81">
        <f t="shared" si="18"/>
        <v>301.05009259259265</v>
      </c>
      <c r="F43" s="81">
        <f t="shared" si="18"/>
        <v>341.67428315412195</v>
      </c>
      <c r="G43" s="81">
        <f t="shared" si="18"/>
        <v>347.79124999999999</v>
      </c>
      <c r="H43" s="81">
        <f t="shared" si="18"/>
        <v>326.50806451612902</v>
      </c>
      <c r="I43" s="81">
        <f t="shared" si="18"/>
        <v>300.59646057347658</v>
      </c>
      <c r="J43" s="81">
        <f t="shared" si="18"/>
        <v>238.82291666666663</v>
      </c>
      <c r="K43" s="81">
        <f t="shared" si="18"/>
        <v>238.22172939068093</v>
      </c>
      <c r="L43" s="81">
        <f t="shared" si="18"/>
        <v>273.70620370370381</v>
      </c>
      <c r="M43" s="81">
        <f t="shared" si="18"/>
        <v>298.57934587813617</v>
      </c>
      <c r="N43" s="24">
        <f>SUMPRODUCT(B43:M43,$B$9:$M$9)/$N$9</f>
        <v>296.64917427701675</v>
      </c>
      <c r="O43" s="6"/>
      <c r="P43" s="28" t="s">
        <v>61</v>
      </c>
      <c r="Q43" s="83">
        <f t="shared" ref="Q43:AB43" si="19">AVERAGE(Q11:Q40)</f>
        <v>227450.16666666666</v>
      </c>
      <c r="R43" s="84">
        <f t="shared" si="19"/>
        <v>202648.16666666666</v>
      </c>
      <c r="S43" s="84">
        <f t="shared" si="19"/>
        <v>212210.26666666666</v>
      </c>
      <c r="T43" s="84">
        <f t="shared" si="19"/>
        <v>216756.06666666668</v>
      </c>
      <c r="U43" s="84">
        <f t="shared" si="19"/>
        <v>254205.66666666666</v>
      </c>
      <c r="V43" s="84">
        <f t="shared" si="19"/>
        <v>250409.7</v>
      </c>
      <c r="W43" s="84">
        <f t="shared" si="19"/>
        <v>242922</v>
      </c>
      <c r="X43" s="84">
        <f t="shared" si="19"/>
        <v>223643.76666666666</v>
      </c>
      <c r="Y43" s="84">
        <f t="shared" si="19"/>
        <v>171952.5</v>
      </c>
      <c r="Z43" s="84">
        <f t="shared" si="19"/>
        <v>177236.96666666667</v>
      </c>
      <c r="AA43" s="84">
        <f t="shared" si="19"/>
        <v>197068.46666666667</v>
      </c>
      <c r="AB43" s="84">
        <f t="shared" si="19"/>
        <v>222143.03333333333</v>
      </c>
      <c r="AC43" s="85">
        <f t="shared" si="3"/>
        <v>2598646.7666666666</v>
      </c>
    </row>
    <row r="44" spans="1:29" x14ac:dyDescent="0.2">
      <c r="A44" s="28" t="s">
        <v>62</v>
      </c>
      <c r="B44" s="78">
        <f>B43-B41</f>
        <v>4.0224014336917548</v>
      </c>
      <c r="C44" s="18">
        <f t="shared" ref="C44:N44" si="20">C43-C41</f>
        <v>7.7018849206348818</v>
      </c>
      <c r="D44" s="18">
        <f t="shared" si="20"/>
        <v>2.3955197132615922</v>
      </c>
      <c r="E44" s="18">
        <f t="shared" si="20"/>
        <v>-0.39365740740737465</v>
      </c>
      <c r="F44" s="18">
        <f t="shared" si="20"/>
        <v>-3.8714157706092465</v>
      </c>
      <c r="G44" s="18">
        <f t="shared" si="20"/>
        <v>-6.5997222222222263</v>
      </c>
      <c r="H44" s="18">
        <f t="shared" si="20"/>
        <v>-3.8709677419354875</v>
      </c>
      <c r="I44" s="18">
        <f t="shared" si="20"/>
        <v>-0.86388888888899373</v>
      </c>
      <c r="J44" s="18">
        <f t="shared" si="20"/>
        <v>3.6201388888888459</v>
      </c>
      <c r="K44" s="18">
        <f t="shared" si="20"/>
        <v>3.5974014336916866</v>
      </c>
      <c r="L44" s="18">
        <f t="shared" si="20"/>
        <v>1.0777314814815782</v>
      </c>
      <c r="M44" s="18">
        <f t="shared" si="20"/>
        <v>9.9698028673835211</v>
      </c>
      <c r="N44" s="79">
        <f t="shared" si="20"/>
        <v>1.3685806697108092</v>
      </c>
      <c r="O44" s="6"/>
      <c r="P44" s="28" t="s">
        <v>62</v>
      </c>
      <c r="Q44" s="78">
        <f>Q43-Q41</f>
        <v>2992.666666666657</v>
      </c>
      <c r="R44" s="18">
        <f t="shared" ref="R44:AB44" si="21">R43-R41</f>
        <v>5175.666666666657</v>
      </c>
      <c r="S44" s="18">
        <f t="shared" si="21"/>
        <v>1782.2666666666628</v>
      </c>
      <c r="T44" s="18">
        <f t="shared" si="21"/>
        <v>-283.43333333331975</v>
      </c>
      <c r="U44" s="18">
        <f t="shared" si="21"/>
        <v>-2880.333333333343</v>
      </c>
      <c r="V44" s="18">
        <f t="shared" si="21"/>
        <v>-4751.7999999999884</v>
      </c>
      <c r="W44" s="18">
        <f t="shared" si="21"/>
        <v>-2880</v>
      </c>
      <c r="X44" s="18">
        <f t="shared" si="21"/>
        <v>-642.73333333333721</v>
      </c>
      <c r="Y44" s="18">
        <f t="shared" si="21"/>
        <v>2606.5</v>
      </c>
      <c r="Z44" s="18">
        <f t="shared" si="21"/>
        <v>2676.4666666666744</v>
      </c>
      <c r="AA44" s="18">
        <f t="shared" si="21"/>
        <v>775.96666666667443</v>
      </c>
      <c r="AB44" s="82">
        <f t="shared" si="21"/>
        <v>7417.5333333333256</v>
      </c>
      <c r="AC44" s="86">
        <f t="shared" si="3"/>
        <v>11988.766666666663</v>
      </c>
    </row>
    <row r="45" spans="1:29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29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29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29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="6" customFormat="1" x14ac:dyDescent="0.2"/>
    <row r="50" s="6" customFormat="1" x14ac:dyDescent="0.2"/>
    <row r="51" s="6" customFormat="1" x14ac:dyDescent="0.2"/>
    <row r="52" s="6" customFormat="1" x14ac:dyDescent="0.2"/>
    <row r="53" s="6" customFormat="1" x14ac:dyDescent="0.2"/>
    <row r="54" s="6" customFormat="1" x14ac:dyDescent="0.2"/>
    <row r="55" s="6" customFormat="1" x14ac:dyDescent="0.2"/>
    <row r="56" s="6" customFormat="1" x14ac:dyDescent="0.2"/>
    <row r="57" s="6" customFormat="1" x14ac:dyDescent="0.2"/>
    <row r="58" s="6" customFormat="1" x14ac:dyDescent="0.2"/>
    <row r="59" s="6" customFormat="1" x14ac:dyDescent="0.2"/>
    <row r="60" s="6" customFormat="1" x14ac:dyDescent="0.2"/>
    <row r="61" s="6" customFormat="1" x14ac:dyDescent="0.2"/>
    <row r="62" s="6" customFormat="1" x14ac:dyDescent="0.2"/>
    <row r="63" s="6" customFormat="1" x14ac:dyDescent="0.2"/>
    <row r="64" s="6" customFormat="1" x14ac:dyDescent="0.2"/>
    <row r="65" s="6" customFormat="1" x14ac:dyDescent="0.2"/>
    <row r="66" s="6" customFormat="1" x14ac:dyDescent="0.2"/>
    <row r="67" s="6" customFormat="1" x14ac:dyDescent="0.2"/>
    <row r="68" s="6" customFormat="1" x14ac:dyDescent="0.2"/>
    <row r="69" s="6" customFormat="1" x14ac:dyDescent="0.2"/>
    <row r="70" s="6" customFormat="1" x14ac:dyDescent="0.2"/>
    <row r="71" s="6" customFormat="1" x14ac:dyDescent="0.2"/>
    <row r="72" s="6" customFormat="1" x14ac:dyDescent="0.2"/>
    <row r="73" s="6" customFormat="1" x14ac:dyDescent="0.2"/>
    <row r="74" s="6" customFormat="1" x14ac:dyDescent="0.2"/>
    <row r="75" s="6" customFormat="1" x14ac:dyDescent="0.2"/>
    <row r="76" s="6" customFormat="1" x14ac:dyDescent="0.2"/>
    <row r="77" s="6" customFormat="1" x14ac:dyDescent="0.2"/>
    <row r="78" s="6" customFormat="1" x14ac:dyDescent="0.2"/>
    <row r="79" s="6" customFormat="1" x14ac:dyDescent="0.2"/>
    <row r="80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7" customFormat="1" x14ac:dyDescent="0.2"/>
    <row r="108" s="7" customFormat="1" x14ac:dyDescent="0.2"/>
    <row r="109" s="6" customFormat="1" x14ac:dyDescent="0.2"/>
    <row r="110" s="6" customFormat="1" x14ac:dyDescent="0.2"/>
    <row r="111" s="6" customFormat="1" x14ac:dyDescent="0.2"/>
    <row r="112" s="6" customFormat="1" x14ac:dyDescent="0.2"/>
    <row r="113" s="6" customFormat="1" x14ac:dyDescent="0.2"/>
    <row r="114" s="6" customFormat="1" x14ac:dyDescent="0.2"/>
    <row r="115" s="6" customFormat="1" x14ac:dyDescent="0.2"/>
    <row r="116" s="6" customFormat="1" x14ac:dyDescent="0.2"/>
    <row r="117" s="6" customFormat="1" x14ac:dyDescent="0.2"/>
    <row r="118" s="6" customFormat="1" x14ac:dyDescent="0.2"/>
    <row r="119" s="6" customFormat="1" x14ac:dyDescent="0.2"/>
    <row r="120" s="6" customFormat="1" x14ac:dyDescent="0.2"/>
    <row r="121" s="6" customFormat="1" x14ac:dyDescent="0.2"/>
    <row r="122" s="6" customFormat="1" x14ac:dyDescent="0.2"/>
    <row r="123" s="6" customFormat="1" x14ac:dyDescent="0.2"/>
    <row r="124" s="6" customFormat="1" x14ac:dyDescent="0.2"/>
    <row r="125" s="6" customFormat="1" x14ac:dyDescent="0.2"/>
    <row r="126" s="6" customFormat="1" x14ac:dyDescent="0.2"/>
    <row r="127" s="6" customFormat="1" x14ac:dyDescent="0.2"/>
    <row r="128" s="6" customFormat="1" x14ac:dyDescent="0.2"/>
    <row r="129" s="6" customFormat="1" x14ac:dyDescent="0.2"/>
    <row r="130" s="6" customFormat="1" x14ac:dyDescent="0.2"/>
    <row r="131" s="6" customFormat="1" x14ac:dyDescent="0.2"/>
    <row r="132" s="6" customFormat="1" x14ac:dyDescent="0.2"/>
    <row r="133" s="6" customFormat="1" x14ac:dyDescent="0.2"/>
    <row r="134" s="6" customFormat="1" x14ac:dyDescent="0.2"/>
    <row r="135" s="6" customFormat="1" x14ac:dyDescent="0.2"/>
    <row r="136" s="6" customFormat="1" x14ac:dyDescent="0.2"/>
    <row r="137" s="6" customFormat="1" x14ac:dyDescent="0.2"/>
    <row r="138" s="6" customFormat="1" x14ac:dyDescent="0.2"/>
    <row r="139" s="6" customFormat="1" x14ac:dyDescent="0.2"/>
    <row r="140" s="6" customFormat="1" x14ac:dyDescent="0.2"/>
    <row r="141" s="6" customFormat="1" x14ac:dyDescent="0.2"/>
    <row r="142" s="6" customFormat="1" x14ac:dyDescent="0.2"/>
    <row r="143" s="6" customFormat="1" x14ac:dyDescent="0.2"/>
    <row r="144" s="6" customFormat="1" x14ac:dyDescent="0.2"/>
    <row r="145" s="6" customFormat="1" x14ac:dyDescent="0.2"/>
    <row r="146" s="6" customFormat="1" x14ac:dyDescent="0.2"/>
    <row r="147" s="6" customFormat="1" x14ac:dyDescent="0.2"/>
    <row r="148" s="6" customFormat="1" x14ac:dyDescent="0.2"/>
    <row r="149" s="6" customFormat="1" x14ac:dyDescent="0.2"/>
    <row r="150" s="6" customFormat="1" x14ac:dyDescent="0.2"/>
    <row r="151" s="6" customFormat="1" x14ac:dyDescent="0.2"/>
    <row r="152" s="6" customFormat="1" x14ac:dyDescent="0.2"/>
    <row r="153" s="6" customFormat="1" x14ac:dyDescent="0.2"/>
    <row r="154" s="6" customFormat="1" x14ac:dyDescent="0.2"/>
    <row r="155" s="6" customFormat="1" x14ac:dyDescent="0.2"/>
    <row r="156" s="6" customFormat="1" x14ac:dyDescent="0.2"/>
    <row r="157" s="6" customFormat="1" x14ac:dyDescent="0.2"/>
    <row r="158" s="6" customFormat="1" x14ac:dyDescent="0.2"/>
    <row r="159" s="6" customFormat="1" x14ac:dyDescent="0.2"/>
    <row r="160" s="6" customFormat="1" x14ac:dyDescent="0.2"/>
    <row r="161" s="6" customFormat="1" x14ac:dyDescent="0.2"/>
    <row r="162" s="6" customFormat="1" x14ac:dyDescent="0.2"/>
    <row r="163" s="6" customFormat="1" x14ac:dyDescent="0.2"/>
    <row r="164" s="6" customFormat="1" x14ac:dyDescent="0.2"/>
    <row r="165" s="6" customFormat="1" x14ac:dyDescent="0.2"/>
    <row r="166" s="6" customFormat="1" x14ac:dyDescent="0.2"/>
    <row r="167" s="6" customFormat="1" x14ac:dyDescent="0.2"/>
    <row r="168" s="6" customFormat="1" x14ac:dyDescent="0.2"/>
    <row r="169" s="6" customFormat="1" x14ac:dyDescent="0.2"/>
    <row r="170" s="6" customFormat="1" x14ac:dyDescent="0.2"/>
    <row r="171" s="6" customFormat="1" x14ac:dyDescent="0.2"/>
    <row r="172" s="6" customFormat="1" x14ac:dyDescent="0.2"/>
    <row r="173" s="6" customFormat="1" x14ac:dyDescent="0.2"/>
    <row r="174" s="6" customFormat="1" x14ac:dyDescent="0.2"/>
    <row r="175" s="6" customFormat="1" x14ac:dyDescent="0.2"/>
    <row r="176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  <row r="192" s="6" customFormat="1" x14ac:dyDescent="0.2"/>
    <row r="193" s="6" customFormat="1" x14ac:dyDescent="0.2"/>
    <row r="194" s="6" customFormat="1" x14ac:dyDescent="0.2"/>
    <row r="195" s="6" customFormat="1" x14ac:dyDescent="0.2"/>
    <row r="196" s="6" customFormat="1" x14ac:dyDescent="0.2"/>
    <row r="197" s="6" customFormat="1" x14ac:dyDescent="0.2"/>
    <row r="198" s="6" customFormat="1" x14ac:dyDescent="0.2"/>
    <row r="199" s="6" customFormat="1" x14ac:dyDescent="0.2"/>
    <row r="200" s="6" customFormat="1" x14ac:dyDescent="0.2"/>
    <row r="201" s="6" customFormat="1" x14ac:dyDescent="0.2"/>
    <row r="202" s="6" customFormat="1" x14ac:dyDescent="0.2"/>
    <row r="203" s="6" customFormat="1" x14ac:dyDescent="0.2"/>
    <row r="204" s="6" customFormat="1" x14ac:dyDescent="0.2"/>
    <row r="205" s="6" customFormat="1" x14ac:dyDescent="0.2"/>
    <row r="206" s="6" customFormat="1" x14ac:dyDescent="0.2"/>
    <row r="207" s="6" customFormat="1" x14ac:dyDescent="0.2"/>
    <row r="208" s="6" customFormat="1" x14ac:dyDescent="0.2"/>
    <row r="209" s="6" customFormat="1" x14ac:dyDescent="0.2"/>
    <row r="210" s="6" customFormat="1" x14ac:dyDescent="0.2"/>
    <row r="211" s="6" customFormat="1" x14ac:dyDescent="0.2"/>
    <row r="212" s="6" customFormat="1" x14ac:dyDescent="0.2"/>
    <row r="213" s="6" customFormat="1" x14ac:dyDescent="0.2"/>
    <row r="214" s="6" customFormat="1" x14ac:dyDescent="0.2"/>
  </sheetData>
  <mergeCells count="2">
    <mergeCell ref="A8:N8"/>
    <mergeCell ref="P8:AC8"/>
  </mergeCells>
  <pageMargins left="0.7" right="0.7" top="0.75" bottom="0.75" header="0.3" footer="0.3"/>
  <pageSetup scale="56" orientation="portrait" r:id="rId1"/>
  <colBreaks count="1" manualBreakCount="1">
    <brk id="14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C214"/>
  <sheetViews>
    <sheetView zoomScale="80" zoomScaleNormal="80" workbookViewId="0">
      <selection activeCell="H39" sqref="H39"/>
    </sheetView>
  </sheetViews>
  <sheetFormatPr defaultColWidth="8.85546875" defaultRowHeight="12.75" x14ac:dyDescent="0.2"/>
  <cols>
    <col min="1" max="1" width="10" style="7" customWidth="1"/>
    <col min="2" max="14" width="8.85546875" style="7"/>
    <col min="15" max="15" width="3.140625" style="7" customWidth="1"/>
    <col min="16" max="28" width="9.85546875" style="6" customWidth="1"/>
    <col min="29" max="29" width="11.5703125" style="6" customWidth="1"/>
    <col min="30" max="16384" width="8.85546875" style="6"/>
  </cols>
  <sheetData>
    <row r="1" spans="1:29" ht="18.75" x14ac:dyDescent="0.3">
      <c r="A1" s="41" t="s">
        <v>30</v>
      </c>
      <c r="P1" s="41" t="s">
        <v>30</v>
      </c>
    </row>
    <row r="2" spans="1:29" ht="15.75" x14ac:dyDescent="0.25">
      <c r="A2" s="129" t="str">
        <f>'Mid C %'!A2</f>
        <v>2024 GRC Workpapers</v>
      </c>
      <c r="P2" s="42" t="str">
        <f>A2</f>
        <v>2024 GRC Workpapers</v>
      </c>
    </row>
    <row r="3" spans="1:29" ht="21" x14ac:dyDescent="0.35">
      <c r="A3" s="43" t="s">
        <v>33</v>
      </c>
      <c r="P3" s="43" t="str">
        <f>A3</f>
        <v>Mid C Wanapum Development input data</v>
      </c>
    </row>
    <row r="7" spans="1:29" x14ac:dyDescent="0.2"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10</v>
      </c>
      <c r="L7" s="7">
        <v>11</v>
      </c>
      <c r="M7" s="7">
        <v>12</v>
      </c>
      <c r="P7" s="31"/>
    </row>
    <row r="8" spans="1:29" x14ac:dyDescent="0.2">
      <c r="A8" s="184" t="s">
        <v>15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6"/>
      <c r="O8" s="8"/>
      <c r="P8" s="184" t="s">
        <v>16</v>
      </c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6"/>
    </row>
    <row r="9" spans="1:29" x14ac:dyDescent="0.2">
      <c r="A9" s="3"/>
      <c r="B9" s="10">
        <v>744</v>
      </c>
      <c r="C9" s="10">
        <f>672</f>
        <v>672</v>
      </c>
      <c r="D9" s="10">
        <v>744</v>
      </c>
      <c r="E9" s="10">
        <v>720</v>
      </c>
      <c r="F9" s="10">
        <v>744</v>
      </c>
      <c r="G9" s="10">
        <v>720</v>
      </c>
      <c r="H9" s="10">
        <v>744</v>
      </c>
      <c r="I9" s="10">
        <v>744</v>
      </c>
      <c r="J9" s="10">
        <v>720</v>
      </c>
      <c r="K9" s="10">
        <v>744</v>
      </c>
      <c r="L9" s="10">
        <v>720</v>
      </c>
      <c r="M9" s="10">
        <v>744</v>
      </c>
      <c r="N9" s="11">
        <f>SUM(B9:M9)</f>
        <v>8760</v>
      </c>
      <c r="O9" s="8"/>
      <c r="P9" s="3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12"/>
    </row>
    <row r="10" spans="1:29" ht="15.75" customHeight="1" x14ac:dyDescent="0.2">
      <c r="A10" s="3"/>
      <c r="B10" s="4" t="s">
        <v>20</v>
      </c>
      <c r="C10" s="4" t="s">
        <v>21</v>
      </c>
      <c r="D10" s="4" t="s">
        <v>22</v>
      </c>
      <c r="E10" s="4" t="s">
        <v>27</v>
      </c>
      <c r="F10" s="4" t="s">
        <v>23</v>
      </c>
      <c r="G10" s="4" t="s">
        <v>24</v>
      </c>
      <c r="H10" s="4" t="s">
        <v>25</v>
      </c>
      <c r="I10" s="4" t="s">
        <v>28</v>
      </c>
      <c r="J10" s="4" t="s">
        <v>26</v>
      </c>
      <c r="K10" s="4" t="s">
        <v>17</v>
      </c>
      <c r="L10" s="4" t="s">
        <v>18</v>
      </c>
      <c r="M10" s="4" t="s">
        <v>19</v>
      </c>
      <c r="N10" s="14" t="s">
        <v>29</v>
      </c>
      <c r="P10" s="3"/>
      <c r="Q10" s="4" t="s">
        <v>20</v>
      </c>
      <c r="R10" s="4" t="s">
        <v>21</v>
      </c>
      <c r="S10" s="4" t="s">
        <v>22</v>
      </c>
      <c r="T10" s="4" t="s">
        <v>27</v>
      </c>
      <c r="U10" s="4" t="s">
        <v>23</v>
      </c>
      <c r="V10" s="4" t="s">
        <v>24</v>
      </c>
      <c r="W10" s="4" t="s">
        <v>25</v>
      </c>
      <c r="X10" s="4" t="s">
        <v>28</v>
      </c>
      <c r="Y10" s="4" t="s">
        <v>26</v>
      </c>
      <c r="Z10" s="4" t="s">
        <v>17</v>
      </c>
      <c r="AA10" s="4" t="s">
        <v>18</v>
      </c>
      <c r="AB10" s="4" t="s">
        <v>19</v>
      </c>
      <c r="AC10" s="14" t="s">
        <v>29</v>
      </c>
    </row>
    <row r="11" spans="1:29" x14ac:dyDescent="0.2">
      <c r="A11" s="3">
        <f>P11</f>
        <v>1992</v>
      </c>
      <c r="B11" s="138">
        <f>Q11/B$9</f>
        <v>598.5309139784946</v>
      </c>
      <c r="C11" s="138">
        <f t="shared" ref="C11:M26" si="0">R11/C$9</f>
        <v>492.95089285714283</v>
      </c>
      <c r="D11" s="138">
        <f t="shared" si="0"/>
        <v>549.39247311827955</v>
      </c>
      <c r="E11" s="138">
        <f t="shared" si="0"/>
        <v>498.76805555555558</v>
      </c>
      <c r="F11" s="138">
        <f t="shared" si="0"/>
        <v>688.59811827956992</v>
      </c>
      <c r="G11" s="138">
        <f t="shared" si="0"/>
        <v>709.63750000000005</v>
      </c>
      <c r="H11" s="138">
        <f t="shared" si="0"/>
        <v>511.22983870967744</v>
      </c>
      <c r="I11" s="138">
        <f t="shared" si="0"/>
        <v>500.68817204301075</v>
      </c>
      <c r="J11" s="138">
        <f t="shared" si="0"/>
        <v>439.11388888888888</v>
      </c>
      <c r="K11" s="138">
        <f t="shared" si="0"/>
        <v>414.89247311827955</v>
      </c>
      <c r="L11" s="138">
        <f t="shared" si="0"/>
        <v>460.65416666666664</v>
      </c>
      <c r="M11" s="138">
        <f t="shared" si="0"/>
        <v>600.66397849462362</v>
      </c>
      <c r="N11" s="15">
        <f t="shared" ref="N11:N24" si="1">SUMPRODUCT(B11:M11,$B$9:$M$9)/$N$9</f>
        <v>539.26495433789955</v>
      </c>
      <c r="P11" s="136">
        <v>1992</v>
      </c>
      <c r="Q11" s="140">
        <v>445307</v>
      </c>
      <c r="R11" s="140">
        <v>331263</v>
      </c>
      <c r="S11" s="140">
        <v>408748</v>
      </c>
      <c r="T11" s="140">
        <v>359113</v>
      </c>
      <c r="U11" s="140">
        <v>512317</v>
      </c>
      <c r="V11" s="140">
        <v>510939</v>
      </c>
      <c r="W11" s="140">
        <v>380355</v>
      </c>
      <c r="X11" s="140">
        <v>372512</v>
      </c>
      <c r="Y11" s="140">
        <v>316162</v>
      </c>
      <c r="Z11" s="140">
        <v>308680</v>
      </c>
      <c r="AA11" s="140">
        <v>331671</v>
      </c>
      <c r="AB11" s="140">
        <v>446894</v>
      </c>
      <c r="AC11" s="16">
        <f>SUM(Q11:AB11)</f>
        <v>4723961</v>
      </c>
    </row>
    <row r="12" spans="1:29" x14ac:dyDescent="0.2">
      <c r="A12" s="136">
        <f t="shared" ref="A12:A40" si="2">P12</f>
        <v>1993</v>
      </c>
      <c r="B12" s="138">
        <f t="shared" ref="B12:B40" si="3">Q12/B$9</f>
        <v>558.74462365591398</v>
      </c>
      <c r="C12" s="138">
        <f t="shared" si="0"/>
        <v>496.51488095238096</v>
      </c>
      <c r="D12" s="138">
        <f t="shared" si="0"/>
        <v>331.58602150537632</v>
      </c>
      <c r="E12" s="138">
        <f t="shared" si="0"/>
        <v>327.45694444444445</v>
      </c>
      <c r="F12" s="138">
        <f t="shared" si="0"/>
        <v>664.66263440860212</v>
      </c>
      <c r="G12" s="138">
        <f t="shared" si="0"/>
        <v>593.23611111111109</v>
      </c>
      <c r="H12" s="138">
        <f t="shared" si="0"/>
        <v>570.58333333333337</v>
      </c>
      <c r="I12" s="138">
        <f t="shared" si="0"/>
        <v>434.96639784946234</v>
      </c>
      <c r="J12" s="138">
        <f t="shared" si="0"/>
        <v>410.26944444444445</v>
      </c>
      <c r="K12" s="138">
        <f t="shared" si="0"/>
        <v>381.69354838709677</v>
      </c>
      <c r="L12" s="138">
        <f t="shared" si="0"/>
        <v>483.81527777777779</v>
      </c>
      <c r="M12" s="138">
        <f t="shared" si="0"/>
        <v>469.55645161290323</v>
      </c>
      <c r="N12" s="15">
        <f t="shared" si="1"/>
        <v>477.01735159817349</v>
      </c>
      <c r="P12" s="136">
        <v>1993</v>
      </c>
      <c r="Q12" s="140">
        <v>415706</v>
      </c>
      <c r="R12" s="140">
        <v>333658</v>
      </c>
      <c r="S12" s="140">
        <v>246700</v>
      </c>
      <c r="T12" s="140">
        <v>235769</v>
      </c>
      <c r="U12" s="140">
        <v>494509</v>
      </c>
      <c r="V12" s="140">
        <v>427130</v>
      </c>
      <c r="W12" s="140">
        <v>424514</v>
      </c>
      <c r="X12" s="140">
        <v>323615</v>
      </c>
      <c r="Y12" s="140">
        <v>295394</v>
      </c>
      <c r="Z12" s="140">
        <v>283980</v>
      </c>
      <c r="AA12" s="140">
        <v>348347</v>
      </c>
      <c r="AB12" s="140">
        <v>349350</v>
      </c>
      <c r="AC12" s="16">
        <f t="shared" ref="AC12:AC44" si="4">SUM(Q12:AB12)</f>
        <v>4178672</v>
      </c>
    </row>
    <row r="13" spans="1:29" x14ac:dyDescent="0.2">
      <c r="A13" s="136">
        <f t="shared" si="2"/>
        <v>1994</v>
      </c>
      <c r="B13" s="138">
        <f t="shared" si="3"/>
        <v>458.7809139784946</v>
      </c>
      <c r="C13" s="138">
        <f t="shared" si="0"/>
        <v>591.67410714285711</v>
      </c>
      <c r="D13" s="138">
        <f t="shared" si="0"/>
        <v>466.81182795698925</v>
      </c>
      <c r="E13" s="138">
        <f t="shared" si="0"/>
        <v>479.41944444444442</v>
      </c>
      <c r="F13" s="138">
        <f t="shared" si="0"/>
        <v>622.73790322580646</v>
      </c>
      <c r="G13" s="138">
        <f t="shared" si="0"/>
        <v>750.08749999999998</v>
      </c>
      <c r="H13" s="138">
        <f t="shared" si="0"/>
        <v>546.97311827956992</v>
      </c>
      <c r="I13" s="138">
        <f t="shared" si="0"/>
        <v>426.04166666666669</v>
      </c>
      <c r="J13" s="138">
        <f t="shared" si="0"/>
        <v>344.46666666666664</v>
      </c>
      <c r="K13" s="138">
        <f t="shared" si="0"/>
        <v>385.99193548387098</v>
      </c>
      <c r="L13" s="138">
        <f t="shared" si="0"/>
        <v>431.51249999999999</v>
      </c>
      <c r="M13" s="138">
        <f t="shared" si="0"/>
        <v>478.35483870967744</v>
      </c>
      <c r="N13" s="15">
        <f t="shared" si="1"/>
        <v>497.77511415525112</v>
      </c>
      <c r="P13" s="136">
        <v>1994</v>
      </c>
      <c r="Q13" s="140">
        <v>341333</v>
      </c>
      <c r="R13" s="140">
        <v>397605</v>
      </c>
      <c r="S13" s="140">
        <v>347308</v>
      </c>
      <c r="T13" s="140">
        <v>345182</v>
      </c>
      <c r="U13" s="140">
        <v>463317</v>
      </c>
      <c r="V13" s="140">
        <v>540063</v>
      </c>
      <c r="W13" s="140">
        <v>406948</v>
      </c>
      <c r="X13" s="140">
        <v>316975</v>
      </c>
      <c r="Y13" s="140">
        <v>248016</v>
      </c>
      <c r="Z13" s="140">
        <v>287178</v>
      </c>
      <c r="AA13" s="140">
        <v>310689</v>
      </c>
      <c r="AB13" s="140">
        <v>355896</v>
      </c>
      <c r="AC13" s="16">
        <f t="shared" si="4"/>
        <v>4360510</v>
      </c>
    </row>
    <row r="14" spans="1:29" x14ac:dyDescent="0.2">
      <c r="A14" s="136">
        <f t="shared" si="2"/>
        <v>1995</v>
      </c>
      <c r="B14" s="138">
        <f t="shared" si="3"/>
        <v>505.2029569892473</v>
      </c>
      <c r="C14" s="138">
        <f t="shared" si="0"/>
        <v>566.95238095238096</v>
      </c>
      <c r="D14" s="138">
        <f t="shared" si="0"/>
        <v>544.97715053763443</v>
      </c>
      <c r="E14" s="138">
        <f t="shared" si="0"/>
        <v>511.91250000000002</v>
      </c>
      <c r="F14" s="138">
        <f t="shared" si="0"/>
        <v>649.67473118279565</v>
      </c>
      <c r="G14" s="138">
        <f t="shared" si="0"/>
        <v>720.82916666666665</v>
      </c>
      <c r="H14" s="138">
        <f t="shared" si="0"/>
        <v>641.85349462365593</v>
      </c>
      <c r="I14" s="138">
        <f t="shared" si="0"/>
        <v>496.69489247311827</v>
      </c>
      <c r="J14" s="138">
        <f t="shared" si="0"/>
        <v>395.16250000000002</v>
      </c>
      <c r="K14" s="138">
        <f t="shared" si="0"/>
        <v>475.02553763440858</v>
      </c>
      <c r="L14" s="138">
        <f t="shared" si="0"/>
        <v>567.80277777777781</v>
      </c>
      <c r="M14" s="138">
        <f t="shared" si="0"/>
        <v>760.14650537634407</v>
      </c>
      <c r="N14" s="15">
        <f t="shared" si="1"/>
        <v>569.93618721461189</v>
      </c>
      <c r="P14" s="136">
        <v>1995</v>
      </c>
      <c r="Q14" s="140">
        <v>375871</v>
      </c>
      <c r="R14" s="140">
        <v>380992</v>
      </c>
      <c r="S14" s="140">
        <v>405463</v>
      </c>
      <c r="T14" s="140">
        <v>368577</v>
      </c>
      <c r="U14" s="140">
        <v>483358</v>
      </c>
      <c r="V14" s="140">
        <v>518997</v>
      </c>
      <c r="W14" s="140">
        <v>477539</v>
      </c>
      <c r="X14" s="140">
        <v>369541</v>
      </c>
      <c r="Y14" s="140">
        <v>284517</v>
      </c>
      <c r="Z14" s="140">
        <v>353419</v>
      </c>
      <c r="AA14" s="140">
        <v>408818</v>
      </c>
      <c r="AB14" s="140">
        <v>565549</v>
      </c>
      <c r="AC14" s="16">
        <f t="shared" si="4"/>
        <v>4992641</v>
      </c>
    </row>
    <row r="15" spans="1:29" x14ac:dyDescent="0.2">
      <c r="A15" s="136">
        <f t="shared" si="2"/>
        <v>1996</v>
      </c>
      <c r="B15" s="138">
        <f t="shared" si="3"/>
        <v>758.50268817204301</v>
      </c>
      <c r="C15" s="138">
        <f t="shared" si="0"/>
        <v>753.31845238095241</v>
      </c>
      <c r="D15" s="138">
        <f t="shared" si="0"/>
        <v>764.13306451612902</v>
      </c>
      <c r="E15" s="138">
        <f t="shared" si="0"/>
        <v>764.41388888888889</v>
      </c>
      <c r="F15" s="138">
        <f t="shared" si="0"/>
        <v>771.09005376344089</v>
      </c>
      <c r="G15" s="138">
        <f t="shared" si="0"/>
        <v>780.26666666666665</v>
      </c>
      <c r="H15" s="138">
        <f t="shared" si="0"/>
        <v>768.69758064516134</v>
      </c>
      <c r="I15" s="138">
        <f t="shared" si="0"/>
        <v>691.66666666666663</v>
      </c>
      <c r="J15" s="138">
        <f t="shared" si="0"/>
        <v>506.54027777777776</v>
      </c>
      <c r="K15" s="138">
        <f t="shared" si="0"/>
        <v>519.31720430107532</v>
      </c>
      <c r="L15" s="138">
        <f t="shared" si="0"/>
        <v>533.32222222222219</v>
      </c>
      <c r="M15" s="138">
        <f t="shared" si="0"/>
        <v>620.29569892473114</v>
      </c>
      <c r="N15" s="15">
        <f t="shared" si="1"/>
        <v>685.84657534246571</v>
      </c>
      <c r="P15" s="136">
        <v>1996</v>
      </c>
      <c r="Q15" s="140">
        <v>564326</v>
      </c>
      <c r="R15" s="140">
        <v>506230</v>
      </c>
      <c r="S15" s="140">
        <v>568515</v>
      </c>
      <c r="T15" s="140">
        <v>550378</v>
      </c>
      <c r="U15" s="140">
        <v>573691</v>
      </c>
      <c r="V15" s="140">
        <v>561792</v>
      </c>
      <c r="W15" s="140">
        <v>571911</v>
      </c>
      <c r="X15" s="140">
        <v>514600</v>
      </c>
      <c r="Y15" s="140">
        <v>364709</v>
      </c>
      <c r="Z15" s="140">
        <v>386372</v>
      </c>
      <c r="AA15" s="140">
        <v>383992</v>
      </c>
      <c r="AB15" s="140">
        <v>461500</v>
      </c>
      <c r="AC15" s="16">
        <f t="shared" si="4"/>
        <v>6008016</v>
      </c>
    </row>
    <row r="16" spans="1:29" x14ac:dyDescent="0.2">
      <c r="A16" s="136">
        <f t="shared" si="2"/>
        <v>1997</v>
      </c>
      <c r="B16" s="138">
        <f t="shared" si="3"/>
        <v>724.98790322580646</v>
      </c>
      <c r="C16" s="138">
        <f t="shared" si="0"/>
        <v>750.20535714285711</v>
      </c>
      <c r="D16" s="138">
        <f t="shared" si="0"/>
        <v>691.04704301075265</v>
      </c>
      <c r="E16" s="138">
        <f t="shared" si="0"/>
        <v>743.95555555555552</v>
      </c>
      <c r="F16" s="138">
        <f t="shared" si="0"/>
        <v>780.32392473118284</v>
      </c>
      <c r="G16" s="138">
        <f t="shared" si="0"/>
        <v>780.32500000000005</v>
      </c>
      <c r="H16" s="138">
        <f t="shared" si="0"/>
        <v>769.20026881720435</v>
      </c>
      <c r="I16" s="138">
        <f t="shared" si="0"/>
        <v>718.41263440860212</v>
      </c>
      <c r="J16" s="138">
        <f t="shared" si="0"/>
        <v>560.24722222222226</v>
      </c>
      <c r="K16" s="138">
        <f t="shared" si="0"/>
        <v>604.98521505376345</v>
      </c>
      <c r="L16" s="138">
        <f t="shared" si="0"/>
        <v>544.22916666666663</v>
      </c>
      <c r="M16" s="138">
        <f t="shared" si="0"/>
        <v>686.53763440860212</v>
      </c>
      <c r="N16" s="15">
        <f t="shared" si="1"/>
        <v>696.18847031963469</v>
      </c>
      <c r="P16" s="136">
        <v>1997</v>
      </c>
      <c r="Q16" s="140">
        <v>539391</v>
      </c>
      <c r="R16" s="140">
        <v>504138</v>
      </c>
      <c r="S16" s="140">
        <v>514139</v>
      </c>
      <c r="T16" s="140">
        <v>535648</v>
      </c>
      <c r="U16" s="140">
        <v>580561</v>
      </c>
      <c r="V16" s="140">
        <v>561834</v>
      </c>
      <c r="W16" s="140">
        <v>572285</v>
      </c>
      <c r="X16" s="140">
        <v>534499</v>
      </c>
      <c r="Y16" s="140">
        <v>403378</v>
      </c>
      <c r="Z16" s="140">
        <v>450109</v>
      </c>
      <c r="AA16" s="140">
        <v>391845</v>
      </c>
      <c r="AB16" s="140">
        <v>510784</v>
      </c>
      <c r="AC16" s="16">
        <f t="shared" si="4"/>
        <v>6098611</v>
      </c>
    </row>
    <row r="17" spans="1:29" x14ac:dyDescent="0.2">
      <c r="A17" s="136">
        <f t="shared" si="2"/>
        <v>1998</v>
      </c>
      <c r="B17" s="138">
        <f t="shared" si="3"/>
        <v>609.51075268817203</v>
      </c>
      <c r="C17" s="138">
        <f t="shared" si="0"/>
        <v>723.39136904761904</v>
      </c>
      <c r="D17" s="138">
        <f t="shared" si="0"/>
        <v>620.79704301075265</v>
      </c>
      <c r="E17" s="138">
        <f t="shared" si="0"/>
        <v>427.62638888888887</v>
      </c>
      <c r="F17" s="138">
        <f t="shared" si="0"/>
        <v>734.06048387096769</v>
      </c>
      <c r="G17" s="138">
        <f t="shared" si="0"/>
        <v>747.77361111111111</v>
      </c>
      <c r="H17" s="138">
        <f t="shared" si="0"/>
        <v>644.99731182795699</v>
      </c>
      <c r="I17" s="138">
        <f t="shared" si="0"/>
        <v>546.39919354838707</v>
      </c>
      <c r="J17" s="138">
        <f t="shared" si="0"/>
        <v>423.21944444444443</v>
      </c>
      <c r="K17" s="138">
        <f t="shared" si="0"/>
        <v>389.15725806451616</v>
      </c>
      <c r="L17" s="138">
        <f t="shared" si="0"/>
        <v>452.49027777777781</v>
      </c>
      <c r="M17" s="138">
        <f t="shared" si="0"/>
        <v>541.76075268817203</v>
      </c>
      <c r="N17" s="15">
        <f t="shared" si="1"/>
        <v>571.16552511415523</v>
      </c>
      <c r="P17" s="136">
        <v>1998</v>
      </c>
      <c r="Q17" s="140">
        <v>453476</v>
      </c>
      <c r="R17" s="140">
        <v>486119</v>
      </c>
      <c r="S17" s="140">
        <v>461873</v>
      </c>
      <c r="T17" s="140">
        <v>307891</v>
      </c>
      <c r="U17" s="140">
        <v>546141</v>
      </c>
      <c r="V17" s="140">
        <v>538397</v>
      </c>
      <c r="W17" s="140">
        <v>479878</v>
      </c>
      <c r="X17" s="140">
        <v>406521</v>
      </c>
      <c r="Y17" s="140">
        <v>304718</v>
      </c>
      <c r="Z17" s="140">
        <v>289533</v>
      </c>
      <c r="AA17" s="140">
        <v>325793</v>
      </c>
      <c r="AB17" s="140">
        <v>403070</v>
      </c>
      <c r="AC17" s="16">
        <f t="shared" si="4"/>
        <v>5003410</v>
      </c>
    </row>
    <row r="18" spans="1:29" x14ac:dyDescent="0.2">
      <c r="A18" s="136">
        <f t="shared" si="2"/>
        <v>1999</v>
      </c>
      <c r="B18" s="138">
        <f t="shared" si="3"/>
        <v>717.34543010752691</v>
      </c>
      <c r="C18" s="138">
        <f t="shared" si="0"/>
        <v>727.31696428571433</v>
      </c>
      <c r="D18" s="138">
        <f t="shared" si="0"/>
        <v>718.87096774193549</v>
      </c>
      <c r="E18" s="138">
        <f t="shared" si="0"/>
        <v>698.39166666666665</v>
      </c>
      <c r="F18" s="138">
        <f t="shared" si="0"/>
        <v>743.54166666666663</v>
      </c>
      <c r="G18" s="138">
        <f t="shared" si="0"/>
        <v>778.93055555555554</v>
      </c>
      <c r="H18" s="138">
        <f t="shared" si="0"/>
        <v>774.63844086021504</v>
      </c>
      <c r="I18" s="138">
        <f t="shared" si="0"/>
        <v>768.20161290322585</v>
      </c>
      <c r="J18" s="138">
        <f t="shared" si="0"/>
        <v>596.17916666666667</v>
      </c>
      <c r="K18" s="138">
        <f t="shared" si="0"/>
        <v>514.31182795698919</v>
      </c>
      <c r="L18" s="138">
        <f t="shared" si="0"/>
        <v>608.64027777777778</v>
      </c>
      <c r="M18" s="138">
        <f t="shared" si="0"/>
        <v>758.92607526881716</v>
      </c>
      <c r="N18" s="15">
        <f t="shared" si="1"/>
        <v>700.54805936073058</v>
      </c>
      <c r="P18" s="136">
        <v>1999</v>
      </c>
      <c r="Q18" s="140">
        <v>533705</v>
      </c>
      <c r="R18" s="140">
        <v>488757</v>
      </c>
      <c r="S18" s="140">
        <v>534840</v>
      </c>
      <c r="T18" s="140">
        <v>502842</v>
      </c>
      <c r="U18" s="140">
        <v>553195</v>
      </c>
      <c r="V18" s="140">
        <v>560830</v>
      </c>
      <c r="W18" s="140">
        <v>576331</v>
      </c>
      <c r="X18" s="140">
        <v>571542</v>
      </c>
      <c r="Y18" s="140">
        <v>429249</v>
      </c>
      <c r="Z18" s="140">
        <v>382648</v>
      </c>
      <c r="AA18" s="140">
        <v>438221</v>
      </c>
      <c r="AB18" s="140">
        <v>564641</v>
      </c>
      <c r="AC18" s="16">
        <f t="shared" si="4"/>
        <v>6136801</v>
      </c>
    </row>
    <row r="19" spans="1:29" x14ac:dyDescent="0.2">
      <c r="A19" s="136">
        <f t="shared" si="2"/>
        <v>2000</v>
      </c>
      <c r="B19" s="138">
        <f t="shared" si="3"/>
        <v>756.7836021505376</v>
      </c>
      <c r="C19" s="138">
        <f t="shared" si="0"/>
        <v>671.44047619047615</v>
      </c>
      <c r="D19" s="138">
        <f t="shared" si="0"/>
        <v>580.41397849462362</v>
      </c>
      <c r="E19" s="138">
        <f t="shared" si="0"/>
        <v>711.67222222222222</v>
      </c>
      <c r="F19" s="138">
        <f t="shared" si="0"/>
        <v>765.7190860215054</v>
      </c>
      <c r="G19" s="138">
        <f t="shared" si="0"/>
        <v>701.81944444444446</v>
      </c>
      <c r="H19" s="138">
        <f t="shared" si="0"/>
        <v>681.2163978494624</v>
      </c>
      <c r="I19" s="138">
        <f t="shared" si="0"/>
        <v>605.36424731182797</v>
      </c>
      <c r="J19" s="138">
        <f t="shared" si="0"/>
        <v>465.07916666666665</v>
      </c>
      <c r="K19" s="138">
        <f t="shared" si="0"/>
        <v>434.76209677419354</v>
      </c>
      <c r="L19" s="138">
        <f t="shared" si="0"/>
        <v>544.39722222222224</v>
      </c>
      <c r="M19" s="138">
        <f t="shared" si="0"/>
        <v>604.52016129032256</v>
      </c>
      <c r="N19" s="15">
        <f t="shared" si="1"/>
        <v>626.79874429223742</v>
      </c>
      <c r="P19" s="136">
        <v>2000</v>
      </c>
      <c r="Q19" s="140">
        <v>563047</v>
      </c>
      <c r="R19" s="140">
        <v>451208</v>
      </c>
      <c r="S19" s="140">
        <v>431828</v>
      </c>
      <c r="T19" s="140">
        <v>512404</v>
      </c>
      <c r="U19" s="140">
        <v>569695</v>
      </c>
      <c r="V19" s="140">
        <v>505310</v>
      </c>
      <c r="W19" s="140">
        <v>506825</v>
      </c>
      <c r="X19" s="140">
        <v>450391</v>
      </c>
      <c r="Y19" s="140">
        <v>334857</v>
      </c>
      <c r="Z19" s="140">
        <v>323463</v>
      </c>
      <c r="AA19" s="140">
        <v>391966</v>
      </c>
      <c r="AB19" s="140">
        <v>449763</v>
      </c>
      <c r="AC19" s="16">
        <f t="shared" si="4"/>
        <v>5490757</v>
      </c>
    </row>
    <row r="20" spans="1:29" x14ac:dyDescent="0.2">
      <c r="A20" s="136">
        <f t="shared" si="2"/>
        <v>2001</v>
      </c>
      <c r="B20" s="138">
        <f t="shared" si="3"/>
        <v>546.18145161290317</v>
      </c>
      <c r="C20" s="138">
        <f t="shared" si="0"/>
        <v>513.07886904761904</v>
      </c>
      <c r="D20" s="138">
        <f t="shared" si="0"/>
        <v>431.70698924731181</v>
      </c>
      <c r="E20" s="138">
        <f t="shared" si="0"/>
        <v>378.40972222222223</v>
      </c>
      <c r="F20" s="138">
        <f t="shared" si="0"/>
        <v>421.1720430107527</v>
      </c>
      <c r="G20" s="138">
        <f t="shared" si="0"/>
        <v>563.37222222222226</v>
      </c>
      <c r="H20" s="138">
        <f t="shared" si="0"/>
        <v>359.22446236559142</v>
      </c>
      <c r="I20" s="138">
        <f t="shared" si="0"/>
        <v>405.83736559139783</v>
      </c>
      <c r="J20" s="138">
        <f t="shared" si="0"/>
        <v>379.44444444444446</v>
      </c>
      <c r="K20" s="138">
        <f t="shared" si="0"/>
        <v>365.56720430107526</v>
      </c>
      <c r="L20" s="138">
        <f t="shared" si="0"/>
        <v>429.26527777777778</v>
      </c>
      <c r="M20" s="138">
        <f t="shared" si="0"/>
        <v>478.9220430107527</v>
      </c>
      <c r="N20" s="15">
        <f t="shared" si="1"/>
        <v>438.76141552511416</v>
      </c>
      <c r="P20" s="136">
        <v>2001</v>
      </c>
      <c r="Q20" s="140">
        <v>406359</v>
      </c>
      <c r="R20" s="140">
        <v>344789</v>
      </c>
      <c r="S20" s="140">
        <v>321190</v>
      </c>
      <c r="T20" s="140">
        <v>272455</v>
      </c>
      <c r="U20" s="140">
        <v>313352</v>
      </c>
      <c r="V20" s="140">
        <v>405628</v>
      </c>
      <c r="W20" s="140">
        <v>267263</v>
      </c>
      <c r="X20" s="140">
        <v>301943</v>
      </c>
      <c r="Y20" s="140">
        <v>273200</v>
      </c>
      <c r="Z20" s="140">
        <v>271982</v>
      </c>
      <c r="AA20" s="140">
        <v>309071</v>
      </c>
      <c r="AB20" s="140">
        <v>356318</v>
      </c>
      <c r="AC20" s="16">
        <f t="shared" si="4"/>
        <v>3843550</v>
      </c>
    </row>
    <row r="21" spans="1:29" x14ac:dyDescent="0.2">
      <c r="A21" s="136">
        <f t="shared" si="2"/>
        <v>2002</v>
      </c>
      <c r="B21" s="138">
        <f t="shared" si="3"/>
        <v>546.83467741935488</v>
      </c>
      <c r="C21" s="138">
        <f t="shared" si="0"/>
        <v>540.11458333333337</v>
      </c>
      <c r="D21" s="138">
        <f t="shared" si="0"/>
        <v>413.41666666666669</v>
      </c>
      <c r="E21" s="138">
        <f t="shared" si="0"/>
        <v>590.45555555555552</v>
      </c>
      <c r="F21" s="138">
        <f t="shared" si="0"/>
        <v>735.01209677419354</v>
      </c>
      <c r="G21" s="138">
        <f t="shared" si="0"/>
        <v>780.32500000000005</v>
      </c>
      <c r="H21" s="138">
        <f t="shared" si="0"/>
        <v>756.70564516129036</v>
      </c>
      <c r="I21" s="138">
        <f t="shared" si="0"/>
        <v>635.93010752688167</v>
      </c>
      <c r="J21" s="138">
        <f t="shared" si="0"/>
        <v>425.42916666666667</v>
      </c>
      <c r="K21" s="138">
        <f t="shared" si="0"/>
        <v>459.48790322580646</v>
      </c>
      <c r="L21" s="138">
        <f t="shared" si="0"/>
        <v>544.85</v>
      </c>
      <c r="M21" s="138">
        <f t="shared" si="0"/>
        <v>528.14919354838707</v>
      </c>
      <c r="N21" s="15">
        <f t="shared" si="1"/>
        <v>579.99075342465756</v>
      </c>
      <c r="P21" s="136">
        <v>2002</v>
      </c>
      <c r="Q21" s="140">
        <v>406845</v>
      </c>
      <c r="R21" s="140">
        <v>362957</v>
      </c>
      <c r="S21" s="140">
        <v>307582</v>
      </c>
      <c r="T21" s="140">
        <v>425128</v>
      </c>
      <c r="U21" s="140">
        <v>546849</v>
      </c>
      <c r="V21" s="140">
        <v>561834</v>
      </c>
      <c r="W21" s="140">
        <v>562989</v>
      </c>
      <c r="X21" s="140">
        <v>473132</v>
      </c>
      <c r="Y21" s="140">
        <v>306309</v>
      </c>
      <c r="Z21" s="140">
        <v>341859</v>
      </c>
      <c r="AA21" s="140">
        <v>392292</v>
      </c>
      <c r="AB21" s="140">
        <v>392943</v>
      </c>
      <c r="AC21" s="16">
        <f t="shared" si="4"/>
        <v>5080719</v>
      </c>
    </row>
    <row r="22" spans="1:29" x14ac:dyDescent="0.2">
      <c r="A22" s="136">
        <f t="shared" si="2"/>
        <v>2003</v>
      </c>
      <c r="B22" s="138">
        <f t="shared" si="3"/>
        <v>443.89784946236557</v>
      </c>
      <c r="C22" s="138">
        <f t="shared" si="0"/>
        <v>407.6592261904762</v>
      </c>
      <c r="D22" s="138">
        <f t="shared" si="0"/>
        <v>475.48521505376345</v>
      </c>
      <c r="E22" s="138">
        <f t="shared" si="0"/>
        <v>609.18888888888887</v>
      </c>
      <c r="F22" s="138">
        <f t="shared" si="0"/>
        <v>715.6263440860215</v>
      </c>
      <c r="G22" s="138">
        <f t="shared" si="0"/>
        <v>729.74583333333328</v>
      </c>
      <c r="H22" s="138">
        <f t="shared" si="0"/>
        <v>616.81720430107532</v>
      </c>
      <c r="I22" s="138">
        <f t="shared" si="0"/>
        <v>546.79973118279565</v>
      </c>
      <c r="J22" s="138">
        <f t="shared" si="0"/>
        <v>381.47222222222223</v>
      </c>
      <c r="K22" s="138">
        <f t="shared" si="0"/>
        <v>455.85752688172045</v>
      </c>
      <c r="L22" s="138">
        <f t="shared" si="0"/>
        <v>540.43333333333328</v>
      </c>
      <c r="M22" s="138">
        <f t="shared" si="0"/>
        <v>616.80645161290317</v>
      </c>
      <c r="N22" s="15">
        <f t="shared" si="1"/>
        <v>545.88949771689499</v>
      </c>
      <c r="P22" s="136">
        <v>2003</v>
      </c>
      <c r="Q22" s="140">
        <v>330260</v>
      </c>
      <c r="R22" s="140">
        <v>273947</v>
      </c>
      <c r="S22" s="140">
        <v>353761</v>
      </c>
      <c r="T22" s="140">
        <v>438616</v>
      </c>
      <c r="U22" s="140">
        <v>532426</v>
      </c>
      <c r="V22" s="140">
        <v>525417</v>
      </c>
      <c r="W22" s="140">
        <v>458912</v>
      </c>
      <c r="X22" s="140">
        <v>406819</v>
      </c>
      <c r="Y22" s="140">
        <v>274660</v>
      </c>
      <c r="Z22" s="140">
        <v>339158</v>
      </c>
      <c r="AA22" s="140">
        <v>389112</v>
      </c>
      <c r="AB22" s="140">
        <v>458904</v>
      </c>
      <c r="AC22" s="16">
        <f t="shared" si="4"/>
        <v>4781992</v>
      </c>
    </row>
    <row r="23" spans="1:29" x14ac:dyDescent="0.2">
      <c r="A23" s="136">
        <f t="shared" si="2"/>
        <v>2004</v>
      </c>
      <c r="B23" s="138">
        <f t="shared" si="3"/>
        <v>555.00268817204301</v>
      </c>
      <c r="C23" s="138">
        <f t="shared" si="0"/>
        <v>487.7157738095238</v>
      </c>
      <c r="D23" s="138">
        <f t="shared" si="0"/>
        <v>427.23387096774195</v>
      </c>
      <c r="E23" s="138">
        <f t="shared" si="0"/>
        <v>519.17361111111109</v>
      </c>
      <c r="F23" s="138">
        <f t="shared" si="0"/>
        <v>671.1263440860215</v>
      </c>
      <c r="G23" s="138">
        <f t="shared" si="0"/>
        <v>720.16388888888889</v>
      </c>
      <c r="H23" s="138">
        <f t="shared" si="0"/>
        <v>590.34811827956992</v>
      </c>
      <c r="I23" s="138">
        <f t="shared" si="0"/>
        <v>536.31854838709683</v>
      </c>
      <c r="J23" s="138">
        <f t="shared" si="0"/>
        <v>437.75138888888887</v>
      </c>
      <c r="K23" s="138">
        <f t="shared" si="0"/>
        <v>474.5793010752688</v>
      </c>
      <c r="L23" s="138">
        <f t="shared" si="0"/>
        <v>516.56111111111113</v>
      </c>
      <c r="M23" s="138">
        <f t="shared" si="0"/>
        <v>640.40322580645159</v>
      </c>
      <c r="N23" s="15">
        <f t="shared" si="1"/>
        <v>548.5230593607306</v>
      </c>
      <c r="P23" s="136">
        <v>2004</v>
      </c>
      <c r="Q23" s="140">
        <v>412922</v>
      </c>
      <c r="R23" s="140">
        <v>327745</v>
      </c>
      <c r="S23" s="140">
        <v>317862</v>
      </c>
      <c r="T23" s="140">
        <v>373805</v>
      </c>
      <c r="U23" s="140">
        <v>499318</v>
      </c>
      <c r="V23" s="140">
        <v>518518</v>
      </c>
      <c r="W23" s="140">
        <v>439219</v>
      </c>
      <c r="X23" s="140">
        <v>399021</v>
      </c>
      <c r="Y23" s="140">
        <v>315181</v>
      </c>
      <c r="Z23" s="140">
        <v>353087</v>
      </c>
      <c r="AA23" s="140">
        <v>371924</v>
      </c>
      <c r="AB23" s="140">
        <v>476460</v>
      </c>
      <c r="AC23" s="16">
        <f t="shared" si="4"/>
        <v>4805062</v>
      </c>
    </row>
    <row r="24" spans="1:29" x14ac:dyDescent="0.2">
      <c r="A24" s="136">
        <f t="shared" si="2"/>
        <v>2005</v>
      </c>
      <c r="B24" s="138">
        <f t="shared" si="3"/>
        <v>600.92204301075265</v>
      </c>
      <c r="C24" s="138">
        <f t="shared" si="0"/>
        <v>605.41964285714289</v>
      </c>
      <c r="D24" s="138">
        <f t="shared" si="0"/>
        <v>538.9059139784946</v>
      </c>
      <c r="E24" s="138">
        <f t="shared" si="0"/>
        <v>489.69166666666666</v>
      </c>
      <c r="F24" s="138">
        <f t="shared" si="0"/>
        <v>679.7190860215054</v>
      </c>
      <c r="G24" s="138">
        <f t="shared" si="0"/>
        <v>689.25694444444446</v>
      </c>
      <c r="H24" s="138">
        <f t="shared" si="0"/>
        <v>710.60618279569894</v>
      </c>
      <c r="I24" s="138">
        <f t="shared" si="0"/>
        <v>576.66129032258061</v>
      </c>
      <c r="J24" s="138">
        <f t="shared" si="0"/>
        <v>415.31666666666666</v>
      </c>
      <c r="K24" s="138">
        <f t="shared" si="0"/>
        <v>469.25940860215053</v>
      </c>
      <c r="L24" s="138">
        <f t="shared" si="0"/>
        <v>526.79583333333335</v>
      </c>
      <c r="M24" s="138">
        <f t="shared" si="0"/>
        <v>534.42338709677415</v>
      </c>
      <c r="N24" s="15">
        <f t="shared" si="1"/>
        <v>569.88767123287676</v>
      </c>
      <c r="P24" s="136">
        <v>2005</v>
      </c>
      <c r="Q24" s="140">
        <v>447086</v>
      </c>
      <c r="R24" s="140">
        <v>406842</v>
      </c>
      <c r="S24" s="140">
        <v>400946</v>
      </c>
      <c r="T24" s="140">
        <v>352578</v>
      </c>
      <c r="U24" s="140">
        <v>505711</v>
      </c>
      <c r="V24" s="140">
        <v>496265</v>
      </c>
      <c r="W24" s="140">
        <v>528691</v>
      </c>
      <c r="X24" s="140">
        <v>429036</v>
      </c>
      <c r="Y24" s="140">
        <v>299028</v>
      </c>
      <c r="Z24" s="140">
        <v>349129</v>
      </c>
      <c r="AA24" s="140">
        <v>379293</v>
      </c>
      <c r="AB24" s="140">
        <v>397611</v>
      </c>
      <c r="AC24" s="16">
        <f t="shared" si="4"/>
        <v>4992216</v>
      </c>
    </row>
    <row r="25" spans="1:29" x14ac:dyDescent="0.2">
      <c r="A25" s="136">
        <f t="shared" si="2"/>
        <v>2006</v>
      </c>
      <c r="B25" s="138">
        <f t="shared" si="3"/>
        <v>589.99327956989248</v>
      </c>
      <c r="C25" s="138">
        <f t="shared" si="0"/>
        <v>602.74107142857144</v>
      </c>
      <c r="D25" s="138">
        <f t="shared" si="0"/>
        <v>511.59677419354841</v>
      </c>
      <c r="E25" s="138">
        <f t="shared" si="0"/>
        <v>725.41527777777776</v>
      </c>
      <c r="F25" s="138">
        <f t="shared" si="0"/>
        <v>772.41263440860212</v>
      </c>
      <c r="G25" s="138">
        <f t="shared" si="0"/>
        <v>780.32222222222219</v>
      </c>
      <c r="H25" s="138">
        <f t="shared" si="0"/>
        <v>709.89381720430106</v>
      </c>
      <c r="I25" s="138">
        <f t="shared" si="0"/>
        <v>574.52419354838707</v>
      </c>
      <c r="J25" s="138">
        <f t="shared" si="0"/>
        <v>396.95833333333331</v>
      </c>
      <c r="K25" s="138">
        <f t="shared" si="0"/>
        <v>404.06048387096774</v>
      </c>
      <c r="L25" s="138">
        <f t="shared" si="0"/>
        <v>486.38472222222219</v>
      </c>
      <c r="M25" s="138">
        <f t="shared" si="0"/>
        <v>547.28763440860212</v>
      </c>
      <c r="N25" s="15">
        <f t="shared" ref="N25:N40" si="5">SUMPRODUCT(B25:M25,$B$9:$M$9)/$N$9</f>
        <v>591.64931506849314</v>
      </c>
      <c r="P25" s="136">
        <v>2006</v>
      </c>
      <c r="Q25" s="140">
        <v>438955</v>
      </c>
      <c r="R25" s="140">
        <v>405042</v>
      </c>
      <c r="S25" s="140">
        <v>380628</v>
      </c>
      <c r="T25" s="140">
        <v>522299</v>
      </c>
      <c r="U25" s="140">
        <v>574675</v>
      </c>
      <c r="V25" s="140">
        <v>561832</v>
      </c>
      <c r="W25" s="140">
        <v>528161</v>
      </c>
      <c r="X25" s="140">
        <v>427446</v>
      </c>
      <c r="Y25" s="140">
        <v>285810</v>
      </c>
      <c r="Z25" s="140">
        <v>300621</v>
      </c>
      <c r="AA25" s="140">
        <v>350197</v>
      </c>
      <c r="AB25" s="140">
        <v>407182</v>
      </c>
      <c r="AC25" s="16">
        <f t="shared" si="4"/>
        <v>5182848</v>
      </c>
    </row>
    <row r="26" spans="1:29" x14ac:dyDescent="0.2">
      <c r="A26" s="136">
        <f t="shared" si="2"/>
        <v>2007</v>
      </c>
      <c r="B26" s="138">
        <f t="shared" si="3"/>
        <v>663.11021505376345</v>
      </c>
      <c r="C26" s="138">
        <f t="shared" si="0"/>
        <v>512.60267857142856</v>
      </c>
      <c r="D26" s="138">
        <f t="shared" si="0"/>
        <v>662.61559139784947</v>
      </c>
      <c r="E26" s="138">
        <f t="shared" si="0"/>
        <v>772.18055555555554</v>
      </c>
      <c r="F26" s="138">
        <f t="shared" si="0"/>
        <v>780.21370967741939</v>
      </c>
      <c r="G26" s="138">
        <f t="shared" si="0"/>
        <v>769.33472222222224</v>
      </c>
      <c r="H26" s="138">
        <f t="shared" si="0"/>
        <v>721.45026881720435</v>
      </c>
      <c r="I26" s="138">
        <f t="shared" si="0"/>
        <v>619.74327956989248</v>
      </c>
      <c r="J26" s="138">
        <f t="shared" si="0"/>
        <v>378.77777777777777</v>
      </c>
      <c r="K26" s="138">
        <f t="shared" si="0"/>
        <v>401.39381720430106</v>
      </c>
      <c r="L26" s="138">
        <f t="shared" si="0"/>
        <v>475.13472222222219</v>
      </c>
      <c r="M26" s="138">
        <f t="shared" si="0"/>
        <v>521.24596774193549</v>
      </c>
      <c r="N26" s="15">
        <f t="shared" si="5"/>
        <v>607.33881278538809</v>
      </c>
      <c r="P26" s="136">
        <v>2007</v>
      </c>
      <c r="Q26" s="140">
        <v>493354</v>
      </c>
      <c r="R26" s="140">
        <v>344469</v>
      </c>
      <c r="S26" s="140">
        <v>492986</v>
      </c>
      <c r="T26" s="140">
        <v>555970</v>
      </c>
      <c r="U26" s="140">
        <v>580479</v>
      </c>
      <c r="V26" s="140">
        <v>553921</v>
      </c>
      <c r="W26" s="140">
        <v>536759</v>
      </c>
      <c r="X26" s="140">
        <v>461089</v>
      </c>
      <c r="Y26" s="140">
        <v>272720</v>
      </c>
      <c r="Z26" s="140">
        <v>298637</v>
      </c>
      <c r="AA26" s="140">
        <v>342097</v>
      </c>
      <c r="AB26" s="140">
        <v>387807</v>
      </c>
      <c r="AC26" s="16">
        <f t="shared" si="4"/>
        <v>5320288</v>
      </c>
    </row>
    <row r="27" spans="1:29" x14ac:dyDescent="0.2">
      <c r="A27" s="136">
        <f t="shared" si="2"/>
        <v>2008</v>
      </c>
      <c r="B27" s="138">
        <f t="shared" si="3"/>
        <v>613.81989247311833</v>
      </c>
      <c r="C27" s="138">
        <f t="shared" ref="C27:C40" si="6">R27/C$9</f>
        <v>537.31696428571433</v>
      </c>
      <c r="D27" s="138">
        <f t="shared" ref="D27:D40" si="7">S27/D$9</f>
        <v>484.90456989247309</v>
      </c>
      <c r="E27" s="138">
        <f t="shared" ref="E27:E40" si="8">T27/E$9</f>
        <v>506.24583333333334</v>
      </c>
      <c r="F27" s="138">
        <f t="shared" ref="F27:F40" si="9">U27/F$9</f>
        <v>724.33333333333337</v>
      </c>
      <c r="G27" s="138">
        <f t="shared" ref="G27:G40" si="10">V27/G$9</f>
        <v>780.32500000000005</v>
      </c>
      <c r="H27" s="138">
        <f t="shared" ref="H27:H40" si="11">W27/H$9</f>
        <v>692.29838709677415</v>
      </c>
      <c r="I27" s="138">
        <f t="shared" ref="I27:I40" si="12">X27/I$9</f>
        <v>479.29973118279571</v>
      </c>
      <c r="J27" s="138">
        <f t="shared" ref="J27:J40" si="13">Y27/J$9</f>
        <v>374.44444444444446</v>
      </c>
      <c r="K27" s="138">
        <f t="shared" ref="K27:K40" si="14">Z27/K$9</f>
        <v>389.34677419354841</v>
      </c>
      <c r="L27" s="138">
        <f t="shared" ref="L27:L40" si="15">AA27/L$9</f>
        <v>467.76527777777778</v>
      </c>
      <c r="M27" s="138">
        <f t="shared" ref="M27:M40" si="16">AB27/M$9</f>
        <v>561.50806451612902</v>
      </c>
      <c r="N27" s="15">
        <f t="shared" si="5"/>
        <v>551.28527397260279</v>
      </c>
      <c r="P27" s="136">
        <v>2008</v>
      </c>
      <c r="Q27" s="140">
        <v>456682</v>
      </c>
      <c r="R27" s="140">
        <v>361077</v>
      </c>
      <c r="S27" s="140">
        <v>360769</v>
      </c>
      <c r="T27" s="140">
        <v>364497</v>
      </c>
      <c r="U27" s="140">
        <v>538904</v>
      </c>
      <c r="V27" s="140">
        <v>561834</v>
      </c>
      <c r="W27" s="140">
        <v>515070</v>
      </c>
      <c r="X27" s="140">
        <v>356599</v>
      </c>
      <c r="Y27" s="140">
        <v>269600</v>
      </c>
      <c r="Z27" s="140">
        <v>289674</v>
      </c>
      <c r="AA27" s="140">
        <v>336791</v>
      </c>
      <c r="AB27" s="140">
        <v>417762</v>
      </c>
      <c r="AC27" s="16">
        <f t="shared" si="4"/>
        <v>4829259</v>
      </c>
    </row>
    <row r="28" spans="1:29" x14ac:dyDescent="0.2">
      <c r="A28" s="136">
        <f t="shared" si="2"/>
        <v>2009</v>
      </c>
      <c r="B28" s="138">
        <f t="shared" si="3"/>
        <v>628.56048387096769</v>
      </c>
      <c r="C28" s="138">
        <f t="shared" si="6"/>
        <v>482.30357142857144</v>
      </c>
      <c r="D28" s="138">
        <f t="shared" si="7"/>
        <v>405.29166666666669</v>
      </c>
      <c r="E28" s="138">
        <f t="shared" si="8"/>
        <v>607.28472222222217</v>
      </c>
      <c r="F28" s="138">
        <f t="shared" si="9"/>
        <v>679.61827956989248</v>
      </c>
      <c r="G28" s="138">
        <f t="shared" si="10"/>
        <v>760.21249999999998</v>
      </c>
      <c r="H28" s="138">
        <f t="shared" si="11"/>
        <v>579.41263440860212</v>
      </c>
      <c r="I28" s="138">
        <f t="shared" si="12"/>
        <v>438.90456989247309</v>
      </c>
      <c r="J28" s="138">
        <f t="shared" si="13"/>
        <v>343.08749999999998</v>
      </c>
      <c r="K28" s="138">
        <f t="shared" si="14"/>
        <v>347.17741935483872</v>
      </c>
      <c r="L28" s="138">
        <f t="shared" si="15"/>
        <v>480.97222222222223</v>
      </c>
      <c r="M28" s="138">
        <f t="shared" si="16"/>
        <v>565.01209677419354</v>
      </c>
      <c r="N28" s="15">
        <f t="shared" si="5"/>
        <v>526.61506849315072</v>
      </c>
      <c r="P28" s="136">
        <v>2009</v>
      </c>
      <c r="Q28" s="140">
        <v>467649</v>
      </c>
      <c r="R28" s="140">
        <v>324108</v>
      </c>
      <c r="S28" s="140">
        <v>301537</v>
      </c>
      <c r="T28" s="140">
        <v>437245</v>
      </c>
      <c r="U28" s="140">
        <v>505636</v>
      </c>
      <c r="V28" s="140">
        <v>547353</v>
      </c>
      <c r="W28" s="140">
        <v>431083</v>
      </c>
      <c r="X28" s="140">
        <v>326545</v>
      </c>
      <c r="Y28" s="140">
        <v>247023</v>
      </c>
      <c r="Z28" s="140">
        <v>258300</v>
      </c>
      <c r="AA28" s="140">
        <v>346300</v>
      </c>
      <c r="AB28" s="140">
        <v>420369</v>
      </c>
      <c r="AC28" s="16">
        <f t="shared" si="4"/>
        <v>4613148</v>
      </c>
    </row>
    <row r="29" spans="1:29" x14ac:dyDescent="0.2">
      <c r="A29" s="136">
        <f t="shared" si="2"/>
        <v>2010</v>
      </c>
      <c r="B29" s="138">
        <f t="shared" si="3"/>
        <v>434.58064516129031</v>
      </c>
      <c r="C29" s="138">
        <f t="shared" si="6"/>
        <v>422.3467261904762</v>
      </c>
      <c r="D29" s="138">
        <f t="shared" si="7"/>
        <v>390.64919354838707</v>
      </c>
      <c r="E29" s="138">
        <f t="shared" si="8"/>
        <v>426.68472222222221</v>
      </c>
      <c r="F29" s="138">
        <f t="shared" si="9"/>
        <v>657.625</v>
      </c>
      <c r="G29" s="138">
        <f t="shared" si="10"/>
        <v>752.67083333333335</v>
      </c>
      <c r="H29" s="138">
        <f t="shared" si="11"/>
        <v>668.00940860215053</v>
      </c>
      <c r="I29" s="138">
        <f t="shared" si="12"/>
        <v>486.42607526881721</v>
      </c>
      <c r="J29" s="138">
        <f t="shared" si="13"/>
        <v>345.48611111111109</v>
      </c>
      <c r="K29" s="138">
        <f t="shared" si="14"/>
        <v>417.13440860215053</v>
      </c>
      <c r="L29" s="138">
        <f t="shared" si="15"/>
        <v>525.10277777777776</v>
      </c>
      <c r="M29" s="138">
        <f t="shared" si="16"/>
        <v>526.63037634408602</v>
      </c>
      <c r="N29" s="15">
        <f t="shared" si="5"/>
        <v>505.0321917808219</v>
      </c>
      <c r="P29" s="136">
        <v>2010</v>
      </c>
      <c r="Q29" s="140">
        <v>323328</v>
      </c>
      <c r="R29" s="140">
        <v>283817</v>
      </c>
      <c r="S29" s="140">
        <v>290643</v>
      </c>
      <c r="T29" s="140">
        <v>307213</v>
      </c>
      <c r="U29" s="140">
        <v>489273</v>
      </c>
      <c r="V29" s="140">
        <v>541923</v>
      </c>
      <c r="W29" s="140">
        <v>496999</v>
      </c>
      <c r="X29" s="140">
        <v>361901</v>
      </c>
      <c r="Y29" s="140">
        <v>248750</v>
      </c>
      <c r="Z29" s="140">
        <v>310348</v>
      </c>
      <c r="AA29" s="140">
        <v>378074</v>
      </c>
      <c r="AB29" s="140">
        <v>391813</v>
      </c>
      <c r="AC29" s="16">
        <f t="shared" si="4"/>
        <v>4424082</v>
      </c>
    </row>
    <row r="30" spans="1:29" x14ac:dyDescent="0.2">
      <c r="A30" s="136">
        <f t="shared" si="2"/>
        <v>2011</v>
      </c>
      <c r="B30" s="138">
        <f t="shared" si="3"/>
        <v>665.47043010752691</v>
      </c>
      <c r="C30" s="138">
        <f t="shared" si="6"/>
        <v>752.96875</v>
      </c>
      <c r="D30" s="138">
        <f t="shared" si="7"/>
        <v>712.55913978494618</v>
      </c>
      <c r="E30" s="138">
        <f t="shared" si="8"/>
        <v>766.25277777777774</v>
      </c>
      <c r="F30" s="138">
        <f t="shared" si="9"/>
        <v>776.95295698924735</v>
      </c>
      <c r="G30" s="138">
        <f t="shared" si="10"/>
        <v>780.32222222222219</v>
      </c>
      <c r="H30" s="138">
        <f t="shared" si="11"/>
        <v>779.77822580645159</v>
      </c>
      <c r="I30" s="138">
        <f t="shared" si="12"/>
        <v>753.22311827956992</v>
      </c>
      <c r="J30" s="138">
        <f t="shared" si="13"/>
        <v>450.14166666666665</v>
      </c>
      <c r="K30" s="138">
        <f t="shared" si="14"/>
        <v>465.79301075268819</v>
      </c>
      <c r="L30" s="138">
        <f t="shared" si="15"/>
        <v>538.6875</v>
      </c>
      <c r="M30" s="138">
        <f t="shared" si="16"/>
        <v>567.7836021505376</v>
      </c>
      <c r="N30" s="15">
        <f t="shared" si="5"/>
        <v>667.16061643835621</v>
      </c>
      <c r="P30" s="136">
        <v>2011</v>
      </c>
      <c r="Q30" s="140">
        <v>495110</v>
      </c>
      <c r="R30" s="140">
        <v>505995</v>
      </c>
      <c r="S30" s="140">
        <v>530144</v>
      </c>
      <c r="T30" s="140">
        <v>551702</v>
      </c>
      <c r="U30" s="140">
        <v>578053</v>
      </c>
      <c r="V30" s="140">
        <v>561832</v>
      </c>
      <c r="W30" s="140">
        <v>580155</v>
      </c>
      <c r="X30" s="140">
        <v>560398</v>
      </c>
      <c r="Y30" s="140">
        <v>324102</v>
      </c>
      <c r="Z30" s="140">
        <v>346550</v>
      </c>
      <c r="AA30" s="140">
        <v>387855</v>
      </c>
      <c r="AB30" s="140">
        <v>422431</v>
      </c>
      <c r="AC30" s="16">
        <f t="shared" si="4"/>
        <v>5844327</v>
      </c>
    </row>
    <row r="31" spans="1:29" x14ac:dyDescent="0.2">
      <c r="A31" s="136">
        <f t="shared" si="2"/>
        <v>2012</v>
      </c>
      <c r="B31" s="138">
        <f t="shared" si="3"/>
        <v>554.48521505376345</v>
      </c>
      <c r="C31" s="138">
        <f t="shared" si="6"/>
        <v>524.02083333333337</v>
      </c>
      <c r="D31" s="138">
        <f t="shared" si="7"/>
        <v>660.5322580645161</v>
      </c>
      <c r="E31" s="138">
        <f t="shared" si="8"/>
        <v>778.49722222222226</v>
      </c>
      <c r="F31" s="138">
        <f t="shared" si="9"/>
        <v>780.32392473118284</v>
      </c>
      <c r="G31" s="138">
        <f t="shared" si="10"/>
        <v>780.26388888888891</v>
      </c>
      <c r="H31" s="138">
        <f t="shared" si="11"/>
        <v>780.32661290322585</v>
      </c>
      <c r="I31" s="138">
        <f t="shared" si="12"/>
        <v>770.19220430107532</v>
      </c>
      <c r="J31" s="138">
        <f t="shared" si="13"/>
        <v>485.03055555555557</v>
      </c>
      <c r="K31" s="138">
        <f t="shared" si="14"/>
        <v>421.28763440860217</v>
      </c>
      <c r="L31" s="138">
        <f t="shared" si="15"/>
        <v>547.4041666666667</v>
      </c>
      <c r="M31" s="138">
        <f t="shared" si="16"/>
        <v>724.0927419354839</v>
      </c>
      <c r="N31" s="15">
        <f t="shared" si="5"/>
        <v>651.60799086757993</v>
      </c>
      <c r="P31" s="136">
        <v>2012</v>
      </c>
      <c r="Q31" s="140">
        <v>412537</v>
      </c>
      <c r="R31" s="140">
        <v>352142</v>
      </c>
      <c r="S31" s="140">
        <v>491436</v>
      </c>
      <c r="T31" s="140">
        <v>560518</v>
      </c>
      <c r="U31" s="140">
        <v>580561</v>
      </c>
      <c r="V31" s="140">
        <v>561790</v>
      </c>
      <c r="W31" s="140">
        <v>580563</v>
      </c>
      <c r="X31" s="140">
        <v>573023</v>
      </c>
      <c r="Y31" s="140">
        <v>349222</v>
      </c>
      <c r="Z31" s="140">
        <v>313438</v>
      </c>
      <c r="AA31" s="140">
        <v>394131</v>
      </c>
      <c r="AB31" s="140">
        <v>538725</v>
      </c>
      <c r="AC31" s="16">
        <f t="shared" si="4"/>
        <v>5708086</v>
      </c>
    </row>
    <row r="32" spans="1:29" x14ac:dyDescent="0.2">
      <c r="A32" s="136">
        <f t="shared" si="2"/>
        <v>2013</v>
      </c>
      <c r="B32" s="138">
        <f t="shared" si="3"/>
        <v>738.17069892473114</v>
      </c>
      <c r="C32" s="138">
        <f t="shared" si="6"/>
        <v>546.68601190476193</v>
      </c>
      <c r="D32" s="138">
        <f t="shared" si="7"/>
        <v>444.24596774193549</v>
      </c>
      <c r="E32" s="138">
        <f t="shared" si="8"/>
        <v>749.82083333333333</v>
      </c>
      <c r="F32" s="138">
        <f t="shared" si="9"/>
        <v>779.98252688172045</v>
      </c>
      <c r="G32" s="138">
        <f t="shared" si="10"/>
        <v>779.96944444444443</v>
      </c>
      <c r="H32" s="138">
        <f t="shared" si="11"/>
        <v>760.64112903225805</v>
      </c>
      <c r="I32" s="138">
        <f t="shared" si="12"/>
        <v>654.29838709677415</v>
      </c>
      <c r="J32" s="138">
        <f t="shared" si="13"/>
        <v>422.14722222222224</v>
      </c>
      <c r="K32" s="138">
        <f t="shared" si="14"/>
        <v>445.47043010752691</v>
      </c>
      <c r="L32" s="138">
        <f t="shared" si="15"/>
        <v>517.21111111111111</v>
      </c>
      <c r="M32" s="138">
        <f t="shared" si="16"/>
        <v>560.69489247311833</v>
      </c>
      <c r="N32" s="15">
        <f t="shared" si="5"/>
        <v>617.17888127853882</v>
      </c>
      <c r="P32" s="136">
        <v>2013</v>
      </c>
      <c r="Q32" s="140">
        <v>549199</v>
      </c>
      <c r="R32" s="140">
        <v>367373</v>
      </c>
      <c r="S32" s="140">
        <v>330519</v>
      </c>
      <c r="T32" s="140">
        <v>539871</v>
      </c>
      <c r="U32" s="140">
        <v>580307</v>
      </c>
      <c r="V32" s="140">
        <v>561578</v>
      </c>
      <c r="W32" s="140">
        <v>565917</v>
      </c>
      <c r="X32" s="140">
        <v>486798</v>
      </c>
      <c r="Y32" s="140">
        <v>303946</v>
      </c>
      <c r="Z32" s="140">
        <v>331430</v>
      </c>
      <c r="AA32" s="140">
        <v>372392</v>
      </c>
      <c r="AB32" s="140">
        <v>417157</v>
      </c>
      <c r="AC32" s="16">
        <f t="shared" si="4"/>
        <v>5406487</v>
      </c>
    </row>
    <row r="33" spans="1:29" x14ac:dyDescent="0.2">
      <c r="A33" s="136">
        <f t="shared" si="2"/>
        <v>2014</v>
      </c>
      <c r="B33" s="138">
        <f t="shared" si="3"/>
        <v>562.19758064516134</v>
      </c>
      <c r="C33" s="138">
        <f t="shared" si="6"/>
        <v>451.53273809523807</v>
      </c>
      <c r="D33" s="138">
        <f t="shared" si="7"/>
        <v>655.04973118279565</v>
      </c>
      <c r="E33" s="138">
        <f t="shared" si="8"/>
        <v>732.45694444444439</v>
      </c>
      <c r="F33" s="138">
        <f t="shared" si="9"/>
        <v>780.21370967741939</v>
      </c>
      <c r="G33" s="138">
        <f t="shared" si="10"/>
        <v>767.73472222222222</v>
      </c>
      <c r="H33" s="138">
        <f t="shared" si="11"/>
        <v>753.74596774193549</v>
      </c>
      <c r="I33" s="138">
        <f t="shared" si="12"/>
        <v>607.81182795698919</v>
      </c>
      <c r="J33" s="138">
        <f t="shared" si="13"/>
        <v>371.89305555555558</v>
      </c>
      <c r="K33" s="138">
        <f t="shared" si="14"/>
        <v>394.68279569892474</v>
      </c>
      <c r="L33" s="138">
        <f t="shared" si="15"/>
        <v>519.00277777777774</v>
      </c>
      <c r="M33" s="138">
        <f t="shared" si="16"/>
        <v>646.20564516129036</v>
      </c>
      <c r="N33" s="15">
        <f t="shared" si="5"/>
        <v>604.85662100456625</v>
      </c>
      <c r="P33" s="136">
        <v>2014</v>
      </c>
      <c r="Q33" s="140">
        <v>418275</v>
      </c>
      <c r="R33" s="140">
        <v>303430</v>
      </c>
      <c r="S33" s="140">
        <v>487357</v>
      </c>
      <c r="T33" s="140">
        <v>527369</v>
      </c>
      <c r="U33" s="140">
        <v>580479</v>
      </c>
      <c r="V33" s="140">
        <v>552769</v>
      </c>
      <c r="W33" s="140">
        <v>560787</v>
      </c>
      <c r="X33" s="140">
        <v>452212</v>
      </c>
      <c r="Y33" s="140">
        <v>267763</v>
      </c>
      <c r="Z33" s="140">
        <v>293644</v>
      </c>
      <c r="AA33" s="140">
        <v>373682</v>
      </c>
      <c r="AB33" s="140">
        <v>480777</v>
      </c>
      <c r="AC33" s="16">
        <f t="shared" si="4"/>
        <v>5298544</v>
      </c>
    </row>
    <row r="34" spans="1:29" x14ac:dyDescent="0.2">
      <c r="A34" s="136">
        <f t="shared" si="2"/>
        <v>2015</v>
      </c>
      <c r="B34" s="138">
        <f t="shared" si="3"/>
        <v>752.02016129032256</v>
      </c>
      <c r="C34" s="138">
        <f t="shared" si="6"/>
        <v>773.13839285714289</v>
      </c>
      <c r="D34" s="138">
        <f t="shared" si="7"/>
        <v>724.32661290322585</v>
      </c>
      <c r="E34" s="138">
        <f t="shared" si="8"/>
        <v>614.65</v>
      </c>
      <c r="F34" s="138">
        <f t="shared" si="9"/>
        <v>640.16263440860212</v>
      </c>
      <c r="G34" s="138">
        <f t="shared" si="10"/>
        <v>597.63611111111106</v>
      </c>
      <c r="H34" s="138">
        <f t="shared" si="11"/>
        <v>547.68145161290317</v>
      </c>
      <c r="I34" s="138">
        <f t="shared" si="12"/>
        <v>595.97580645161293</v>
      </c>
      <c r="J34" s="138">
        <f t="shared" si="13"/>
        <v>433.18888888888887</v>
      </c>
      <c r="K34" s="138">
        <f t="shared" si="14"/>
        <v>416.93548387096774</v>
      </c>
      <c r="L34" s="138">
        <f t="shared" si="15"/>
        <v>532.78194444444443</v>
      </c>
      <c r="M34" s="138">
        <f t="shared" si="16"/>
        <v>527.68951612903231</v>
      </c>
      <c r="N34" s="15">
        <f t="shared" si="5"/>
        <v>595.46335616438353</v>
      </c>
      <c r="P34" s="136">
        <v>2015</v>
      </c>
      <c r="Q34" s="140">
        <v>559503</v>
      </c>
      <c r="R34" s="140">
        <v>519549</v>
      </c>
      <c r="S34" s="140">
        <v>538899</v>
      </c>
      <c r="T34" s="140">
        <v>442548</v>
      </c>
      <c r="U34" s="140">
        <v>476281</v>
      </c>
      <c r="V34" s="140">
        <v>430298</v>
      </c>
      <c r="W34" s="140">
        <v>407475</v>
      </c>
      <c r="X34" s="140">
        <v>443406</v>
      </c>
      <c r="Y34" s="140">
        <v>311896</v>
      </c>
      <c r="Z34" s="140">
        <v>310200</v>
      </c>
      <c r="AA34" s="140">
        <v>383603</v>
      </c>
      <c r="AB34" s="140">
        <v>392601</v>
      </c>
      <c r="AC34" s="16">
        <f t="shared" si="4"/>
        <v>5216259</v>
      </c>
    </row>
    <row r="35" spans="1:29" x14ac:dyDescent="0.2">
      <c r="A35" s="136">
        <f t="shared" si="2"/>
        <v>2016</v>
      </c>
      <c r="B35" s="138">
        <f t="shared" si="3"/>
        <v>562.67069892473114</v>
      </c>
      <c r="C35" s="138">
        <f t="shared" si="6"/>
        <v>608.10416666666663</v>
      </c>
      <c r="D35" s="138">
        <f t="shared" si="7"/>
        <v>663.79704301075265</v>
      </c>
      <c r="E35" s="138">
        <f t="shared" si="8"/>
        <v>743.25416666666672</v>
      </c>
      <c r="F35" s="138">
        <f t="shared" si="9"/>
        <v>748.7836021505376</v>
      </c>
      <c r="G35" s="138">
        <f t="shared" si="10"/>
        <v>728.90694444444443</v>
      </c>
      <c r="H35" s="138">
        <f t="shared" si="11"/>
        <v>642.07392473118284</v>
      </c>
      <c r="I35" s="138">
        <f t="shared" si="12"/>
        <v>553.89784946236557</v>
      </c>
      <c r="J35" s="138">
        <f t="shared" si="13"/>
        <v>392.35138888888889</v>
      </c>
      <c r="K35" s="138">
        <f t="shared" si="14"/>
        <v>466.89516129032256</v>
      </c>
      <c r="L35" s="138">
        <f t="shared" si="15"/>
        <v>605.86666666666667</v>
      </c>
      <c r="M35" s="138">
        <f t="shared" si="16"/>
        <v>672.80779569892468</v>
      </c>
      <c r="N35" s="15">
        <f t="shared" si="5"/>
        <v>615.82739726027398</v>
      </c>
      <c r="P35" s="136">
        <v>2016</v>
      </c>
      <c r="Q35" s="140">
        <v>418627</v>
      </c>
      <c r="R35" s="140">
        <v>408646</v>
      </c>
      <c r="S35" s="140">
        <v>493865</v>
      </c>
      <c r="T35" s="140">
        <v>535143</v>
      </c>
      <c r="U35" s="140">
        <v>557095</v>
      </c>
      <c r="V35" s="140">
        <v>524813</v>
      </c>
      <c r="W35" s="140">
        <v>477703</v>
      </c>
      <c r="X35" s="140">
        <v>412100</v>
      </c>
      <c r="Y35" s="140">
        <v>282493</v>
      </c>
      <c r="Z35" s="140">
        <v>347370</v>
      </c>
      <c r="AA35" s="140">
        <v>436224</v>
      </c>
      <c r="AB35" s="140">
        <v>500569</v>
      </c>
      <c r="AC35" s="16">
        <f t="shared" si="4"/>
        <v>5394648</v>
      </c>
    </row>
    <row r="36" spans="1:29" x14ac:dyDescent="0.2">
      <c r="A36" s="136">
        <f t="shared" si="2"/>
        <v>2017</v>
      </c>
      <c r="B36" s="138">
        <f t="shared" si="3"/>
        <v>716.68010752688167</v>
      </c>
      <c r="C36" s="138">
        <f t="shared" si="6"/>
        <v>670.42113095238096</v>
      </c>
      <c r="D36" s="138">
        <f t="shared" si="7"/>
        <v>714.72715053763443</v>
      </c>
      <c r="E36" s="138">
        <f t="shared" si="8"/>
        <v>780.32500000000005</v>
      </c>
      <c r="F36" s="138">
        <f t="shared" si="9"/>
        <v>780.32392473118284</v>
      </c>
      <c r="G36" s="138">
        <f t="shared" si="10"/>
        <v>780.32222222222219</v>
      </c>
      <c r="H36" s="138">
        <f t="shared" si="11"/>
        <v>696.27822580645159</v>
      </c>
      <c r="I36" s="138">
        <f t="shared" si="12"/>
        <v>541.23790322580646</v>
      </c>
      <c r="J36" s="138">
        <f t="shared" si="13"/>
        <v>446.31388888888887</v>
      </c>
      <c r="K36" s="138">
        <f t="shared" si="14"/>
        <v>378.02284946236557</v>
      </c>
      <c r="L36" s="138">
        <f t="shared" si="15"/>
        <v>467.70277777777778</v>
      </c>
      <c r="M36" s="138">
        <f t="shared" si="16"/>
        <v>577.57123655913983</v>
      </c>
      <c r="N36" s="15">
        <f t="shared" si="5"/>
        <v>628.93641552511417</v>
      </c>
      <c r="P36" s="136">
        <v>2017</v>
      </c>
      <c r="Q36" s="140">
        <v>533210</v>
      </c>
      <c r="R36" s="140">
        <v>450523</v>
      </c>
      <c r="S36" s="140">
        <v>531757</v>
      </c>
      <c r="T36" s="140">
        <v>561834</v>
      </c>
      <c r="U36" s="140">
        <v>580561</v>
      </c>
      <c r="V36" s="140">
        <v>561832</v>
      </c>
      <c r="W36" s="140">
        <v>518031</v>
      </c>
      <c r="X36" s="140">
        <v>402681</v>
      </c>
      <c r="Y36" s="140">
        <v>321346</v>
      </c>
      <c r="Z36" s="140">
        <v>281249</v>
      </c>
      <c r="AA36" s="140">
        <v>336746</v>
      </c>
      <c r="AB36" s="140">
        <v>429713</v>
      </c>
      <c r="AC36" s="16">
        <f t="shared" si="4"/>
        <v>5509483</v>
      </c>
    </row>
    <row r="37" spans="1:29" x14ac:dyDescent="0.2">
      <c r="A37" s="136">
        <f t="shared" si="2"/>
        <v>2018</v>
      </c>
      <c r="B37" s="138">
        <f t="shared" si="3"/>
        <v>713.95564516129036</v>
      </c>
      <c r="C37" s="138">
        <f t="shared" si="6"/>
        <v>765.74107142857144</v>
      </c>
      <c r="D37" s="138">
        <f t="shared" si="7"/>
        <v>659.40188172043008</v>
      </c>
      <c r="E37" s="138">
        <f t="shared" si="8"/>
        <v>743.87777777777774</v>
      </c>
      <c r="F37" s="138">
        <f t="shared" si="9"/>
        <v>780.32392473118284</v>
      </c>
      <c r="G37" s="138">
        <f t="shared" si="10"/>
        <v>777.96388888888885</v>
      </c>
      <c r="H37" s="138">
        <f t="shared" si="11"/>
        <v>694.85349462365593</v>
      </c>
      <c r="I37" s="138">
        <f t="shared" si="12"/>
        <v>561.26881720430106</v>
      </c>
      <c r="J37" s="138">
        <f t="shared" si="13"/>
        <v>391.08055555555558</v>
      </c>
      <c r="K37" s="138">
        <f t="shared" si="14"/>
        <v>396.05510752688173</v>
      </c>
      <c r="L37" s="138">
        <f t="shared" si="15"/>
        <v>548.50972222222219</v>
      </c>
      <c r="M37" s="138">
        <f t="shared" si="16"/>
        <v>527.20295698924735</v>
      </c>
      <c r="N37" s="15">
        <f t="shared" si="5"/>
        <v>629.06472602739723</v>
      </c>
      <c r="P37" s="136">
        <v>2018</v>
      </c>
      <c r="Q37" s="140">
        <v>531183</v>
      </c>
      <c r="R37" s="140">
        <v>514578</v>
      </c>
      <c r="S37" s="140">
        <v>490595</v>
      </c>
      <c r="T37" s="140">
        <v>535592</v>
      </c>
      <c r="U37" s="140">
        <v>580561</v>
      </c>
      <c r="V37" s="140">
        <v>560134</v>
      </c>
      <c r="W37" s="140">
        <v>516971</v>
      </c>
      <c r="X37" s="140">
        <v>417584</v>
      </c>
      <c r="Y37" s="140">
        <v>281578</v>
      </c>
      <c r="Z37" s="140">
        <v>294665</v>
      </c>
      <c r="AA37" s="140">
        <v>394927</v>
      </c>
      <c r="AB37" s="140">
        <v>392239</v>
      </c>
      <c r="AC37" s="16">
        <f t="shared" si="4"/>
        <v>5510607</v>
      </c>
    </row>
    <row r="38" spans="1:29" x14ac:dyDescent="0.2">
      <c r="A38" s="136">
        <f t="shared" si="2"/>
        <v>2019</v>
      </c>
      <c r="B38" s="138">
        <f t="shared" si="3"/>
        <v>563.33736559139788</v>
      </c>
      <c r="C38" s="138">
        <f t="shared" si="6"/>
        <v>547.15178571428567</v>
      </c>
      <c r="D38" s="138">
        <f t="shared" si="7"/>
        <v>461.06586021505376</v>
      </c>
      <c r="E38" s="138">
        <f t="shared" si="8"/>
        <v>491.8486111111111</v>
      </c>
      <c r="F38" s="138">
        <f t="shared" si="9"/>
        <v>732.29032258064512</v>
      </c>
      <c r="G38" s="138">
        <f t="shared" si="10"/>
        <v>650.35138888888889</v>
      </c>
      <c r="H38" s="138">
        <f t="shared" si="11"/>
        <v>534.7513440860215</v>
      </c>
      <c r="I38" s="138">
        <f t="shared" si="12"/>
        <v>539.67069892473114</v>
      </c>
      <c r="J38" s="138">
        <f t="shared" si="13"/>
        <v>362.95833333333331</v>
      </c>
      <c r="K38" s="138">
        <f t="shared" si="14"/>
        <v>362.10080645161293</v>
      </c>
      <c r="L38" s="138">
        <f t="shared" si="15"/>
        <v>554.97638888888889</v>
      </c>
      <c r="M38" s="138">
        <f t="shared" si="16"/>
        <v>510.79301075268819</v>
      </c>
      <c r="N38" s="15">
        <f t="shared" si="5"/>
        <v>525.88652968036524</v>
      </c>
      <c r="P38" s="136">
        <v>2019</v>
      </c>
      <c r="Q38" s="140">
        <v>419123</v>
      </c>
      <c r="R38" s="140">
        <v>367686</v>
      </c>
      <c r="S38" s="140">
        <v>343033</v>
      </c>
      <c r="T38" s="140">
        <v>354131</v>
      </c>
      <c r="U38" s="140">
        <v>544824</v>
      </c>
      <c r="V38" s="140">
        <v>468253</v>
      </c>
      <c r="W38" s="140">
        <v>397855</v>
      </c>
      <c r="X38" s="140">
        <v>401515</v>
      </c>
      <c r="Y38" s="140">
        <v>261330</v>
      </c>
      <c r="Z38" s="140">
        <v>269403</v>
      </c>
      <c r="AA38" s="140">
        <v>399583</v>
      </c>
      <c r="AB38" s="140">
        <v>380030</v>
      </c>
      <c r="AC38" s="16">
        <f t="shared" si="4"/>
        <v>4606766</v>
      </c>
    </row>
    <row r="39" spans="1:29" x14ac:dyDescent="0.2">
      <c r="A39" s="136">
        <f t="shared" si="2"/>
        <v>2020</v>
      </c>
      <c r="B39" s="138">
        <f t="shared" si="3"/>
        <v>601.9690860215054</v>
      </c>
      <c r="C39" s="138">
        <f t="shared" si="6"/>
        <v>715.37648809523807</v>
      </c>
      <c r="D39" s="138">
        <f t="shared" si="7"/>
        <v>469.72311827956992</v>
      </c>
      <c r="E39" s="138">
        <f t="shared" si="8"/>
        <v>497.63472222222219</v>
      </c>
      <c r="F39" s="138">
        <f t="shared" si="9"/>
        <v>776.25</v>
      </c>
      <c r="G39" s="138">
        <f t="shared" si="10"/>
        <v>780.32222222222219</v>
      </c>
      <c r="H39" s="138">
        <f t="shared" si="11"/>
        <v>765.36290322580646</v>
      </c>
      <c r="I39" s="138">
        <f t="shared" si="12"/>
        <v>647.23387096774195</v>
      </c>
      <c r="J39" s="138">
        <f t="shared" si="13"/>
        <v>418.0263888888889</v>
      </c>
      <c r="K39" s="138">
        <f t="shared" si="14"/>
        <v>416.10752688172045</v>
      </c>
      <c r="L39" s="138">
        <f t="shared" si="15"/>
        <v>601.50833333333333</v>
      </c>
      <c r="M39" s="138">
        <f t="shared" si="16"/>
        <v>576.65053763440858</v>
      </c>
      <c r="N39" s="15">
        <f t="shared" si="5"/>
        <v>604.95205479452056</v>
      </c>
      <c r="P39" s="136">
        <v>2020</v>
      </c>
      <c r="Q39" s="140">
        <v>447865</v>
      </c>
      <c r="R39" s="140">
        <v>480733</v>
      </c>
      <c r="S39" s="140">
        <v>349474</v>
      </c>
      <c r="T39" s="140">
        <v>358297</v>
      </c>
      <c r="U39" s="140">
        <v>577530</v>
      </c>
      <c r="V39" s="140">
        <v>561832</v>
      </c>
      <c r="W39" s="140">
        <v>569430</v>
      </c>
      <c r="X39" s="140">
        <v>481542</v>
      </c>
      <c r="Y39" s="140">
        <v>300979</v>
      </c>
      <c r="Z39" s="140">
        <v>309584</v>
      </c>
      <c r="AA39" s="140">
        <v>433086</v>
      </c>
      <c r="AB39" s="140">
        <v>429028</v>
      </c>
      <c r="AC39" s="16">
        <f t="shared" si="4"/>
        <v>5299380</v>
      </c>
    </row>
    <row r="40" spans="1:29" x14ac:dyDescent="0.2">
      <c r="A40" s="136">
        <f t="shared" si="2"/>
        <v>2021</v>
      </c>
      <c r="B40" s="138">
        <f t="shared" si="3"/>
        <v>699.09811827956992</v>
      </c>
      <c r="C40" s="141">
        <f t="shared" si="6"/>
        <v>654.80505952380952</v>
      </c>
      <c r="D40" s="141">
        <f t="shared" si="7"/>
        <v>403.49327956989248</v>
      </c>
      <c r="E40" s="141">
        <f t="shared" si="8"/>
        <v>469.19166666666666</v>
      </c>
      <c r="F40" s="141">
        <f t="shared" si="9"/>
        <v>717.46102150537638</v>
      </c>
      <c r="G40" s="141">
        <f t="shared" si="10"/>
        <v>763.14722222222224</v>
      </c>
      <c r="H40" s="141">
        <f t="shared" si="11"/>
        <v>633.47849462365593</v>
      </c>
      <c r="I40" s="141">
        <f t="shared" si="12"/>
        <v>561.79704301075265</v>
      </c>
      <c r="J40" s="141">
        <f t="shared" si="13"/>
        <v>364.77222222222224</v>
      </c>
      <c r="K40" s="141">
        <f t="shared" si="14"/>
        <v>370.16935483870969</v>
      </c>
      <c r="L40" s="141">
        <f t="shared" si="15"/>
        <v>532.06805555555559</v>
      </c>
      <c r="M40" s="141">
        <f t="shared" si="16"/>
        <v>736.45564516129036</v>
      </c>
      <c r="N40" s="17">
        <f t="shared" si="5"/>
        <v>575.31632420091319</v>
      </c>
      <c r="P40" s="137">
        <v>2021</v>
      </c>
      <c r="Q40" s="143">
        <v>520129</v>
      </c>
      <c r="R40" s="143">
        <v>440029</v>
      </c>
      <c r="S40" s="143">
        <v>300199</v>
      </c>
      <c r="T40" s="143">
        <v>337818</v>
      </c>
      <c r="U40" s="143">
        <v>533791</v>
      </c>
      <c r="V40" s="143">
        <v>549466</v>
      </c>
      <c r="W40" s="143">
        <v>471308</v>
      </c>
      <c r="X40" s="143">
        <v>417977</v>
      </c>
      <c r="Y40" s="143">
        <v>262636</v>
      </c>
      <c r="Z40" s="143">
        <v>275406</v>
      </c>
      <c r="AA40" s="143">
        <v>383089</v>
      </c>
      <c r="AB40" s="143">
        <v>547923</v>
      </c>
      <c r="AC40" s="19">
        <f t="shared" si="4"/>
        <v>5039771</v>
      </c>
    </row>
    <row r="41" spans="1:29" s="20" customFormat="1" x14ac:dyDescent="0.2">
      <c r="A41" s="22" t="str">
        <f>'(R) Upper Baker'!A41</f>
        <v>Median</v>
      </c>
      <c r="B41" s="23">
        <f t="shared" ref="B41:M41" si="17">MEDIAN(B11:B40)</f>
        <v>601.44556451612902</v>
      </c>
      <c r="C41" s="23">
        <f t="shared" si="17"/>
        <v>579.31324404761904</v>
      </c>
      <c r="D41" s="23">
        <f t="shared" si="17"/>
        <v>541.94153225806451</v>
      </c>
      <c r="E41" s="23">
        <f t="shared" si="17"/>
        <v>608.23680555555552</v>
      </c>
      <c r="F41" s="23">
        <f t="shared" si="17"/>
        <v>734.53629032258061</v>
      </c>
      <c r="G41" s="23">
        <f t="shared" si="17"/>
        <v>761.67986111111111</v>
      </c>
      <c r="H41" s="23">
        <f t="shared" si="17"/>
        <v>686.75739247311822</v>
      </c>
      <c r="I41" s="23">
        <f t="shared" si="17"/>
        <v>561.53293010752691</v>
      </c>
      <c r="J41" s="23">
        <f t="shared" si="17"/>
        <v>412.79305555555555</v>
      </c>
      <c r="K41" s="23">
        <f t="shared" si="17"/>
        <v>416.52150537634407</v>
      </c>
      <c r="L41" s="23">
        <f t="shared" si="17"/>
        <v>529.43194444444453</v>
      </c>
      <c r="M41" s="23">
        <f t="shared" si="17"/>
        <v>566.39784946236557</v>
      </c>
      <c r="N41" s="24">
        <f>SUMPRODUCT(B41:M41,$B$9:$M$9)/$N$9</f>
        <v>583.47437214611875</v>
      </c>
      <c r="O41" s="21"/>
      <c r="P41" s="22" t="str">
        <f>A41</f>
        <v>Median</v>
      </c>
      <c r="Q41" s="26">
        <f t="shared" ref="Q41:AB41" si="18">MEDIAN(Q11:Q40)</f>
        <v>447475.5</v>
      </c>
      <c r="R41" s="26">
        <f t="shared" si="18"/>
        <v>389298.5</v>
      </c>
      <c r="S41" s="26">
        <f t="shared" si="18"/>
        <v>403204.5</v>
      </c>
      <c r="T41" s="26">
        <f t="shared" si="18"/>
        <v>437930.5</v>
      </c>
      <c r="U41" s="26">
        <f t="shared" si="18"/>
        <v>546495</v>
      </c>
      <c r="V41" s="26">
        <f t="shared" si="18"/>
        <v>548409.5</v>
      </c>
      <c r="W41" s="26">
        <f t="shared" si="18"/>
        <v>510947.5</v>
      </c>
      <c r="X41" s="26">
        <f t="shared" si="18"/>
        <v>417780.5</v>
      </c>
      <c r="Y41" s="26">
        <f t="shared" si="18"/>
        <v>297211</v>
      </c>
      <c r="Z41" s="26">
        <f t="shared" si="18"/>
        <v>309892</v>
      </c>
      <c r="AA41" s="26">
        <f t="shared" si="18"/>
        <v>381191</v>
      </c>
      <c r="AB41" s="26">
        <f t="shared" si="18"/>
        <v>421400</v>
      </c>
      <c r="AC41" s="27">
        <f t="shared" si="4"/>
        <v>5111235.5</v>
      </c>
    </row>
    <row r="42" spans="1:29" x14ac:dyDescent="0.2">
      <c r="A42" s="44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21"/>
      <c r="P42" s="44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6"/>
    </row>
    <row r="43" spans="1:29" x14ac:dyDescent="0.2">
      <c r="A43" s="28" t="s">
        <v>61</v>
      </c>
      <c r="B43" s="80">
        <f t="shared" ref="B43:M43" si="19">AVERAGE(B11:B40)</f>
        <v>614.71160394265223</v>
      </c>
      <c r="C43" s="81">
        <f t="shared" si="19"/>
        <v>596.5003472222221</v>
      </c>
      <c r="D43" s="81">
        <f t="shared" si="19"/>
        <v>552.62526881720419</v>
      </c>
      <c r="E43" s="81">
        <f t="shared" si="19"/>
        <v>605.20523148148141</v>
      </c>
      <c r="F43" s="81">
        <f t="shared" si="19"/>
        <v>718.34453405017916</v>
      </c>
      <c r="G43" s="81">
        <f t="shared" si="19"/>
        <v>735.85249999999985</v>
      </c>
      <c r="H43" s="81">
        <f t="shared" si="19"/>
        <v>663.43758960573473</v>
      </c>
      <c r="I43" s="81">
        <f t="shared" si="19"/>
        <v>575.8495967741934</v>
      </c>
      <c r="J43" s="81">
        <f t="shared" si="19"/>
        <v>418.54500000000007</v>
      </c>
      <c r="K43" s="81">
        <f t="shared" si="19"/>
        <v>427.91738351254486</v>
      </c>
      <c r="L43" s="81">
        <f t="shared" si="19"/>
        <v>519.5282870370371</v>
      </c>
      <c r="M43" s="81">
        <f t="shared" si="19"/>
        <v>588.96993727598579</v>
      </c>
      <c r="N43" s="24">
        <f>SUMPRODUCT(B43:M43,$B$9:$M$9)/$N$9</f>
        <v>584.85883181126326</v>
      </c>
      <c r="O43" s="6"/>
      <c r="P43" s="28" t="s">
        <v>61</v>
      </c>
      <c r="Q43" s="83">
        <f t="shared" ref="Q43:AB43" si="20">AVERAGE(Q11:Q40)</f>
        <v>457345.43333333335</v>
      </c>
      <c r="R43" s="84">
        <f t="shared" si="20"/>
        <v>400848.23333333334</v>
      </c>
      <c r="S43" s="84">
        <f t="shared" si="20"/>
        <v>411153.2</v>
      </c>
      <c r="T43" s="84">
        <f t="shared" si="20"/>
        <v>435747.76666666666</v>
      </c>
      <c r="U43" s="84">
        <f t="shared" si="20"/>
        <v>534448.33333333337</v>
      </c>
      <c r="V43" s="84">
        <f t="shared" si="20"/>
        <v>529813.80000000005</v>
      </c>
      <c r="W43" s="84">
        <f t="shared" si="20"/>
        <v>493597.56666666665</v>
      </c>
      <c r="X43" s="84">
        <f t="shared" si="20"/>
        <v>428432.1</v>
      </c>
      <c r="Y43" s="84">
        <f t="shared" si="20"/>
        <v>301352.40000000002</v>
      </c>
      <c r="Z43" s="84">
        <f t="shared" si="20"/>
        <v>318370.53333333333</v>
      </c>
      <c r="AA43" s="84">
        <f t="shared" si="20"/>
        <v>374060.36666666664</v>
      </c>
      <c r="AB43" s="84">
        <f t="shared" si="20"/>
        <v>438193.63333333336</v>
      </c>
      <c r="AC43" s="85">
        <f t="shared" si="4"/>
        <v>5123363.3666666662</v>
      </c>
    </row>
    <row r="44" spans="1:29" x14ac:dyDescent="0.2">
      <c r="A44" s="28" t="s">
        <v>62</v>
      </c>
      <c r="B44" s="78">
        <f>B43-B41</f>
        <v>13.266039426523207</v>
      </c>
      <c r="C44" s="18">
        <f t="shared" ref="C44:N44" si="21">C43-C41</f>
        <v>17.187103174603067</v>
      </c>
      <c r="D44" s="18">
        <f t="shared" si="21"/>
        <v>10.683736559139675</v>
      </c>
      <c r="E44" s="18">
        <f t="shared" si="21"/>
        <v>-3.0315740740741148</v>
      </c>
      <c r="F44" s="18">
        <f t="shared" si="21"/>
        <v>-16.191756272401449</v>
      </c>
      <c r="G44" s="18">
        <f t="shared" si="21"/>
        <v>-25.827361111111259</v>
      </c>
      <c r="H44" s="18">
        <f t="shared" si="21"/>
        <v>-23.319802867383487</v>
      </c>
      <c r="I44" s="18">
        <f t="shared" si="21"/>
        <v>14.316666666666492</v>
      </c>
      <c r="J44" s="18">
        <f t="shared" si="21"/>
        <v>5.7519444444445185</v>
      </c>
      <c r="K44" s="18">
        <f t="shared" si="21"/>
        <v>11.395878136200793</v>
      </c>
      <c r="L44" s="18">
        <f t="shared" si="21"/>
        <v>-9.9036574074074224</v>
      </c>
      <c r="M44" s="18">
        <f t="shared" si="21"/>
        <v>22.572087813620215</v>
      </c>
      <c r="N44" s="79">
        <f t="shared" si="21"/>
        <v>1.3844596651445045</v>
      </c>
      <c r="O44" s="6"/>
      <c r="P44" s="28" t="s">
        <v>62</v>
      </c>
      <c r="Q44" s="78">
        <f>Q43-Q41</f>
        <v>9869.9333333333489</v>
      </c>
      <c r="R44" s="18">
        <f t="shared" ref="R44:AB44" si="22">R43-R41</f>
        <v>11549.733333333337</v>
      </c>
      <c r="S44" s="18">
        <f t="shared" si="22"/>
        <v>7948.7000000000116</v>
      </c>
      <c r="T44" s="18">
        <f t="shared" si="22"/>
        <v>-2182.7333333333372</v>
      </c>
      <c r="U44" s="18">
        <f t="shared" si="22"/>
        <v>-12046.666666666628</v>
      </c>
      <c r="V44" s="18">
        <f t="shared" si="22"/>
        <v>-18595.699999999953</v>
      </c>
      <c r="W44" s="18">
        <f t="shared" si="22"/>
        <v>-17349.933333333349</v>
      </c>
      <c r="X44" s="18">
        <f t="shared" si="22"/>
        <v>10651.599999999977</v>
      </c>
      <c r="Y44" s="18">
        <f t="shared" si="22"/>
        <v>4141.4000000000233</v>
      </c>
      <c r="Z44" s="18">
        <f t="shared" si="22"/>
        <v>8478.5333333333256</v>
      </c>
      <c r="AA44" s="18">
        <f t="shared" si="22"/>
        <v>-7130.6333333333605</v>
      </c>
      <c r="AB44" s="82">
        <f t="shared" si="22"/>
        <v>16793.63333333336</v>
      </c>
      <c r="AC44" s="86">
        <f t="shared" si="4"/>
        <v>12127.866666666756</v>
      </c>
    </row>
    <row r="45" spans="1:29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29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29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29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="6" customFormat="1" x14ac:dyDescent="0.2"/>
    <row r="50" s="6" customFormat="1" x14ac:dyDescent="0.2"/>
    <row r="51" s="6" customFormat="1" x14ac:dyDescent="0.2"/>
    <row r="52" s="6" customFormat="1" x14ac:dyDescent="0.2"/>
    <row r="53" s="6" customFormat="1" x14ac:dyDescent="0.2"/>
    <row r="54" s="6" customFormat="1" x14ac:dyDescent="0.2"/>
    <row r="55" s="6" customFormat="1" x14ac:dyDescent="0.2"/>
    <row r="56" s="6" customFormat="1" x14ac:dyDescent="0.2"/>
    <row r="57" s="6" customFormat="1" x14ac:dyDescent="0.2"/>
    <row r="58" s="6" customFormat="1" x14ac:dyDescent="0.2"/>
    <row r="59" s="6" customFormat="1" x14ac:dyDescent="0.2"/>
    <row r="60" s="6" customFormat="1" x14ac:dyDescent="0.2"/>
    <row r="61" s="6" customFormat="1" x14ac:dyDescent="0.2"/>
    <row r="62" s="6" customFormat="1" x14ac:dyDescent="0.2"/>
    <row r="63" s="6" customFormat="1" x14ac:dyDescent="0.2"/>
    <row r="64" s="6" customFormat="1" x14ac:dyDescent="0.2"/>
    <row r="65" s="6" customFormat="1" x14ac:dyDescent="0.2"/>
    <row r="66" s="6" customFormat="1" x14ac:dyDescent="0.2"/>
    <row r="67" s="6" customFormat="1" x14ac:dyDescent="0.2"/>
    <row r="68" s="6" customFormat="1" x14ac:dyDescent="0.2"/>
    <row r="69" s="6" customFormat="1" x14ac:dyDescent="0.2"/>
    <row r="70" s="6" customFormat="1" x14ac:dyDescent="0.2"/>
    <row r="71" s="6" customFormat="1" x14ac:dyDescent="0.2"/>
    <row r="72" s="6" customFormat="1" x14ac:dyDescent="0.2"/>
    <row r="73" s="6" customFormat="1" x14ac:dyDescent="0.2"/>
    <row r="74" s="6" customFormat="1" x14ac:dyDescent="0.2"/>
    <row r="75" s="6" customFormat="1" x14ac:dyDescent="0.2"/>
    <row r="76" s="6" customFormat="1" x14ac:dyDescent="0.2"/>
    <row r="77" s="6" customFormat="1" x14ac:dyDescent="0.2"/>
    <row r="78" s="6" customFormat="1" x14ac:dyDescent="0.2"/>
    <row r="79" s="6" customFormat="1" x14ac:dyDescent="0.2"/>
    <row r="80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7" customFormat="1" x14ac:dyDescent="0.2"/>
    <row r="108" s="7" customFormat="1" x14ac:dyDescent="0.2"/>
    <row r="109" s="7" customFormat="1" x14ac:dyDescent="0.2"/>
    <row r="110" s="6" customFormat="1" x14ac:dyDescent="0.2"/>
    <row r="111" s="6" customFormat="1" x14ac:dyDescent="0.2"/>
    <row r="112" s="6" customFormat="1" x14ac:dyDescent="0.2"/>
    <row r="113" s="6" customFormat="1" x14ac:dyDescent="0.2"/>
    <row r="114" s="6" customFormat="1" x14ac:dyDescent="0.2"/>
    <row r="115" s="6" customFormat="1" x14ac:dyDescent="0.2"/>
    <row r="116" s="6" customFormat="1" x14ac:dyDescent="0.2"/>
    <row r="117" s="6" customFormat="1" x14ac:dyDescent="0.2"/>
    <row r="118" s="6" customFormat="1" x14ac:dyDescent="0.2"/>
    <row r="119" s="6" customFormat="1" x14ac:dyDescent="0.2"/>
    <row r="120" s="6" customFormat="1" x14ac:dyDescent="0.2"/>
    <row r="121" s="6" customFormat="1" x14ac:dyDescent="0.2"/>
    <row r="122" s="6" customFormat="1" x14ac:dyDescent="0.2"/>
    <row r="123" s="6" customFormat="1" x14ac:dyDescent="0.2"/>
    <row r="124" s="6" customFormat="1" x14ac:dyDescent="0.2"/>
    <row r="125" s="6" customFormat="1" x14ac:dyDescent="0.2"/>
    <row r="126" s="6" customFormat="1" x14ac:dyDescent="0.2"/>
    <row r="127" s="6" customFormat="1" x14ac:dyDescent="0.2"/>
    <row r="128" s="6" customFormat="1" x14ac:dyDescent="0.2"/>
    <row r="129" s="6" customFormat="1" x14ac:dyDescent="0.2"/>
    <row r="130" s="6" customFormat="1" x14ac:dyDescent="0.2"/>
    <row r="131" s="6" customFormat="1" x14ac:dyDescent="0.2"/>
    <row r="132" s="6" customFormat="1" x14ac:dyDescent="0.2"/>
    <row r="133" s="6" customFormat="1" x14ac:dyDescent="0.2"/>
    <row r="134" s="6" customFormat="1" x14ac:dyDescent="0.2"/>
    <row r="135" s="6" customFormat="1" x14ac:dyDescent="0.2"/>
    <row r="136" s="6" customFormat="1" x14ac:dyDescent="0.2"/>
    <row r="137" s="6" customFormat="1" x14ac:dyDescent="0.2"/>
    <row r="138" s="6" customFormat="1" x14ac:dyDescent="0.2"/>
    <row r="139" s="6" customFormat="1" x14ac:dyDescent="0.2"/>
    <row r="140" s="6" customFormat="1" x14ac:dyDescent="0.2"/>
    <row r="141" s="6" customFormat="1" x14ac:dyDescent="0.2"/>
    <row r="142" s="6" customFormat="1" x14ac:dyDescent="0.2"/>
    <row r="143" s="6" customFormat="1" x14ac:dyDescent="0.2"/>
    <row r="144" s="6" customFormat="1" x14ac:dyDescent="0.2"/>
    <row r="145" s="6" customFormat="1" x14ac:dyDescent="0.2"/>
    <row r="146" s="6" customFormat="1" x14ac:dyDescent="0.2"/>
    <row r="147" s="6" customFormat="1" x14ac:dyDescent="0.2"/>
    <row r="148" s="6" customFormat="1" x14ac:dyDescent="0.2"/>
    <row r="149" s="6" customFormat="1" x14ac:dyDescent="0.2"/>
    <row r="150" s="6" customFormat="1" x14ac:dyDescent="0.2"/>
    <row r="151" s="6" customFormat="1" x14ac:dyDescent="0.2"/>
    <row r="152" s="6" customFormat="1" x14ac:dyDescent="0.2"/>
    <row r="153" s="6" customFormat="1" x14ac:dyDescent="0.2"/>
    <row r="154" s="6" customFormat="1" x14ac:dyDescent="0.2"/>
    <row r="155" s="6" customFormat="1" x14ac:dyDescent="0.2"/>
    <row r="156" s="6" customFormat="1" x14ac:dyDescent="0.2"/>
    <row r="157" s="6" customFormat="1" x14ac:dyDescent="0.2"/>
    <row r="158" s="6" customFormat="1" x14ac:dyDescent="0.2"/>
    <row r="159" s="6" customFormat="1" x14ac:dyDescent="0.2"/>
    <row r="160" s="6" customFormat="1" x14ac:dyDescent="0.2"/>
    <row r="161" s="6" customFormat="1" x14ac:dyDescent="0.2"/>
    <row r="162" s="6" customFormat="1" x14ac:dyDescent="0.2"/>
    <row r="163" s="6" customFormat="1" x14ac:dyDescent="0.2"/>
    <row r="164" s="6" customFormat="1" x14ac:dyDescent="0.2"/>
    <row r="165" s="6" customFormat="1" x14ac:dyDescent="0.2"/>
    <row r="166" s="6" customFormat="1" x14ac:dyDescent="0.2"/>
    <row r="167" s="6" customFormat="1" x14ac:dyDescent="0.2"/>
    <row r="168" s="6" customFormat="1" x14ac:dyDescent="0.2"/>
    <row r="169" s="6" customFormat="1" x14ac:dyDescent="0.2"/>
    <row r="170" s="6" customFormat="1" x14ac:dyDescent="0.2"/>
    <row r="171" s="6" customFormat="1" x14ac:dyDescent="0.2"/>
    <row r="172" s="6" customFormat="1" x14ac:dyDescent="0.2"/>
    <row r="173" s="6" customFormat="1" x14ac:dyDescent="0.2"/>
    <row r="174" s="6" customFormat="1" x14ac:dyDescent="0.2"/>
    <row r="175" s="6" customFormat="1" x14ac:dyDescent="0.2"/>
    <row r="176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  <row r="192" s="6" customFormat="1" x14ac:dyDescent="0.2"/>
    <row r="193" s="6" customFormat="1" x14ac:dyDescent="0.2"/>
    <row r="194" s="6" customFormat="1" x14ac:dyDescent="0.2"/>
    <row r="195" s="6" customFormat="1" x14ac:dyDescent="0.2"/>
    <row r="196" s="6" customFormat="1" x14ac:dyDescent="0.2"/>
    <row r="197" s="6" customFormat="1" x14ac:dyDescent="0.2"/>
    <row r="198" s="6" customFormat="1" x14ac:dyDescent="0.2"/>
    <row r="199" s="6" customFormat="1" x14ac:dyDescent="0.2"/>
    <row r="200" s="6" customFormat="1" x14ac:dyDescent="0.2"/>
    <row r="201" s="6" customFormat="1" x14ac:dyDescent="0.2"/>
    <row r="202" s="6" customFormat="1" x14ac:dyDescent="0.2"/>
    <row r="203" s="6" customFormat="1" x14ac:dyDescent="0.2"/>
    <row r="204" s="6" customFormat="1" x14ac:dyDescent="0.2"/>
    <row r="205" s="6" customFormat="1" x14ac:dyDescent="0.2"/>
    <row r="206" s="6" customFormat="1" x14ac:dyDescent="0.2"/>
    <row r="207" s="6" customFormat="1" x14ac:dyDescent="0.2"/>
    <row r="208" s="6" customFormat="1" x14ac:dyDescent="0.2"/>
    <row r="209" s="6" customFormat="1" x14ac:dyDescent="0.2"/>
    <row r="210" s="6" customFormat="1" x14ac:dyDescent="0.2"/>
    <row r="211" s="6" customFormat="1" x14ac:dyDescent="0.2"/>
    <row r="212" s="6" customFormat="1" x14ac:dyDescent="0.2"/>
    <row r="213" s="6" customFormat="1" x14ac:dyDescent="0.2"/>
    <row r="214" s="6" customFormat="1" x14ac:dyDescent="0.2"/>
  </sheetData>
  <mergeCells count="2">
    <mergeCell ref="A8:N8"/>
    <mergeCell ref="P8:AC8"/>
  </mergeCells>
  <pageMargins left="0.7" right="0.7" top="0.75" bottom="0.75" header="0.3" footer="0.3"/>
  <pageSetup scale="56" orientation="portrait" r:id="rId1"/>
  <colBreaks count="1" manualBreakCount="1">
    <brk id="14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C214"/>
  <sheetViews>
    <sheetView zoomScale="80" zoomScaleNormal="80" workbookViewId="0">
      <selection activeCell="G20" sqref="G20"/>
    </sheetView>
  </sheetViews>
  <sheetFormatPr defaultColWidth="8.85546875" defaultRowHeight="12.75" x14ac:dyDescent="0.2"/>
  <cols>
    <col min="1" max="1" width="9.140625" style="7" customWidth="1"/>
    <col min="2" max="14" width="9.5703125" style="7" customWidth="1"/>
    <col min="15" max="15" width="3.140625" style="7" customWidth="1"/>
    <col min="16" max="16" width="9.42578125" style="6" customWidth="1"/>
    <col min="17" max="28" width="9.85546875" style="6" customWidth="1"/>
    <col min="29" max="29" width="12.140625" style="6" bestFit="1" customWidth="1"/>
    <col min="30" max="16384" width="8.85546875" style="6"/>
  </cols>
  <sheetData>
    <row r="1" spans="1:29" ht="18.75" x14ac:dyDescent="0.3">
      <c r="A1" s="41" t="s">
        <v>30</v>
      </c>
      <c r="P1" s="41" t="s">
        <v>30</v>
      </c>
    </row>
    <row r="2" spans="1:29" ht="15.75" x14ac:dyDescent="0.25">
      <c r="A2" s="129" t="str">
        <f>'Mid C %'!A2</f>
        <v>2024 GRC Workpapers</v>
      </c>
      <c r="P2" s="42" t="str">
        <f>A2</f>
        <v>2024 GRC Workpapers</v>
      </c>
    </row>
    <row r="3" spans="1:29" ht="21" x14ac:dyDescent="0.35">
      <c r="A3" s="43" t="s">
        <v>34</v>
      </c>
      <c r="P3" s="43" t="str">
        <f>A3</f>
        <v>Mid C Priest Rapids Development input data</v>
      </c>
    </row>
    <row r="7" spans="1:29" x14ac:dyDescent="0.2"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10</v>
      </c>
      <c r="L7" s="7">
        <v>11</v>
      </c>
      <c r="M7" s="7">
        <v>12</v>
      </c>
      <c r="P7" s="31"/>
    </row>
    <row r="8" spans="1:29" x14ac:dyDescent="0.2">
      <c r="A8" s="184" t="s">
        <v>15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6"/>
      <c r="O8" s="8"/>
      <c r="P8" s="184" t="s">
        <v>16</v>
      </c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6"/>
    </row>
    <row r="9" spans="1:29" x14ac:dyDescent="0.2">
      <c r="A9" s="3"/>
      <c r="B9" s="10">
        <v>744</v>
      </c>
      <c r="C9" s="10">
        <f>672</f>
        <v>672</v>
      </c>
      <c r="D9" s="10">
        <v>744</v>
      </c>
      <c r="E9" s="10">
        <v>720</v>
      </c>
      <c r="F9" s="10">
        <v>744</v>
      </c>
      <c r="G9" s="10">
        <v>720</v>
      </c>
      <c r="H9" s="10">
        <v>744</v>
      </c>
      <c r="I9" s="10">
        <v>744</v>
      </c>
      <c r="J9" s="10">
        <v>720</v>
      </c>
      <c r="K9" s="10">
        <v>744</v>
      </c>
      <c r="L9" s="10">
        <v>720</v>
      </c>
      <c r="M9" s="10">
        <v>744</v>
      </c>
      <c r="N9" s="11">
        <f>SUM(B9:M9)</f>
        <v>8760</v>
      </c>
      <c r="O9" s="8"/>
      <c r="P9" s="3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12"/>
    </row>
    <row r="10" spans="1:29" ht="15.75" customHeight="1" x14ac:dyDescent="0.2">
      <c r="A10" s="3"/>
      <c r="B10" s="4" t="s">
        <v>20</v>
      </c>
      <c r="C10" s="4" t="s">
        <v>21</v>
      </c>
      <c r="D10" s="4" t="s">
        <v>22</v>
      </c>
      <c r="E10" s="4" t="s">
        <v>27</v>
      </c>
      <c r="F10" s="4" t="s">
        <v>23</v>
      </c>
      <c r="G10" s="4" t="s">
        <v>24</v>
      </c>
      <c r="H10" s="4" t="s">
        <v>25</v>
      </c>
      <c r="I10" s="4" t="s">
        <v>28</v>
      </c>
      <c r="J10" s="4" t="s">
        <v>26</v>
      </c>
      <c r="K10" s="4" t="s">
        <v>17</v>
      </c>
      <c r="L10" s="4" t="s">
        <v>18</v>
      </c>
      <c r="M10" s="4" t="s">
        <v>19</v>
      </c>
      <c r="N10" s="14" t="s">
        <v>29</v>
      </c>
      <c r="P10" s="3"/>
      <c r="Q10" s="4" t="s">
        <v>20</v>
      </c>
      <c r="R10" s="4" t="s">
        <v>21</v>
      </c>
      <c r="S10" s="4" t="s">
        <v>22</v>
      </c>
      <c r="T10" s="4" t="s">
        <v>27</v>
      </c>
      <c r="U10" s="4" t="s">
        <v>23</v>
      </c>
      <c r="V10" s="4" t="s">
        <v>24</v>
      </c>
      <c r="W10" s="4" t="s">
        <v>25</v>
      </c>
      <c r="X10" s="4" t="s">
        <v>28</v>
      </c>
      <c r="Y10" s="4" t="s">
        <v>26</v>
      </c>
      <c r="Z10" s="4" t="s">
        <v>17</v>
      </c>
      <c r="AA10" s="4" t="s">
        <v>18</v>
      </c>
      <c r="AB10" s="4" t="s">
        <v>19</v>
      </c>
      <c r="AC10" s="14" t="s">
        <v>29</v>
      </c>
    </row>
    <row r="11" spans="1:29" x14ac:dyDescent="0.2">
      <c r="A11" s="3">
        <f>P11</f>
        <v>1992</v>
      </c>
      <c r="B11" s="138">
        <f>Q11/B$9</f>
        <v>579.43279569892468</v>
      </c>
      <c r="C11" s="138">
        <f t="shared" ref="C11:M26" si="0">R11/C$9</f>
        <v>493.74553571428572</v>
      </c>
      <c r="D11" s="138">
        <f t="shared" si="0"/>
        <v>545.7822580645161</v>
      </c>
      <c r="E11" s="138">
        <f t="shared" si="0"/>
        <v>488.8</v>
      </c>
      <c r="F11" s="138">
        <f t="shared" si="0"/>
        <v>567.17607526881716</v>
      </c>
      <c r="G11" s="138">
        <f t="shared" si="0"/>
        <v>629.5625</v>
      </c>
      <c r="H11" s="138">
        <f t="shared" si="0"/>
        <v>492.2956989247312</v>
      </c>
      <c r="I11" s="138">
        <f t="shared" si="0"/>
        <v>494.33602150537632</v>
      </c>
      <c r="J11" s="138">
        <f t="shared" si="0"/>
        <v>434.74444444444447</v>
      </c>
      <c r="K11" s="138">
        <f t="shared" si="0"/>
        <v>403.86021505376345</v>
      </c>
      <c r="L11" s="138">
        <f t="shared" si="0"/>
        <v>463.39166666666665</v>
      </c>
      <c r="M11" s="138">
        <f t="shared" si="0"/>
        <v>600.32258064516134</v>
      </c>
      <c r="N11" s="15">
        <f t="shared" ref="N11:N24" si="1">SUMPRODUCT(B11:M11,$B$9:$M$9)/$N$9</f>
        <v>516.43618721461189</v>
      </c>
      <c r="P11" s="136">
        <v>1992</v>
      </c>
      <c r="Q11" s="140">
        <v>431098</v>
      </c>
      <c r="R11" s="140">
        <v>331797</v>
      </c>
      <c r="S11" s="140">
        <v>406062</v>
      </c>
      <c r="T11" s="140">
        <v>351936</v>
      </c>
      <c r="U11" s="140">
        <v>421979</v>
      </c>
      <c r="V11" s="140">
        <v>453285</v>
      </c>
      <c r="W11" s="140">
        <v>366268</v>
      </c>
      <c r="X11" s="140">
        <v>367786</v>
      </c>
      <c r="Y11" s="140">
        <v>313016</v>
      </c>
      <c r="Z11" s="140">
        <v>300472</v>
      </c>
      <c r="AA11" s="140">
        <v>333642</v>
      </c>
      <c r="AB11" s="140">
        <v>446640</v>
      </c>
      <c r="AC11" s="16">
        <f>SUM(Q11:AB11)</f>
        <v>4523981</v>
      </c>
    </row>
    <row r="12" spans="1:29" x14ac:dyDescent="0.2">
      <c r="A12" s="136">
        <f t="shared" ref="A12:A40" si="2">P12</f>
        <v>1993</v>
      </c>
      <c r="B12" s="138">
        <f t="shared" ref="B12:B40" si="3">Q12/B$9</f>
        <v>551.56451612903231</v>
      </c>
      <c r="C12" s="138">
        <f t="shared" si="0"/>
        <v>512.08779761904759</v>
      </c>
      <c r="D12" s="138">
        <f t="shared" si="0"/>
        <v>334.79435483870969</v>
      </c>
      <c r="E12" s="138">
        <f t="shared" si="0"/>
        <v>308.91388888888889</v>
      </c>
      <c r="F12" s="138">
        <f t="shared" si="0"/>
        <v>615.14784946236557</v>
      </c>
      <c r="G12" s="138">
        <f t="shared" si="0"/>
        <v>575.76388888888891</v>
      </c>
      <c r="H12" s="138">
        <f t="shared" si="0"/>
        <v>564.97580645161293</v>
      </c>
      <c r="I12" s="138">
        <f t="shared" si="0"/>
        <v>440.54166666666669</v>
      </c>
      <c r="J12" s="138">
        <f t="shared" si="0"/>
        <v>409.25277777777779</v>
      </c>
      <c r="K12" s="138">
        <f t="shared" si="0"/>
        <v>399.18413978494624</v>
      </c>
      <c r="L12" s="138">
        <f t="shared" si="0"/>
        <v>489.07361111111112</v>
      </c>
      <c r="M12" s="138">
        <f t="shared" si="0"/>
        <v>473.7486559139785</v>
      </c>
      <c r="N12" s="15">
        <f t="shared" si="1"/>
        <v>472.89657534246578</v>
      </c>
      <c r="P12" s="136">
        <v>1993</v>
      </c>
      <c r="Q12" s="140">
        <v>410364</v>
      </c>
      <c r="R12" s="140">
        <v>344123</v>
      </c>
      <c r="S12" s="140">
        <v>249087</v>
      </c>
      <c r="T12" s="140">
        <v>222418</v>
      </c>
      <c r="U12" s="140">
        <v>457670</v>
      </c>
      <c r="V12" s="140">
        <v>414550</v>
      </c>
      <c r="W12" s="140">
        <v>420342</v>
      </c>
      <c r="X12" s="140">
        <v>327763</v>
      </c>
      <c r="Y12" s="140">
        <v>294662</v>
      </c>
      <c r="Z12" s="140">
        <v>296993</v>
      </c>
      <c r="AA12" s="140">
        <v>352133</v>
      </c>
      <c r="AB12" s="140">
        <v>352469</v>
      </c>
      <c r="AC12" s="16">
        <f t="shared" ref="AC12:AC44" si="4">SUM(Q12:AB12)</f>
        <v>4142574</v>
      </c>
    </row>
    <row r="13" spans="1:29" x14ac:dyDescent="0.2">
      <c r="A13" s="136">
        <f t="shared" si="2"/>
        <v>1994</v>
      </c>
      <c r="B13" s="138">
        <f t="shared" si="3"/>
        <v>461.98118279569894</v>
      </c>
      <c r="C13" s="138">
        <f t="shared" si="0"/>
        <v>579.56101190476193</v>
      </c>
      <c r="D13" s="138">
        <f t="shared" si="0"/>
        <v>468.53225806451616</v>
      </c>
      <c r="E13" s="138">
        <f t="shared" si="0"/>
        <v>479.76527777777778</v>
      </c>
      <c r="F13" s="138">
        <f t="shared" si="0"/>
        <v>613.46370967741939</v>
      </c>
      <c r="G13" s="138">
        <f t="shared" si="0"/>
        <v>675.29861111111109</v>
      </c>
      <c r="H13" s="138">
        <f t="shared" si="0"/>
        <v>558.32795698924735</v>
      </c>
      <c r="I13" s="138">
        <f t="shared" si="0"/>
        <v>422.59274193548384</v>
      </c>
      <c r="J13" s="138">
        <f t="shared" si="0"/>
        <v>342.56944444444446</v>
      </c>
      <c r="K13" s="138">
        <f t="shared" si="0"/>
        <v>391.88172043010752</v>
      </c>
      <c r="L13" s="138">
        <f t="shared" si="0"/>
        <v>451.64722222222224</v>
      </c>
      <c r="M13" s="138">
        <f t="shared" si="0"/>
        <v>486.64784946236557</v>
      </c>
      <c r="N13" s="15">
        <f t="shared" si="1"/>
        <v>493.73253424657537</v>
      </c>
      <c r="P13" s="136">
        <v>1994</v>
      </c>
      <c r="Q13" s="140">
        <v>343714</v>
      </c>
      <c r="R13" s="140">
        <v>389465</v>
      </c>
      <c r="S13" s="140">
        <v>348588</v>
      </c>
      <c r="T13" s="140">
        <v>345431</v>
      </c>
      <c r="U13" s="140">
        <v>456417</v>
      </c>
      <c r="V13" s="140">
        <v>486215</v>
      </c>
      <c r="W13" s="140">
        <v>415396</v>
      </c>
      <c r="X13" s="140">
        <v>314409</v>
      </c>
      <c r="Y13" s="140">
        <v>246650</v>
      </c>
      <c r="Z13" s="140">
        <v>291560</v>
      </c>
      <c r="AA13" s="140">
        <v>325186</v>
      </c>
      <c r="AB13" s="140">
        <v>362066</v>
      </c>
      <c r="AC13" s="16">
        <f t="shared" si="4"/>
        <v>4325097</v>
      </c>
    </row>
    <row r="14" spans="1:29" x14ac:dyDescent="0.2">
      <c r="A14" s="136">
        <f t="shared" si="2"/>
        <v>1995</v>
      </c>
      <c r="B14" s="138">
        <f t="shared" si="3"/>
        <v>512.41532258064512</v>
      </c>
      <c r="C14" s="138">
        <f t="shared" si="0"/>
        <v>562.05357142857144</v>
      </c>
      <c r="D14" s="138">
        <f t="shared" si="0"/>
        <v>534.13306451612902</v>
      </c>
      <c r="E14" s="138">
        <f t="shared" si="0"/>
        <v>517.05555555555554</v>
      </c>
      <c r="F14" s="138">
        <f t="shared" si="0"/>
        <v>628.64784946236557</v>
      </c>
      <c r="G14" s="138">
        <f t="shared" si="0"/>
        <v>654.66944444444448</v>
      </c>
      <c r="H14" s="138">
        <f t="shared" si="0"/>
        <v>629.61559139784947</v>
      </c>
      <c r="I14" s="138">
        <f t="shared" si="0"/>
        <v>519.1586021505376</v>
      </c>
      <c r="J14" s="138">
        <f t="shared" si="0"/>
        <v>390.04861111111109</v>
      </c>
      <c r="K14" s="138">
        <f t="shared" si="0"/>
        <v>478.41129032258067</v>
      </c>
      <c r="L14" s="138">
        <f t="shared" si="0"/>
        <v>556.29027777777776</v>
      </c>
      <c r="M14" s="138">
        <f t="shared" si="0"/>
        <v>672.26344086021504</v>
      </c>
      <c r="N14" s="15">
        <f t="shared" si="1"/>
        <v>554.7764840182648</v>
      </c>
      <c r="P14" s="136">
        <v>1995</v>
      </c>
      <c r="Q14" s="140">
        <v>381237</v>
      </c>
      <c r="R14" s="140">
        <v>377700</v>
      </c>
      <c r="S14" s="140">
        <v>397395</v>
      </c>
      <c r="T14" s="140">
        <v>372280</v>
      </c>
      <c r="U14" s="140">
        <v>467714</v>
      </c>
      <c r="V14" s="140">
        <v>471362</v>
      </c>
      <c r="W14" s="140">
        <v>468434</v>
      </c>
      <c r="X14" s="140">
        <v>386254</v>
      </c>
      <c r="Y14" s="140">
        <v>280835</v>
      </c>
      <c r="Z14" s="140">
        <v>355938</v>
      </c>
      <c r="AA14" s="140">
        <v>400529</v>
      </c>
      <c r="AB14" s="140">
        <v>500164</v>
      </c>
      <c r="AC14" s="16">
        <f t="shared" si="4"/>
        <v>4859842</v>
      </c>
    </row>
    <row r="15" spans="1:29" x14ac:dyDescent="0.2">
      <c r="A15" s="136">
        <f t="shared" si="2"/>
        <v>1996</v>
      </c>
      <c r="B15" s="138">
        <f t="shared" si="3"/>
        <v>673.33064516129036</v>
      </c>
      <c r="C15" s="138">
        <f t="shared" si="0"/>
        <v>672.23363095238096</v>
      </c>
      <c r="D15" s="138">
        <f t="shared" si="0"/>
        <v>677.84005376344089</v>
      </c>
      <c r="E15" s="138">
        <f t="shared" si="0"/>
        <v>677.76805555555552</v>
      </c>
      <c r="F15" s="138">
        <f t="shared" si="0"/>
        <v>679.55913978494618</v>
      </c>
      <c r="G15" s="138">
        <f t="shared" si="0"/>
        <v>680.09444444444443</v>
      </c>
      <c r="H15" s="138">
        <f t="shared" si="0"/>
        <v>676.59811827956992</v>
      </c>
      <c r="I15" s="138">
        <f t="shared" si="0"/>
        <v>651.06854838709683</v>
      </c>
      <c r="J15" s="138">
        <f t="shared" si="0"/>
        <v>518.90277777777783</v>
      </c>
      <c r="K15" s="138">
        <f t="shared" si="0"/>
        <v>527.86290322580646</v>
      </c>
      <c r="L15" s="138">
        <f t="shared" si="0"/>
        <v>539.77083333333337</v>
      </c>
      <c r="M15" s="138">
        <f t="shared" si="0"/>
        <v>615.08870967741939</v>
      </c>
      <c r="N15" s="15">
        <f t="shared" si="1"/>
        <v>632.49429223744289</v>
      </c>
      <c r="P15" s="136">
        <v>1996</v>
      </c>
      <c r="Q15" s="140">
        <v>500958</v>
      </c>
      <c r="R15" s="140">
        <v>451741</v>
      </c>
      <c r="S15" s="140">
        <v>504313</v>
      </c>
      <c r="T15" s="140">
        <v>487993</v>
      </c>
      <c r="U15" s="140">
        <v>505592</v>
      </c>
      <c r="V15" s="140">
        <v>489668</v>
      </c>
      <c r="W15" s="140">
        <v>503389</v>
      </c>
      <c r="X15" s="140">
        <v>484395</v>
      </c>
      <c r="Y15" s="140">
        <v>373610</v>
      </c>
      <c r="Z15" s="140">
        <v>392730</v>
      </c>
      <c r="AA15" s="140">
        <v>388635</v>
      </c>
      <c r="AB15" s="140">
        <v>457626</v>
      </c>
      <c r="AC15" s="16">
        <f t="shared" si="4"/>
        <v>5540650</v>
      </c>
    </row>
    <row r="16" spans="1:29" x14ac:dyDescent="0.2">
      <c r="A16" s="136">
        <f t="shared" si="2"/>
        <v>1997</v>
      </c>
      <c r="B16" s="138">
        <f t="shared" si="3"/>
        <v>650.27150537634407</v>
      </c>
      <c r="C16" s="138">
        <f t="shared" si="0"/>
        <v>674.27827380952385</v>
      </c>
      <c r="D16" s="138">
        <f t="shared" si="0"/>
        <v>649.16801075268813</v>
      </c>
      <c r="E16" s="138">
        <f t="shared" si="0"/>
        <v>671.23749999999995</v>
      </c>
      <c r="F16" s="138">
        <f t="shared" si="0"/>
        <v>680.11290322580646</v>
      </c>
      <c r="G16" s="138">
        <f t="shared" si="0"/>
        <v>680.09444444444443</v>
      </c>
      <c r="H16" s="138">
        <f t="shared" si="0"/>
        <v>676.88575268817203</v>
      </c>
      <c r="I16" s="138">
        <f t="shared" si="0"/>
        <v>664.31048387096769</v>
      </c>
      <c r="J16" s="138">
        <f t="shared" si="0"/>
        <v>563.79722222222222</v>
      </c>
      <c r="K16" s="138">
        <f t="shared" si="0"/>
        <v>586.17607526881716</v>
      </c>
      <c r="L16" s="138">
        <f t="shared" si="0"/>
        <v>546.78750000000002</v>
      </c>
      <c r="M16" s="138">
        <f t="shared" si="0"/>
        <v>658.55241935483866</v>
      </c>
      <c r="N16" s="15">
        <f t="shared" si="1"/>
        <v>641.82762557077626</v>
      </c>
      <c r="P16" s="136">
        <v>1997</v>
      </c>
      <c r="Q16" s="140">
        <v>483802</v>
      </c>
      <c r="R16" s="140">
        <v>453115</v>
      </c>
      <c r="S16" s="140">
        <v>482981</v>
      </c>
      <c r="T16" s="140">
        <v>483291</v>
      </c>
      <c r="U16" s="140">
        <v>506004</v>
      </c>
      <c r="V16" s="140">
        <v>489668</v>
      </c>
      <c r="W16" s="140">
        <v>503603</v>
      </c>
      <c r="X16" s="140">
        <v>494247</v>
      </c>
      <c r="Y16" s="140">
        <v>405934</v>
      </c>
      <c r="Z16" s="140">
        <v>436115</v>
      </c>
      <c r="AA16" s="140">
        <v>393687</v>
      </c>
      <c r="AB16" s="140">
        <v>489963</v>
      </c>
      <c r="AC16" s="16">
        <f t="shared" si="4"/>
        <v>5622410</v>
      </c>
    </row>
    <row r="17" spans="1:29" x14ac:dyDescent="0.2">
      <c r="A17" s="136">
        <f t="shared" si="2"/>
        <v>1998</v>
      </c>
      <c r="B17" s="138">
        <f t="shared" si="3"/>
        <v>598.63037634408602</v>
      </c>
      <c r="C17" s="138">
        <f t="shared" si="0"/>
        <v>666.30059523809518</v>
      </c>
      <c r="D17" s="138">
        <f t="shared" si="0"/>
        <v>611.05107526881716</v>
      </c>
      <c r="E17" s="138">
        <f t="shared" si="0"/>
        <v>445.10972222222222</v>
      </c>
      <c r="F17" s="138">
        <f t="shared" si="0"/>
        <v>666.0927419354839</v>
      </c>
      <c r="G17" s="138">
        <f t="shared" si="0"/>
        <v>666.40555555555557</v>
      </c>
      <c r="H17" s="138">
        <f t="shared" si="0"/>
        <v>635.65322580645159</v>
      </c>
      <c r="I17" s="138">
        <f t="shared" si="0"/>
        <v>563.43145161290317</v>
      </c>
      <c r="J17" s="138">
        <f t="shared" si="0"/>
        <v>432.34722222222223</v>
      </c>
      <c r="K17" s="138">
        <f t="shared" si="0"/>
        <v>404.03360215053766</v>
      </c>
      <c r="L17" s="138">
        <f t="shared" si="0"/>
        <v>458.7138888888889</v>
      </c>
      <c r="M17" s="138">
        <f t="shared" si="0"/>
        <v>536.19220430107532</v>
      </c>
      <c r="N17" s="15">
        <f t="shared" si="1"/>
        <v>556.71598173515986</v>
      </c>
      <c r="P17" s="136">
        <v>1998</v>
      </c>
      <c r="Q17" s="140">
        <v>445381</v>
      </c>
      <c r="R17" s="140">
        <v>447754</v>
      </c>
      <c r="S17" s="140">
        <v>454622</v>
      </c>
      <c r="T17" s="140">
        <v>320479</v>
      </c>
      <c r="U17" s="140">
        <v>495573</v>
      </c>
      <c r="V17" s="140">
        <v>479812</v>
      </c>
      <c r="W17" s="140">
        <v>472926</v>
      </c>
      <c r="X17" s="140">
        <v>419193</v>
      </c>
      <c r="Y17" s="140">
        <v>311290</v>
      </c>
      <c r="Z17" s="140">
        <v>300601</v>
      </c>
      <c r="AA17" s="140">
        <v>330274</v>
      </c>
      <c r="AB17" s="140">
        <v>398927</v>
      </c>
      <c r="AC17" s="16">
        <f t="shared" si="4"/>
        <v>4876832</v>
      </c>
    </row>
    <row r="18" spans="1:29" x14ac:dyDescent="0.2">
      <c r="A18" s="136">
        <f t="shared" si="2"/>
        <v>1999</v>
      </c>
      <c r="B18" s="138">
        <f t="shared" si="3"/>
        <v>662.60483870967744</v>
      </c>
      <c r="C18" s="138">
        <f t="shared" si="0"/>
        <v>651.98511904761904</v>
      </c>
      <c r="D18" s="138">
        <f t="shared" si="0"/>
        <v>656.51612903225805</v>
      </c>
      <c r="E18" s="138">
        <f t="shared" si="0"/>
        <v>639.63333333333333</v>
      </c>
      <c r="F18" s="138">
        <f t="shared" si="0"/>
        <v>672.63440860215053</v>
      </c>
      <c r="G18" s="138">
        <f t="shared" si="0"/>
        <v>680.11249999999995</v>
      </c>
      <c r="H18" s="138">
        <f t="shared" si="0"/>
        <v>677.93951612903231</v>
      </c>
      <c r="I18" s="138">
        <f t="shared" si="0"/>
        <v>673.49462365591398</v>
      </c>
      <c r="J18" s="138">
        <f t="shared" si="0"/>
        <v>571.99305555555554</v>
      </c>
      <c r="K18" s="138">
        <f t="shared" si="0"/>
        <v>488.61827956989248</v>
      </c>
      <c r="L18" s="138">
        <f t="shared" si="0"/>
        <v>563.51111111111106</v>
      </c>
      <c r="M18" s="138">
        <f t="shared" si="0"/>
        <v>676.5913978494624</v>
      </c>
      <c r="N18" s="15">
        <f t="shared" si="1"/>
        <v>634.72180365296799</v>
      </c>
      <c r="P18" s="136">
        <v>1999</v>
      </c>
      <c r="Q18" s="140">
        <v>492978</v>
      </c>
      <c r="R18" s="140">
        <v>438134</v>
      </c>
      <c r="S18" s="140">
        <v>488448</v>
      </c>
      <c r="T18" s="140">
        <v>460536</v>
      </c>
      <c r="U18" s="140">
        <v>500440</v>
      </c>
      <c r="V18" s="140">
        <v>489681</v>
      </c>
      <c r="W18" s="140">
        <v>504387</v>
      </c>
      <c r="X18" s="140">
        <v>501080</v>
      </c>
      <c r="Y18" s="140">
        <v>411835</v>
      </c>
      <c r="Z18" s="140">
        <v>363532</v>
      </c>
      <c r="AA18" s="140">
        <v>405728</v>
      </c>
      <c r="AB18" s="140">
        <v>503384</v>
      </c>
      <c r="AC18" s="16">
        <f t="shared" si="4"/>
        <v>5560163</v>
      </c>
    </row>
    <row r="19" spans="1:29" x14ac:dyDescent="0.2">
      <c r="A19" s="136">
        <f t="shared" si="2"/>
        <v>2000</v>
      </c>
      <c r="B19" s="138">
        <f t="shared" si="3"/>
        <v>673.13440860215053</v>
      </c>
      <c r="C19" s="138">
        <f t="shared" si="0"/>
        <v>626.97023809523807</v>
      </c>
      <c r="D19" s="138">
        <f t="shared" si="0"/>
        <v>558.39381720430106</v>
      </c>
      <c r="E19" s="138">
        <f t="shared" si="0"/>
        <v>645.39722222222224</v>
      </c>
      <c r="F19" s="138">
        <f t="shared" si="0"/>
        <v>669.41397849462362</v>
      </c>
      <c r="G19" s="138">
        <f t="shared" si="0"/>
        <v>631.35694444444448</v>
      </c>
      <c r="H19" s="138">
        <f t="shared" si="0"/>
        <v>614.63844086021504</v>
      </c>
      <c r="I19" s="138">
        <f t="shared" si="0"/>
        <v>568.77419354838707</v>
      </c>
      <c r="J19" s="138">
        <f t="shared" si="0"/>
        <v>458.6</v>
      </c>
      <c r="K19" s="138">
        <f t="shared" si="0"/>
        <v>427.07526881720429</v>
      </c>
      <c r="L19" s="138">
        <f t="shared" si="0"/>
        <v>521.01666666666665</v>
      </c>
      <c r="M19" s="138">
        <f t="shared" si="0"/>
        <v>585.63978494623655</v>
      </c>
      <c r="N19" s="15">
        <f t="shared" si="1"/>
        <v>581.52180365296806</v>
      </c>
      <c r="P19" s="136">
        <v>2000</v>
      </c>
      <c r="Q19" s="140">
        <v>500812</v>
      </c>
      <c r="R19" s="140">
        <v>421324</v>
      </c>
      <c r="S19" s="140">
        <v>415445</v>
      </c>
      <c r="T19" s="140">
        <v>464686</v>
      </c>
      <c r="U19" s="140">
        <v>498044</v>
      </c>
      <c r="V19" s="140">
        <v>454577</v>
      </c>
      <c r="W19" s="140">
        <v>457291</v>
      </c>
      <c r="X19" s="140">
        <v>423168</v>
      </c>
      <c r="Y19" s="140">
        <v>330192</v>
      </c>
      <c r="Z19" s="140">
        <v>317744</v>
      </c>
      <c r="AA19" s="140">
        <v>375132</v>
      </c>
      <c r="AB19" s="140">
        <v>435716</v>
      </c>
      <c r="AC19" s="16">
        <f t="shared" si="4"/>
        <v>5094131</v>
      </c>
    </row>
    <row r="20" spans="1:29" x14ac:dyDescent="0.2">
      <c r="A20" s="136">
        <f t="shared" si="2"/>
        <v>2001</v>
      </c>
      <c r="B20" s="138">
        <f t="shared" si="3"/>
        <v>537.10618279569894</v>
      </c>
      <c r="C20" s="138">
        <f t="shared" si="0"/>
        <v>504.42559523809524</v>
      </c>
      <c r="D20" s="138">
        <f t="shared" si="0"/>
        <v>435.07526881720429</v>
      </c>
      <c r="E20" s="138">
        <f t="shared" si="0"/>
        <v>382.26527777777778</v>
      </c>
      <c r="F20" s="138">
        <f t="shared" si="0"/>
        <v>372.69892473118279</v>
      </c>
      <c r="G20" s="138">
        <f t="shared" si="0"/>
        <v>490.4638888888889</v>
      </c>
      <c r="H20" s="138">
        <f t="shared" si="0"/>
        <v>332.24731182795699</v>
      </c>
      <c r="I20" s="138">
        <f t="shared" si="0"/>
        <v>404.23655913978496</v>
      </c>
      <c r="J20" s="138">
        <f t="shared" si="0"/>
        <v>372.56666666666666</v>
      </c>
      <c r="K20" s="138">
        <f t="shared" si="0"/>
        <v>361.81317204301075</v>
      </c>
      <c r="L20" s="138">
        <f t="shared" si="0"/>
        <v>430.77361111111111</v>
      </c>
      <c r="M20" s="138">
        <f t="shared" si="0"/>
        <v>472.60349462365593</v>
      </c>
      <c r="N20" s="15">
        <f t="shared" si="1"/>
        <v>424.09646118721463</v>
      </c>
      <c r="P20" s="136">
        <v>2001</v>
      </c>
      <c r="Q20" s="140">
        <v>399607</v>
      </c>
      <c r="R20" s="140">
        <v>338974</v>
      </c>
      <c r="S20" s="140">
        <v>323696</v>
      </c>
      <c r="T20" s="140">
        <v>275231</v>
      </c>
      <c r="U20" s="140">
        <v>277288</v>
      </c>
      <c r="V20" s="140">
        <v>353134</v>
      </c>
      <c r="W20" s="140">
        <v>247192</v>
      </c>
      <c r="X20" s="140">
        <v>300752</v>
      </c>
      <c r="Y20" s="140">
        <v>268248</v>
      </c>
      <c r="Z20" s="140">
        <v>269189</v>
      </c>
      <c r="AA20" s="140">
        <v>310157</v>
      </c>
      <c r="AB20" s="140">
        <v>351617</v>
      </c>
      <c r="AC20" s="16">
        <f t="shared" si="4"/>
        <v>3715085</v>
      </c>
    </row>
    <row r="21" spans="1:29" x14ac:dyDescent="0.2">
      <c r="A21" s="136">
        <f t="shared" si="2"/>
        <v>2002</v>
      </c>
      <c r="B21" s="138">
        <f t="shared" si="3"/>
        <v>533.55241935483866</v>
      </c>
      <c r="C21" s="138">
        <f t="shared" si="0"/>
        <v>526.66071428571433</v>
      </c>
      <c r="D21" s="138">
        <f t="shared" si="0"/>
        <v>401.00403225806451</v>
      </c>
      <c r="E21" s="138">
        <f t="shared" si="0"/>
        <v>540.54722222222222</v>
      </c>
      <c r="F21" s="138">
        <f t="shared" si="0"/>
        <v>666.57258064516134</v>
      </c>
      <c r="G21" s="138">
        <f t="shared" si="0"/>
        <v>679.60972222222222</v>
      </c>
      <c r="H21" s="138">
        <f t="shared" si="0"/>
        <v>666.69086021505382</v>
      </c>
      <c r="I21" s="138">
        <f t="shared" si="0"/>
        <v>590.19623655913983</v>
      </c>
      <c r="J21" s="138">
        <f t="shared" si="0"/>
        <v>412.20416666666665</v>
      </c>
      <c r="K21" s="138">
        <f t="shared" si="0"/>
        <v>434.38575268817203</v>
      </c>
      <c r="L21" s="138">
        <f t="shared" si="0"/>
        <v>509.46527777777777</v>
      </c>
      <c r="M21" s="138">
        <f t="shared" si="0"/>
        <v>517.64112903225805</v>
      </c>
      <c r="N21" s="15">
        <f t="shared" si="1"/>
        <v>540.03458904109584</v>
      </c>
      <c r="P21" s="136">
        <v>2002</v>
      </c>
      <c r="Q21" s="140">
        <v>396963</v>
      </c>
      <c r="R21" s="140">
        <v>353916</v>
      </c>
      <c r="S21" s="140">
        <v>298347</v>
      </c>
      <c r="T21" s="140">
        <v>389194</v>
      </c>
      <c r="U21" s="140">
        <v>495930</v>
      </c>
      <c r="V21" s="140">
        <v>489319</v>
      </c>
      <c r="W21" s="140">
        <v>496018</v>
      </c>
      <c r="X21" s="140">
        <v>439106</v>
      </c>
      <c r="Y21" s="140">
        <v>296787</v>
      </c>
      <c r="Z21" s="140">
        <v>323183</v>
      </c>
      <c r="AA21" s="140">
        <v>366815</v>
      </c>
      <c r="AB21" s="140">
        <v>385125</v>
      </c>
      <c r="AC21" s="16">
        <f t="shared" si="4"/>
        <v>4730703</v>
      </c>
    </row>
    <row r="22" spans="1:29" x14ac:dyDescent="0.2">
      <c r="A22" s="136">
        <f t="shared" si="2"/>
        <v>2003</v>
      </c>
      <c r="B22" s="138">
        <f t="shared" si="3"/>
        <v>446.23521505376345</v>
      </c>
      <c r="C22" s="138">
        <f t="shared" si="0"/>
        <v>415.34523809523807</v>
      </c>
      <c r="D22" s="138">
        <f t="shared" si="0"/>
        <v>471.36962365591398</v>
      </c>
      <c r="E22" s="138">
        <f t="shared" si="0"/>
        <v>566.76805555555552</v>
      </c>
      <c r="F22" s="138">
        <f t="shared" si="0"/>
        <v>653.84543010752691</v>
      </c>
      <c r="G22" s="138">
        <f t="shared" si="0"/>
        <v>650.68055555555554</v>
      </c>
      <c r="H22" s="138">
        <f t="shared" si="0"/>
        <v>562.4677419354839</v>
      </c>
      <c r="I22" s="138">
        <f t="shared" si="0"/>
        <v>513.89247311827955</v>
      </c>
      <c r="J22" s="138">
        <f t="shared" si="0"/>
        <v>357.87222222222221</v>
      </c>
      <c r="K22" s="138">
        <f t="shared" si="0"/>
        <v>425.58467741935482</v>
      </c>
      <c r="L22" s="138">
        <f t="shared" si="0"/>
        <v>504.09305555555557</v>
      </c>
      <c r="M22" s="138">
        <f t="shared" si="0"/>
        <v>571.01075268817203</v>
      </c>
      <c r="N22" s="15">
        <f t="shared" si="1"/>
        <v>512.29771689497716</v>
      </c>
      <c r="P22" s="136">
        <v>2003</v>
      </c>
      <c r="Q22" s="140">
        <v>331999</v>
      </c>
      <c r="R22" s="140">
        <v>279112</v>
      </c>
      <c r="S22" s="140">
        <v>350699</v>
      </c>
      <c r="T22" s="140">
        <v>408073</v>
      </c>
      <c r="U22" s="140">
        <v>486461</v>
      </c>
      <c r="V22" s="140">
        <v>468490</v>
      </c>
      <c r="W22" s="140">
        <v>418476</v>
      </c>
      <c r="X22" s="140">
        <v>382336</v>
      </c>
      <c r="Y22" s="140">
        <v>257668</v>
      </c>
      <c r="Z22" s="140">
        <v>316635</v>
      </c>
      <c r="AA22" s="140">
        <v>362947</v>
      </c>
      <c r="AB22" s="140">
        <v>424832</v>
      </c>
      <c r="AC22" s="16">
        <f t="shared" si="4"/>
        <v>4487728</v>
      </c>
    </row>
    <row r="23" spans="1:29" x14ac:dyDescent="0.2">
      <c r="A23" s="136">
        <f t="shared" si="2"/>
        <v>2004</v>
      </c>
      <c r="B23" s="138">
        <f t="shared" si="3"/>
        <v>526.14112903225805</v>
      </c>
      <c r="C23" s="138">
        <f t="shared" si="0"/>
        <v>475.23363095238096</v>
      </c>
      <c r="D23" s="138">
        <f t="shared" si="0"/>
        <v>415.39650537634407</v>
      </c>
      <c r="E23" s="138">
        <f t="shared" si="0"/>
        <v>490.32083333333333</v>
      </c>
      <c r="F23" s="138">
        <f t="shared" si="0"/>
        <v>623.12096774193549</v>
      </c>
      <c r="G23" s="138">
        <f t="shared" si="0"/>
        <v>644.36388888888894</v>
      </c>
      <c r="H23" s="138">
        <f t="shared" si="0"/>
        <v>518.38172043010752</v>
      </c>
      <c r="I23" s="138">
        <f t="shared" si="0"/>
        <v>492.81586021505376</v>
      </c>
      <c r="J23" s="138">
        <f t="shared" si="0"/>
        <v>417.20694444444445</v>
      </c>
      <c r="K23" s="138">
        <f t="shared" si="0"/>
        <v>449.86021505376345</v>
      </c>
      <c r="L23" s="138">
        <f t="shared" si="0"/>
        <v>491.73333333333335</v>
      </c>
      <c r="M23" s="138">
        <f t="shared" si="0"/>
        <v>604.27284946236557</v>
      </c>
      <c r="N23" s="15">
        <f t="shared" si="1"/>
        <v>512.72591324200914</v>
      </c>
      <c r="P23" s="136">
        <v>2004</v>
      </c>
      <c r="Q23" s="140">
        <v>391449</v>
      </c>
      <c r="R23" s="140">
        <v>319357</v>
      </c>
      <c r="S23" s="140">
        <v>309055</v>
      </c>
      <c r="T23" s="140">
        <v>353031</v>
      </c>
      <c r="U23" s="140">
        <v>463602</v>
      </c>
      <c r="V23" s="140">
        <v>463942</v>
      </c>
      <c r="W23" s="140">
        <v>385676</v>
      </c>
      <c r="X23" s="140">
        <v>366655</v>
      </c>
      <c r="Y23" s="140">
        <v>300389</v>
      </c>
      <c r="Z23" s="140">
        <v>334696</v>
      </c>
      <c r="AA23" s="140">
        <v>354048</v>
      </c>
      <c r="AB23" s="140">
        <v>449579</v>
      </c>
      <c r="AC23" s="16">
        <f t="shared" si="4"/>
        <v>4491479</v>
      </c>
    </row>
    <row r="24" spans="1:29" x14ac:dyDescent="0.2">
      <c r="A24" s="136">
        <f t="shared" si="2"/>
        <v>2005</v>
      </c>
      <c r="B24" s="138">
        <f t="shared" si="3"/>
        <v>561.47311827956992</v>
      </c>
      <c r="C24" s="138">
        <f t="shared" si="0"/>
        <v>570.33928571428567</v>
      </c>
      <c r="D24" s="138">
        <f t="shared" si="0"/>
        <v>510.04838709677421</v>
      </c>
      <c r="E24" s="138">
        <f t="shared" si="0"/>
        <v>475.64444444444445</v>
      </c>
      <c r="F24" s="138">
        <f t="shared" si="0"/>
        <v>636.16532258064512</v>
      </c>
      <c r="G24" s="138">
        <f t="shared" si="0"/>
        <v>636.4666666666667</v>
      </c>
      <c r="H24" s="138">
        <f t="shared" si="0"/>
        <v>639.98252688172045</v>
      </c>
      <c r="I24" s="138">
        <f t="shared" si="0"/>
        <v>553.12768817204301</v>
      </c>
      <c r="J24" s="138">
        <f t="shared" si="0"/>
        <v>386.96805555555557</v>
      </c>
      <c r="K24" s="138">
        <f t="shared" si="0"/>
        <v>434.87231182795699</v>
      </c>
      <c r="L24" s="138">
        <f t="shared" si="0"/>
        <v>491.78333333333336</v>
      </c>
      <c r="M24" s="138">
        <f t="shared" si="0"/>
        <v>513.57258064516134</v>
      </c>
      <c r="N24" s="15">
        <f t="shared" si="1"/>
        <v>534.30650684931504</v>
      </c>
      <c r="P24" s="136">
        <v>2005</v>
      </c>
      <c r="Q24" s="140">
        <v>417736</v>
      </c>
      <c r="R24" s="140">
        <v>383268</v>
      </c>
      <c r="S24" s="140">
        <v>379476</v>
      </c>
      <c r="T24" s="140">
        <v>342464</v>
      </c>
      <c r="U24" s="140">
        <v>473307</v>
      </c>
      <c r="V24" s="140">
        <v>458256</v>
      </c>
      <c r="W24" s="140">
        <v>476147</v>
      </c>
      <c r="X24" s="140">
        <v>411527</v>
      </c>
      <c r="Y24" s="140">
        <v>278617</v>
      </c>
      <c r="Z24" s="140">
        <v>323545</v>
      </c>
      <c r="AA24" s="140">
        <v>354084</v>
      </c>
      <c r="AB24" s="140">
        <v>382098</v>
      </c>
      <c r="AC24" s="16">
        <f t="shared" si="4"/>
        <v>4680525</v>
      </c>
    </row>
    <row r="25" spans="1:29" x14ac:dyDescent="0.2">
      <c r="A25" s="136">
        <f t="shared" si="2"/>
        <v>2006</v>
      </c>
      <c r="B25" s="138">
        <f t="shared" si="3"/>
        <v>549.98118279569894</v>
      </c>
      <c r="C25" s="138">
        <f t="shared" si="0"/>
        <v>568.17857142857144</v>
      </c>
      <c r="D25" s="138">
        <f t="shared" si="0"/>
        <v>491.54032258064518</v>
      </c>
      <c r="E25" s="138">
        <f t="shared" si="0"/>
        <v>649.67638888888894</v>
      </c>
      <c r="F25" s="138">
        <f t="shared" si="0"/>
        <v>675.85215053763443</v>
      </c>
      <c r="G25" s="138">
        <f t="shared" si="0"/>
        <v>680.16111111111115</v>
      </c>
      <c r="H25" s="138">
        <f t="shared" si="0"/>
        <v>636.05510752688167</v>
      </c>
      <c r="I25" s="138">
        <f t="shared" si="0"/>
        <v>535.07258064516134</v>
      </c>
      <c r="J25" s="138">
        <f t="shared" si="0"/>
        <v>371.77777777777777</v>
      </c>
      <c r="K25" s="138">
        <f t="shared" si="0"/>
        <v>372.82392473118279</v>
      </c>
      <c r="L25" s="138">
        <f t="shared" si="0"/>
        <v>455.49166666666667</v>
      </c>
      <c r="M25" s="138">
        <f t="shared" si="0"/>
        <v>514.72311827956992</v>
      </c>
      <c r="N25" s="15">
        <f t="shared" ref="N25:N40" si="5">SUMPRODUCT(B25:M25,$B$9:$M$9)/$N$9</f>
        <v>541.58824200913239</v>
      </c>
      <c r="P25" s="136">
        <v>2006</v>
      </c>
      <c r="Q25" s="140">
        <v>409186</v>
      </c>
      <c r="R25" s="140">
        <v>381816</v>
      </c>
      <c r="S25" s="140">
        <v>365706</v>
      </c>
      <c r="T25" s="140">
        <v>467767</v>
      </c>
      <c r="U25" s="140">
        <v>502834</v>
      </c>
      <c r="V25" s="140">
        <v>489716</v>
      </c>
      <c r="W25" s="140">
        <v>473225</v>
      </c>
      <c r="X25" s="140">
        <v>398094</v>
      </c>
      <c r="Y25" s="140">
        <v>267680</v>
      </c>
      <c r="Z25" s="140">
        <v>277381</v>
      </c>
      <c r="AA25" s="140">
        <v>327954</v>
      </c>
      <c r="AB25" s="140">
        <v>382954</v>
      </c>
      <c r="AC25" s="16">
        <f t="shared" si="4"/>
        <v>4744313</v>
      </c>
    </row>
    <row r="26" spans="1:29" x14ac:dyDescent="0.2">
      <c r="A26" s="136">
        <f t="shared" si="2"/>
        <v>2007</v>
      </c>
      <c r="B26" s="138">
        <f t="shared" si="3"/>
        <v>605.50537634408602</v>
      </c>
      <c r="C26" s="138">
        <f t="shared" si="0"/>
        <v>493.70535714285717</v>
      </c>
      <c r="D26" s="138">
        <f t="shared" si="0"/>
        <v>605.20967741935488</v>
      </c>
      <c r="E26" s="138">
        <f t="shared" si="0"/>
        <v>678.79027777777776</v>
      </c>
      <c r="F26" s="138">
        <f t="shared" si="0"/>
        <v>679.97177419354841</v>
      </c>
      <c r="G26" s="138">
        <f t="shared" si="0"/>
        <v>671.93333333333328</v>
      </c>
      <c r="H26" s="138">
        <f t="shared" si="0"/>
        <v>645.52419354838707</v>
      </c>
      <c r="I26" s="138">
        <f t="shared" si="0"/>
        <v>563.77688172043008</v>
      </c>
      <c r="J26" s="138">
        <f t="shared" si="0"/>
        <v>360.38055555555553</v>
      </c>
      <c r="K26" s="138">
        <f t="shared" si="0"/>
        <v>374.2029569892473</v>
      </c>
      <c r="L26" s="138">
        <f t="shared" si="0"/>
        <v>445.25277777777779</v>
      </c>
      <c r="M26" s="138">
        <f t="shared" si="0"/>
        <v>491.49327956989248</v>
      </c>
      <c r="N26" s="15">
        <f t="shared" si="5"/>
        <v>551.91963470319638</v>
      </c>
      <c r="P26" s="136">
        <v>2007</v>
      </c>
      <c r="Q26" s="140">
        <v>450496</v>
      </c>
      <c r="R26" s="140">
        <v>331770</v>
      </c>
      <c r="S26" s="140">
        <v>450276</v>
      </c>
      <c r="T26" s="140">
        <v>488729</v>
      </c>
      <c r="U26" s="140">
        <v>505899</v>
      </c>
      <c r="V26" s="140">
        <v>483792</v>
      </c>
      <c r="W26" s="140">
        <v>480270</v>
      </c>
      <c r="X26" s="140">
        <v>419450</v>
      </c>
      <c r="Y26" s="140">
        <v>259474</v>
      </c>
      <c r="Z26" s="140">
        <v>278407</v>
      </c>
      <c r="AA26" s="140">
        <v>320582</v>
      </c>
      <c r="AB26" s="140">
        <v>365671</v>
      </c>
      <c r="AC26" s="16">
        <f t="shared" si="4"/>
        <v>4834816</v>
      </c>
    </row>
    <row r="27" spans="1:29" x14ac:dyDescent="0.2">
      <c r="A27" s="136">
        <f t="shared" si="2"/>
        <v>2008</v>
      </c>
      <c r="B27" s="138">
        <f t="shared" si="3"/>
        <v>567.39784946236557</v>
      </c>
      <c r="C27" s="138">
        <f t="shared" ref="C27:C40" si="6">R27/C$9</f>
        <v>506.73065476190476</v>
      </c>
      <c r="D27" s="138">
        <f t="shared" ref="D27:D40" si="7">S27/D$9</f>
        <v>463.00268817204301</v>
      </c>
      <c r="E27" s="138">
        <f t="shared" ref="E27:E40" si="8">T27/E$9</f>
        <v>477.50277777777779</v>
      </c>
      <c r="F27" s="138">
        <f t="shared" ref="F27:F40" si="9">U27/F$9</f>
        <v>640.69220430107532</v>
      </c>
      <c r="G27" s="138">
        <f t="shared" ref="G27:G40" si="10">V27/G$9</f>
        <v>680.09444444444443</v>
      </c>
      <c r="H27" s="138">
        <f t="shared" ref="H27:H40" si="11">W27/H$9</f>
        <v>616.81048387096769</v>
      </c>
      <c r="I27" s="138">
        <f t="shared" ref="I27:I40" si="12">X27/I$9</f>
        <v>448.17876344086022</v>
      </c>
      <c r="J27" s="138">
        <f t="shared" ref="J27:J40" si="13">Y27/J$9</f>
        <v>349.47500000000002</v>
      </c>
      <c r="K27" s="138">
        <f t="shared" ref="K27:K40" si="14">Z27/K$9</f>
        <v>368.50672043010752</v>
      </c>
      <c r="L27" s="138">
        <f t="shared" ref="L27:L40" si="15">AA27/L$9</f>
        <v>435.24166666666667</v>
      </c>
      <c r="M27" s="138">
        <f t="shared" ref="M27:M40" si="16">AB27/M$9</f>
        <v>512.99731182795699</v>
      </c>
      <c r="N27" s="15">
        <f t="shared" si="5"/>
        <v>505.76175799086758</v>
      </c>
      <c r="P27" s="136">
        <v>2008</v>
      </c>
      <c r="Q27" s="140">
        <v>422144</v>
      </c>
      <c r="R27" s="140">
        <v>340523</v>
      </c>
      <c r="S27" s="140">
        <v>344474</v>
      </c>
      <c r="T27" s="140">
        <v>343802</v>
      </c>
      <c r="U27" s="140">
        <v>476675</v>
      </c>
      <c r="V27" s="140">
        <v>489668</v>
      </c>
      <c r="W27" s="140">
        <v>458907</v>
      </c>
      <c r="X27" s="140">
        <v>333445</v>
      </c>
      <c r="Y27" s="140">
        <v>251622</v>
      </c>
      <c r="Z27" s="140">
        <v>274169</v>
      </c>
      <c r="AA27" s="140">
        <v>313374</v>
      </c>
      <c r="AB27" s="140">
        <v>381670</v>
      </c>
      <c r="AC27" s="16">
        <f t="shared" si="4"/>
        <v>4430473</v>
      </c>
    </row>
    <row r="28" spans="1:29" x14ac:dyDescent="0.2">
      <c r="A28" s="136">
        <f t="shared" si="2"/>
        <v>2009</v>
      </c>
      <c r="B28" s="138">
        <f t="shared" si="3"/>
        <v>579.2163978494624</v>
      </c>
      <c r="C28" s="138">
        <f t="shared" si="6"/>
        <v>454.97767857142856</v>
      </c>
      <c r="D28" s="138">
        <f t="shared" si="7"/>
        <v>387.33736559139783</v>
      </c>
      <c r="E28" s="138">
        <f t="shared" si="8"/>
        <v>559.5625</v>
      </c>
      <c r="F28" s="138">
        <f t="shared" si="9"/>
        <v>608.38306451612902</v>
      </c>
      <c r="G28" s="138">
        <f t="shared" si="10"/>
        <v>667.88611111111106</v>
      </c>
      <c r="H28" s="138">
        <f t="shared" si="11"/>
        <v>529.36155913978496</v>
      </c>
      <c r="I28" s="138">
        <f t="shared" si="12"/>
        <v>400.22311827956992</v>
      </c>
      <c r="J28" s="138">
        <f t="shared" si="13"/>
        <v>319.48611111111109</v>
      </c>
      <c r="K28" s="138">
        <f t="shared" si="14"/>
        <v>330.27822580645159</v>
      </c>
      <c r="L28" s="138">
        <f t="shared" si="15"/>
        <v>448.9013888888889</v>
      </c>
      <c r="M28" s="138">
        <f t="shared" si="16"/>
        <v>527.06182795698919</v>
      </c>
      <c r="N28" s="15">
        <f t="shared" si="5"/>
        <v>484.47168949771691</v>
      </c>
      <c r="P28" s="136">
        <v>2009</v>
      </c>
      <c r="Q28" s="140">
        <v>430937</v>
      </c>
      <c r="R28" s="140">
        <v>305745</v>
      </c>
      <c r="S28" s="140">
        <v>288179</v>
      </c>
      <c r="T28" s="140">
        <v>402885</v>
      </c>
      <c r="U28" s="140">
        <v>452637</v>
      </c>
      <c r="V28" s="140">
        <v>480878</v>
      </c>
      <c r="W28" s="140">
        <v>393845</v>
      </c>
      <c r="X28" s="140">
        <v>297766</v>
      </c>
      <c r="Y28" s="140">
        <v>230030</v>
      </c>
      <c r="Z28" s="140">
        <v>245727</v>
      </c>
      <c r="AA28" s="140">
        <v>323209</v>
      </c>
      <c r="AB28" s="140">
        <v>392134</v>
      </c>
      <c r="AC28" s="16">
        <f t="shared" si="4"/>
        <v>4243972</v>
      </c>
    </row>
    <row r="29" spans="1:29" x14ac:dyDescent="0.2">
      <c r="A29" s="136">
        <f t="shared" si="2"/>
        <v>2010</v>
      </c>
      <c r="B29" s="138">
        <f t="shared" si="3"/>
        <v>409.47177419354841</v>
      </c>
      <c r="C29" s="138">
        <f t="shared" si="6"/>
        <v>404.82886904761904</v>
      </c>
      <c r="D29" s="138">
        <f t="shared" si="7"/>
        <v>371.88172043010752</v>
      </c>
      <c r="E29" s="138">
        <f t="shared" si="8"/>
        <v>407.59444444444443</v>
      </c>
      <c r="F29" s="138">
        <f t="shared" si="9"/>
        <v>604.30241935483866</v>
      </c>
      <c r="G29" s="138">
        <f t="shared" si="10"/>
        <v>662.07500000000005</v>
      </c>
      <c r="H29" s="138">
        <f t="shared" si="11"/>
        <v>603.66397849462362</v>
      </c>
      <c r="I29" s="138">
        <f t="shared" si="12"/>
        <v>458.31989247311827</v>
      </c>
      <c r="J29" s="138">
        <f t="shared" si="13"/>
        <v>331.3125</v>
      </c>
      <c r="K29" s="138">
        <f t="shared" si="14"/>
        <v>382.52284946236557</v>
      </c>
      <c r="L29" s="138">
        <f t="shared" si="15"/>
        <v>479.57499999999999</v>
      </c>
      <c r="M29" s="138">
        <f t="shared" si="16"/>
        <v>488.70698924731181</v>
      </c>
      <c r="N29" s="15">
        <f t="shared" si="5"/>
        <v>467.4982876712329</v>
      </c>
      <c r="P29" s="136">
        <v>2010</v>
      </c>
      <c r="Q29" s="140">
        <v>304647</v>
      </c>
      <c r="R29" s="140">
        <v>272045</v>
      </c>
      <c r="S29" s="140">
        <v>276680</v>
      </c>
      <c r="T29" s="140">
        <v>293468</v>
      </c>
      <c r="U29" s="140">
        <v>449601</v>
      </c>
      <c r="V29" s="140">
        <v>476694</v>
      </c>
      <c r="W29" s="140">
        <v>449126</v>
      </c>
      <c r="X29" s="140">
        <v>340990</v>
      </c>
      <c r="Y29" s="140">
        <v>238545</v>
      </c>
      <c r="Z29" s="140">
        <v>284597</v>
      </c>
      <c r="AA29" s="140">
        <v>345294</v>
      </c>
      <c r="AB29" s="140">
        <v>363598</v>
      </c>
      <c r="AC29" s="16">
        <f t="shared" si="4"/>
        <v>4095285</v>
      </c>
    </row>
    <row r="30" spans="1:29" x14ac:dyDescent="0.2">
      <c r="A30" s="136">
        <f t="shared" si="2"/>
        <v>2011</v>
      </c>
      <c r="B30" s="138">
        <f t="shared" si="3"/>
        <v>596.42607526881716</v>
      </c>
      <c r="C30" s="138">
        <f t="shared" si="6"/>
        <v>666.35267857142856</v>
      </c>
      <c r="D30" s="138">
        <f t="shared" si="7"/>
        <v>642.45698924731187</v>
      </c>
      <c r="E30" s="138">
        <f t="shared" si="8"/>
        <v>676.49444444444441</v>
      </c>
      <c r="F30" s="138">
        <f t="shared" si="9"/>
        <v>677.93413978494618</v>
      </c>
      <c r="G30" s="138">
        <f t="shared" si="10"/>
        <v>680.20972222222224</v>
      </c>
      <c r="H30" s="138">
        <f t="shared" si="11"/>
        <v>679.9072580645161</v>
      </c>
      <c r="I30" s="138">
        <f t="shared" si="12"/>
        <v>665.44086021505382</v>
      </c>
      <c r="J30" s="138">
        <f t="shared" si="13"/>
        <v>413.01666666666665</v>
      </c>
      <c r="K30" s="138">
        <f t="shared" si="14"/>
        <v>432.65053763440858</v>
      </c>
      <c r="L30" s="138">
        <f t="shared" si="15"/>
        <v>503.27499999999998</v>
      </c>
      <c r="M30" s="138">
        <f t="shared" si="16"/>
        <v>529.20026881720435</v>
      </c>
      <c r="N30" s="15">
        <f t="shared" si="5"/>
        <v>596.69109589041091</v>
      </c>
      <c r="P30" s="136">
        <v>2011</v>
      </c>
      <c r="Q30" s="140">
        <v>443741</v>
      </c>
      <c r="R30" s="140">
        <v>447789</v>
      </c>
      <c r="S30" s="140">
        <v>477988</v>
      </c>
      <c r="T30" s="140">
        <v>487076</v>
      </c>
      <c r="U30" s="140">
        <v>504383</v>
      </c>
      <c r="V30" s="140">
        <v>489751</v>
      </c>
      <c r="W30" s="140">
        <v>505851</v>
      </c>
      <c r="X30" s="140">
        <v>495088</v>
      </c>
      <c r="Y30" s="140">
        <v>297372</v>
      </c>
      <c r="Z30" s="140">
        <v>321892</v>
      </c>
      <c r="AA30" s="140">
        <v>362358</v>
      </c>
      <c r="AB30" s="140">
        <v>393725</v>
      </c>
      <c r="AC30" s="16">
        <f t="shared" si="4"/>
        <v>5227014</v>
      </c>
    </row>
    <row r="31" spans="1:29" x14ac:dyDescent="0.2">
      <c r="A31" s="136">
        <f t="shared" si="2"/>
        <v>2012</v>
      </c>
      <c r="B31" s="138">
        <f t="shared" si="3"/>
        <v>512.60752688172045</v>
      </c>
      <c r="C31" s="138">
        <f t="shared" si="6"/>
        <v>491.46875</v>
      </c>
      <c r="D31" s="138">
        <f t="shared" si="7"/>
        <v>589.26075268817203</v>
      </c>
      <c r="E31" s="138">
        <f t="shared" si="8"/>
        <v>679.25</v>
      </c>
      <c r="F31" s="138">
        <f t="shared" si="9"/>
        <v>680.11290322580646</v>
      </c>
      <c r="G31" s="138">
        <f t="shared" si="10"/>
        <v>680.20972222222224</v>
      </c>
      <c r="H31" s="138">
        <f t="shared" si="11"/>
        <v>680</v>
      </c>
      <c r="I31" s="138">
        <f t="shared" si="12"/>
        <v>674.57258064516134</v>
      </c>
      <c r="J31" s="138">
        <f t="shared" si="13"/>
        <v>449.43194444444447</v>
      </c>
      <c r="K31" s="138">
        <f t="shared" si="14"/>
        <v>377.7043010752688</v>
      </c>
      <c r="L31" s="138">
        <f t="shared" si="15"/>
        <v>505.44722222222219</v>
      </c>
      <c r="M31" s="138">
        <f t="shared" si="16"/>
        <v>636.99462365591398</v>
      </c>
      <c r="N31" s="15">
        <f t="shared" si="5"/>
        <v>580.49349315068491</v>
      </c>
      <c r="P31" s="136">
        <v>2012</v>
      </c>
      <c r="Q31" s="140">
        <v>381380</v>
      </c>
      <c r="R31" s="140">
        <v>330267</v>
      </c>
      <c r="S31" s="140">
        <v>438410</v>
      </c>
      <c r="T31" s="140">
        <v>489060</v>
      </c>
      <c r="U31" s="140">
        <v>506004</v>
      </c>
      <c r="V31" s="140">
        <v>489751</v>
      </c>
      <c r="W31" s="140">
        <v>505920</v>
      </c>
      <c r="X31" s="140">
        <v>501882</v>
      </c>
      <c r="Y31" s="140">
        <v>323591</v>
      </c>
      <c r="Z31" s="140">
        <v>281012</v>
      </c>
      <c r="AA31" s="140">
        <v>363922</v>
      </c>
      <c r="AB31" s="140">
        <v>473924</v>
      </c>
      <c r="AC31" s="16">
        <f t="shared" si="4"/>
        <v>5085123</v>
      </c>
    </row>
    <row r="32" spans="1:29" x14ac:dyDescent="0.2">
      <c r="A32" s="136">
        <f t="shared" si="2"/>
        <v>2013</v>
      </c>
      <c r="B32" s="138">
        <f t="shared" si="3"/>
        <v>648.81317204301081</v>
      </c>
      <c r="C32" s="138">
        <f t="shared" si="6"/>
        <v>505.11309523809524</v>
      </c>
      <c r="D32" s="138">
        <f t="shared" si="7"/>
        <v>428.65456989247309</v>
      </c>
      <c r="E32" s="138">
        <f t="shared" si="8"/>
        <v>656.21944444444443</v>
      </c>
      <c r="F32" s="138">
        <f t="shared" si="9"/>
        <v>679.93010752688167</v>
      </c>
      <c r="G32" s="138">
        <f t="shared" si="10"/>
        <v>679.80277777777781</v>
      </c>
      <c r="H32" s="138">
        <f t="shared" si="11"/>
        <v>667.85080645161293</v>
      </c>
      <c r="I32" s="138">
        <f t="shared" si="12"/>
        <v>600.04569892473114</v>
      </c>
      <c r="J32" s="138">
        <f t="shared" si="13"/>
        <v>389.47500000000002</v>
      </c>
      <c r="K32" s="138">
        <f t="shared" si="14"/>
        <v>418.57392473118279</v>
      </c>
      <c r="L32" s="138">
        <f t="shared" si="15"/>
        <v>481.62777777777779</v>
      </c>
      <c r="M32" s="138">
        <f t="shared" si="16"/>
        <v>512.32392473118284</v>
      </c>
      <c r="N32" s="15">
        <f t="shared" si="5"/>
        <v>556.16130136986305</v>
      </c>
      <c r="P32" s="136">
        <v>2013</v>
      </c>
      <c r="Q32" s="140">
        <v>482717</v>
      </c>
      <c r="R32" s="140">
        <v>339436</v>
      </c>
      <c r="S32" s="140">
        <v>318919</v>
      </c>
      <c r="T32" s="140">
        <v>472478</v>
      </c>
      <c r="U32" s="140">
        <v>505868</v>
      </c>
      <c r="V32" s="140">
        <v>489458</v>
      </c>
      <c r="W32" s="140">
        <v>496881</v>
      </c>
      <c r="X32" s="140">
        <v>446434</v>
      </c>
      <c r="Y32" s="140">
        <v>280422</v>
      </c>
      <c r="Z32" s="140">
        <v>311419</v>
      </c>
      <c r="AA32" s="140">
        <v>346772</v>
      </c>
      <c r="AB32" s="140">
        <v>381169</v>
      </c>
      <c r="AC32" s="16">
        <f t="shared" si="4"/>
        <v>4871973</v>
      </c>
    </row>
    <row r="33" spans="1:29" x14ac:dyDescent="0.2">
      <c r="A33" s="136">
        <f t="shared" si="2"/>
        <v>2014</v>
      </c>
      <c r="B33" s="138">
        <f t="shared" si="3"/>
        <v>518.7836021505376</v>
      </c>
      <c r="C33" s="138">
        <f t="shared" si="6"/>
        <v>424.53273809523807</v>
      </c>
      <c r="D33" s="138">
        <f t="shared" si="7"/>
        <v>602.44354838709683</v>
      </c>
      <c r="E33" s="138">
        <f t="shared" si="8"/>
        <v>663.04444444444448</v>
      </c>
      <c r="F33" s="138">
        <f t="shared" si="9"/>
        <v>680.11290322580646</v>
      </c>
      <c r="G33" s="138">
        <f t="shared" si="10"/>
        <v>677.68611111111113</v>
      </c>
      <c r="H33" s="138">
        <f t="shared" si="11"/>
        <v>672.93145161290317</v>
      </c>
      <c r="I33" s="138">
        <f t="shared" si="12"/>
        <v>570.24059139784947</v>
      </c>
      <c r="J33" s="138">
        <f t="shared" si="13"/>
        <v>367.32777777777778</v>
      </c>
      <c r="K33" s="138">
        <f t="shared" si="14"/>
        <v>389.64112903225805</v>
      </c>
      <c r="L33" s="138">
        <f t="shared" si="15"/>
        <v>499.07499999999999</v>
      </c>
      <c r="M33" s="138">
        <f t="shared" si="16"/>
        <v>577.09005376344089</v>
      </c>
      <c r="N33" s="15">
        <f t="shared" si="5"/>
        <v>554.65605022831051</v>
      </c>
      <c r="P33" s="136">
        <v>2014</v>
      </c>
      <c r="Q33" s="140">
        <v>385975</v>
      </c>
      <c r="R33" s="140">
        <v>285286</v>
      </c>
      <c r="S33" s="140">
        <v>448218</v>
      </c>
      <c r="T33" s="140">
        <v>477392</v>
      </c>
      <c r="U33" s="140">
        <v>506004</v>
      </c>
      <c r="V33" s="140">
        <v>487934</v>
      </c>
      <c r="W33" s="140">
        <v>500661</v>
      </c>
      <c r="X33" s="140">
        <v>424259</v>
      </c>
      <c r="Y33" s="140">
        <v>264476</v>
      </c>
      <c r="Z33" s="140">
        <v>289893</v>
      </c>
      <c r="AA33" s="140">
        <v>359334</v>
      </c>
      <c r="AB33" s="140">
        <v>429355</v>
      </c>
      <c r="AC33" s="16">
        <f t="shared" si="4"/>
        <v>4858787</v>
      </c>
    </row>
    <row r="34" spans="1:29" x14ac:dyDescent="0.2">
      <c r="A34" s="136">
        <f t="shared" si="2"/>
        <v>2015</v>
      </c>
      <c r="B34" s="138">
        <f t="shared" si="3"/>
        <v>660.73521505376345</v>
      </c>
      <c r="C34" s="138">
        <f t="shared" si="6"/>
        <v>677.18005952380952</v>
      </c>
      <c r="D34" s="138">
        <f t="shared" si="7"/>
        <v>656.30107526881716</v>
      </c>
      <c r="E34" s="138">
        <f t="shared" si="8"/>
        <v>575.88055555555559</v>
      </c>
      <c r="F34" s="138">
        <f t="shared" si="9"/>
        <v>591.59677419354841</v>
      </c>
      <c r="G34" s="138">
        <f t="shared" si="10"/>
        <v>551.11944444444441</v>
      </c>
      <c r="H34" s="138">
        <f t="shared" si="11"/>
        <v>512.48790322580646</v>
      </c>
      <c r="I34" s="138">
        <f t="shared" si="12"/>
        <v>553.17741935483866</v>
      </c>
      <c r="J34" s="138">
        <f t="shared" si="13"/>
        <v>396.92777777777781</v>
      </c>
      <c r="K34" s="138">
        <f t="shared" si="14"/>
        <v>407.71639784946234</v>
      </c>
      <c r="L34" s="138">
        <f t="shared" si="15"/>
        <v>502.40972222222223</v>
      </c>
      <c r="M34" s="138">
        <f t="shared" si="16"/>
        <v>495.55241935483872</v>
      </c>
      <c r="N34" s="15">
        <f t="shared" si="5"/>
        <v>547.82397260273967</v>
      </c>
      <c r="P34" s="136">
        <v>2015</v>
      </c>
      <c r="Q34" s="140">
        <v>491587</v>
      </c>
      <c r="R34" s="140">
        <v>455065</v>
      </c>
      <c r="S34" s="140">
        <v>488288</v>
      </c>
      <c r="T34" s="140">
        <v>414634</v>
      </c>
      <c r="U34" s="140">
        <v>440148</v>
      </c>
      <c r="V34" s="140">
        <v>396806</v>
      </c>
      <c r="W34" s="140">
        <v>381291</v>
      </c>
      <c r="X34" s="140">
        <v>411564</v>
      </c>
      <c r="Y34" s="140">
        <v>285788</v>
      </c>
      <c r="Z34" s="140">
        <v>303341</v>
      </c>
      <c r="AA34" s="140">
        <v>361735</v>
      </c>
      <c r="AB34" s="140">
        <v>368691</v>
      </c>
      <c r="AC34" s="16">
        <f t="shared" si="4"/>
        <v>4798938</v>
      </c>
    </row>
    <row r="35" spans="1:29" x14ac:dyDescent="0.2">
      <c r="A35" s="136">
        <f t="shared" si="2"/>
        <v>2016</v>
      </c>
      <c r="B35" s="138">
        <f t="shared" si="3"/>
        <v>529.66666666666663</v>
      </c>
      <c r="C35" s="138">
        <f t="shared" si="6"/>
        <v>566.47172619047615</v>
      </c>
      <c r="D35" s="138">
        <f t="shared" si="7"/>
        <v>611.20295698924735</v>
      </c>
      <c r="E35" s="138">
        <f t="shared" si="8"/>
        <v>658.88611111111106</v>
      </c>
      <c r="F35" s="138">
        <f t="shared" si="9"/>
        <v>661.77956989247309</v>
      </c>
      <c r="G35" s="138">
        <f t="shared" si="10"/>
        <v>649.40138888888885</v>
      </c>
      <c r="H35" s="138">
        <f t="shared" si="11"/>
        <v>584.81720430107532</v>
      </c>
      <c r="I35" s="138">
        <f t="shared" si="12"/>
        <v>506.83736559139783</v>
      </c>
      <c r="J35" s="138">
        <f t="shared" si="13"/>
        <v>371.03333333333336</v>
      </c>
      <c r="K35" s="138">
        <f t="shared" si="14"/>
        <v>438.26075268817203</v>
      </c>
      <c r="L35" s="138">
        <f t="shared" si="15"/>
        <v>554.50555555555559</v>
      </c>
      <c r="M35" s="138">
        <f t="shared" si="16"/>
        <v>613.40188172043008</v>
      </c>
      <c r="N35" s="15">
        <f t="shared" si="5"/>
        <v>562.19440639269408</v>
      </c>
      <c r="P35" s="136">
        <v>2016</v>
      </c>
      <c r="Q35" s="140">
        <v>394072</v>
      </c>
      <c r="R35" s="140">
        <v>380669</v>
      </c>
      <c r="S35" s="140">
        <v>454735</v>
      </c>
      <c r="T35" s="140">
        <v>474398</v>
      </c>
      <c r="U35" s="140">
        <v>492364</v>
      </c>
      <c r="V35" s="140">
        <v>467569</v>
      </c>
      <c r="W35" s="140">
        <v>435104</v>
      </c>
      <c r="X35" s="140">
        <v>377087</v>
      </c>
      <c r="Y35" s="140">
        <v>267144</v>
      </c>
      <c r="Z35" s="140">
        <v>326066</v>
      </c>
      <c r="AA35" s="140">
        <v>399244</v>
      </c>
      <c r="AB35" s="140">
        <v>456371</v>
      </c>
      <c r="AC35" s="49">
        <f t="shared" si="4"/>
        <v>4924823</v>
      </c>
    </row>
    <row r="36" spans="1:29" x14ac:dyDescent="0.2">
      <c r="A36" s="136">
        <f t="shared" si="2"/>
        <v>2017</v>
      </c>
      <c r="B36" s="138">
        <f t="shared" si="3"/>
        <v>642.32930107526886</v>
      </c>
      <c r="C36" s="138">
        <f t="shared" si="6"/>
        <v>618.07589285714289</v>
      </c>
      <c r="D36" s="138">
        <f t="shared" si="7"/>
        <v>641.99327956989248</v>
      </c>
      <c r="E36" s="138">
        <f t="shared" si="8"/>
        <v>680.09444444444443</v>
      </c>
      <c r="F36" s="138">
        <f t="shared" si="9"/>
        <v>680.11290322580646</v>
      </c>
      <c r="G36" s="138">
        <f t="shared" si="10"/>
        <v>680.20972222222224</v>
      </c>
      <c r="H36" s="138">
        <f t="shared" si="11"/>
        <v>613.92876344086017</v>
      </c>
      <c r="I36" s="138">
        <f t="shared" si="12"/>
        <v>494.0470430107527</v>
      </c>
      <c r="J36" s="138">
        <f t="shared" si="13"/>
        <v>411.69166666666666</v>
      </c>
      <c r="K36" s="138">
        <f t="shared" si="14"/>
        <v>342.90053763440858</v>
      </c>
      <c r="L36" s="138">
        <f t="shared" si="15"/>
        <v>434.41250000000002</v>
      </c>
      <c r="M36" s="138">
        <f t="shared" si="16"/>
        <v>525.33333333333337</v>
      </c>
      <c r="N36" s="15">
        <f t="shared" si="5"/>
        <v>563.44760273972599</v>
      </c>
      <c r="P36" s="136">
        <v>2017</v>
      </c>
      <c r="Q36" s="140">
        <v>477893</v>
      </c>
      <c r="R36" s="140">
        <v>415347</v>
      </c>
      <c r="S36" s="140">
        <v>477643</v>
      </c>
      <c r="T36" s="140">
        <v>489668</v>
      </c>
      <c r="U36" s="140">
        <v>506004</v>
      </c>
      <c r="V36" s="140">
        <v>489751</v>
      </c>
      <c r="W36" s="140">
        <v>456763</v>
      </c>
      <c r="X36" s="140">
        <v>367571</v>
      </c>
      <c r="Y36" s="140">
        <v>296418</v>
      </c>
      <c r="Z36" s="140">
        <v>255118</v>
      </c>
      <c r="AA36" s="140">
        <v>312777</v>
      </c>
      <c r="AB36" s="140">
        <v>390848</v>
      </c>
      <c r="AC36" s="16">
        <f t="shared" si="4"/>
        <v>4935801</v>
      </c>
    </row>
    <row r="37" spans="1:29" x14ac:dyDescent="0.2">
      <c r="A37" s="136">
        <f t="shared" si="2"/>
        <v>2018</v>
      </c>
      <c r="B37" s="138">
        <f t="shared" si="3"/>
        <v>637.70026881720435</v>
      </c>
      <c r="C37" s="138">
        <f t="shared" si="6"/>
        <v>670.01339285714289</v>
      </c>
      <c r="D37" s="138">
        <f t="shared" si="7"/>
        <v>599.82392473118284</v>
      </c>
      <c r="E37" s="138">
        <f t="shared" si="8"/>
        <v>660.77361111111111</v>
      </c>
      <c r="F37" s="138">
        <f t="shared" si="9"/>
        <v>680.11290322580646</v>
      </c>
      <c r="G37" s="138">
        <f t="shared" si="10"/>
        <v>679.19861111111106</v>
      </c>
      <c r="H37" s="138">
        <f t="shared" si="11"/>
        <v>626.42473118279565</v>
      </c>
      <c r="I37" s="138">
        <f t="shared" si="12"/>
        <v>511.29838709677421</v>
      </c>
      <c r="J37" s="138">
        <f t="shared" si="13"/>
        <v>359.57916666666665</v>
      </c>
      <c r="K37" s="138">
        <f t="shared" si="14"/>
        <v>369.20026881720429</v>
      </c>
      <c r="L37" s="138">
        <f t="shared" si="15"/>
        <v>504.08333333333331</v>
      </c>
      <c r="M37" s="138">
        <f t="shared" si="16"/>
        <v>489.13172043010752</v>
      </c>
      <c r="N37" s="15">
        <f t="shared" si="5"/>
        <v>564.91472602739725</v>
      </c>
      <c r="P37" s="136">
        <v>2018</v>
      </c>
      <c r="Q37" s="140">
        <v>474449</v>
      </c>
      <c r="R37" s="140">
        <v>450249</v>
      </c>
      <c r="S37" s="140">
        <v>446269</v>
      </c>
      <c r="T37" s="140">
        <v>475757</v>
      </c>
      <c r="U37" s="140">
        <v>506004</v>
      </c>
      <c r="V37" s="140">
        <v>489023</v>
      </c>
      <c r="W37" s="140">
        <v>466060</v>
      </c>
      <c r="X37" s="140">
        <v>380406</v>
      </c>
      <c r="Y37" s="140">
        <v>258897</v>
      </c>
      <c r="Z37" s="140">
        <v>274685</v>
      </c>
      <c r="AA37" s="140">
        <v>362940</v>
      </c>
      <c r="AB37" s="140">
        <v>363914</v>
      </c>
      <c r="AC37" s="16">
        <f t="shared" si="4"/>
        <v>4948653</v>
      </c>
    </row>
    <row r="38" spans="1:29" x14ac:dyDescent="0.2">
      <c r="A38" s="136">
        <f t="shared" si="2"/>
        <v>2019</v>
      </c>
      <c r="B38" s="138">
        <f t="shared" si="3"/>
        <v>513.43279569892468</v>
      </c>
      <c r="C38" s="138">
        <f t="shared" si="6"/>
        <v>497.71130952380952</v>
      </c>
      <c r="D38" s="138">
        <f t="shared" si="7"/>
        <v>429.21774193548384</v>
      </c>
      <c r="E38" s="138">
        <f t="shared" si="8"/>
        <v>453.12083333333334</v>
      </c>
      <c r="F38" s="138">
        <f t="shared" si="9"/>
        <v>648.93279569892468</v>
      </c>
      <c r="G38" s="138">
        <f t="shared" si="10"/>
        <v>595.29305555555561</v>
      </c>
      <c r="H38" s="138">
        <f t="shared" si="11"/>
        <v>496.55376344086022</v>
      </c>
      <c r="I38" s="138">
        <f t="shared" si="12"/>
        <v>500.51881720430106</v>
      </c>
      <c r="J38" s="138">
        <f t="shared" si="13"/>
        <v>314.81944444444446</v>
      </c>
      <c r="K38" s="138">
        <f t="shared" si="14"/>
        <v>337.66263440860217</v>
      </c>
      <c r="L38" s="138">
        <f t="shared" si="15"/>
        <v>513.73888888888894</v>
      </c>
      <c r="M38" s="138">
        <f t="shared" si="16"/>
        <v>477.97043010752691</v>
      </c>
      <c r="N38" s="15">
        <f t="shared" si="5"/>
        <v>481.58367579908673</v>
      </c>
      <c r="P38" s="136">
        <v>2019</v>
      </c>
      <c r="Q38" s="140">
        <v>381994</v>
      </c>
      <c r="R38" s="140">
        <v>334462</v>
      </c>
      <c r="S38" s="140">
        <v>319338</v>
      </c>
      <c r="T38" s="140">
        <v>326247</v>
      </c>
      <c r="U38" s="140">
        <v>482806</v>
      </c>
      <c r="V38" s="140">
        <v>428611</v>
      </c>
      <c r="W38" s="140">
        <v>369436</v>
      </c>
      <c r="X38" s="140">
        <v>372386</v>
      </c>
      <c r="Y38" s="140">
        <v>226670</v>
      </c>
      <c r="Z38" s="140">
        <v>251221</v>
      </c>
      <c r="AA38" s="140">
        <v>369892</v>
      </c>
      <c r="AB38" s="140">
        <v>355610</v>
      </c>
      <c r="AC38" s="48">
        <f t="shared" si="4"/>
        <v>4218673</v>
      </c>
    </row>
    <row r="39" spans="1:29" x14ac:dyDescent="0.2">
      <c r="A39" s="136">
        <f t="shared" si="2"/>
        <v>2020</v>
      </c>
      <c r="B39" s="138">
        <f t="shared" si="3"/>
        <v>544.94086021505382</v>
      </c>
      <c r="C39" s="138">
        <f t="shared" si="6"/>
        <v>636.68452380952385</v>
      </c>
      <c r="D39" s="138">
        <f t="shared" si="7"/>
        <v>451.23521505376345</v>
      </c>
      <c r="E39" s="138">
        <f t="shared" si="8"/>
        <v>468.57361111111112</v>
      </c>
      <c r="F39" s="138">
        <f t="shared" si="9"/>
        <v>677.56854838709683</v>
      </c>
      <c r="G39" s="138">
        <f t="shared" si="10"/>
        <v>680.20972222222224</v>
      </c>
      <c r="H39" s="138">
        <f t="shared" si="11"/>
        <v>671.58333333333337</v>
      </c>
      <c r="I39" s="138">
        <f t="shared" si="12"/>
        <v>590.06989247311833</v>
      </c>
      <c r="J39" s="138">
        <f t="shared" si="13"/>
        <v>393.83055555555558</v>
      </c>
      <c r="K39" s="138">
        <f t="shared" si="14"/>
        <v>401.71236559139783</v>
      </c>
      <c r="L39" s="138">
        <f t="shared" si="15"/>
        <v>548.77361111111111</v>
      </c>
      <c r="M39" s="138">
        <f t="shared" si="16"/>
        <v>538.99462365591398</v>
      </c>
      <c r="N39" s="15">
        <f t="shared" si="5"/>
        <v>549.93984018264837</v>
      </c>
      <c r="P39" s="136">
        <v>2020</v>
      </c>
      <c r="Q39" s="140">
        <v>405436</v>
      </c>
      <c r="R39" s="140">
        <v>427852</v>
      </c>
      <c r="S39" s="140">
        <v>335719</v>
      </c>
      <c r="T39" s="140">
        <v>337373</v>
      </c>
      <c r="U39" s="140">
        <v>504111</v>
      </c>
      <c r="V39" s="140">
        <v>489751</v>
      </c>
      <c r="W39" s="140">
        <v>499658</v>
      </c>
      <c r="X39" s="140">
        <v>439012</v>
      </c>
      <c r="Y39" s="140">
        <v>283558</v>
      </c>
      <c r="Z39" s="140">
        <v>298874</v>
      </c>
      <c r="AA39" s="140">
        <v>395117</v>
      </c>
      <c r="AB39" s="140">
        <v>401012</v>
      </c>
      <c r="AC39" s="16">
        <f t="shared" si="4"/>
        <v>4817473</v>
      </c>
    </row>
    <row r="40" spans="1:29" x14ac:dyDescent="0.2">
      <c r="A40" s="136">
        <f t="shared" si="2"/>
        <v>2021</v>
      </c>
      <c r="B40" s="138">
        <f t="shared" si="3"/>
        <v>633.51344086021504</v>
      </c>
      <c r="C40" s="138">
        <f t="shared" si="6"/>
        <v>594.66666666666663</v>
      </c>
      <c r="D40" s="138">
        <f t="shared" si="7"/>
        <v>395.57123655913978</v>
      </c>
      <c r="E40" s="138">
        <f t="shared" si="8"/>
        <v>451.54583333333335</v>
      </c>
      <c r="F40" s="138">
        <f t="shared" si="9"/>
        <v>642.31854838709683</v>
      </c>
      <c r="G40" s="138">
        <f t="shared" si="10"/>
        <v>673.29861111111109</v>
      </c>
      <c r="H40" s="138">
        <f t="shared" si="11"/>
        <v>579.77688172043008</v>
      </c>
      <c r="I40" s="138">
        <f t="shared" si="12"/>
        <v>523.61155913978496</v>
      </c>
      <c r="J40" s="138">
        <f t="shared" si="13"/>
        <v>351.20555555555558</v>
      </c>
      <c r="K40" s="138">
        <f t="shared" si="14"/>
        <v>354.6236559139785</v>
      </c>
      <c r="L40" s="138">
        <f t="shared" si="15"/>
        <v>501.9736111111111</v>
      </c>
      <c r="M40" s="138">
        <f t="shared" si="16"/>
        <v>654.43817204301081</v>
      </c>
      <c r="N40" s="17">
        <f t="shared" si="5"/>
        <v>529.56392694063925</v>
      </c>
      <c r="P40" s="137">
        <v>2021</v>
      </c>
      <c r="Q40" s="143">
        <v>471334</v>
      </c>
      <c r="R40" s="143">
        <v>399616</v>
      </c>
      <c r="S40" s="143">
        <v>294305</v>
      </c>
      <c r="T40" s="143">
        <v>325113</v>
      </c>
      <c r="U40" s="143">
        <v>477885</v>
      </c>
      <c r="V40" s="143">
        <v>484775</v>
      </c>
      <c r="W40" s="143">
        <v>431354</v>
      </c>
      <c r="X40" s="143">
        <v>389567</v>
      </c>
      <c r="Y40" s="143">
        <v>252868</v>
      </c>
      <c r="Z40" s="143">
        <v>263840</v>
      </c>
      <c r="AA40" s="143">
        <v>361421</v>
      </c>
      <c r="AB40" s="143">
        <v>486902</v>
      </c>
      <c r="AC40" s="19">
        <f t="shared" si="4"/>
        <v>4638980</v>
      </c>
    </row>
    <row r="41" spans="1:29" s="20" customFormat="1" x14ac:dyDescent="0.2">
      <c r="A41" s="22" t="str">
        <f>'(R) Upper Baker'!A41</f>
        <v>Median</v>
      </c>
      <c r="B41" s="23">
        <f t="shared" ref="B41:M41" si="17">MEDIAN(B11:B40)</f>
        <v>564.4354838709678</v>
      </c>
      <c r="C41" s="23">
        <f t="shared" si="17"/>
        <v>564.26264880952385</v>
      </c>
      <c r="D41" s="23">
        <f t="shared" si="17"/>
        <v>522.09072580645159</v>
      </c>
      <c r="E41" s="23">
        <f t="shared" si="17"/>
        <v>563.16527777777776</v>
      </c>
      <c r="F41" s="23">
        <f t="shared" si="17"/>
        <v>663.9361559139785</v>
      </c>
      <c r="G41" s="23">
        <f t="shared" si="17"/>
        <v>672.61597222222213</v>
      </c>
      <c r="H41" s="23">
        <f t="shared" si="17"/>
        <v>621.61760752688167</v>
      </c>
      <c r="I41" s="23">
        <f t="shared" si="17"/>
        <v>529.34206989247309</v>
      </c>
      <c r="J41" s="23">
        <f t="shared" si="17"/>
        <v>389.76180555555555</v>
      </c>
      <c r="K41" s="23">
        <f t="shared" si="17"/>
        <v>402.78629032258061</v>
      </c>
      <c r="L41" s="23">
        <f t="shared" si="17"/>
        <v>500.52430555555554</v>
      </c>
      <c r="M41" s="23">
        <f t="shared" si="17"/>
        <v>528.13104838709683</v>
      </c>
      <c r="N41" s="24">
        <f>SUMPRODUCT(B41:M41,$B$9:$M$9)/$N$9</f>
        <v>543.5175228310502</v>
      </c>
      <c r="O41" s="21"/>
      <c r="P41" s="22" t="str">
        <f>A41</f>
        <v>Median</v>
      </c>
      <c r="Q41" s="26">
        <f t="shared" ref="Q41:AB41" si="18">MEDIAN(Q11:Q40)</f>
        <v>419940</v>
      </c>
      <c r="R41" s="26">
        <f t="shared" si="18"/>
        <v>379184.5</v>
      </c>
      <c r="S41" s="26">
        <f t="shared" si="18"/>
        <v>388435.5</v>
      </c>
      <c r="T41" s="26">
        <f t="shared" si="18"/>
        <v>405479</v>
      </c>
      <c r="U41" s="26">
        <f t="shared" si="18"/>
        <v>493968.5</v>
      </c>
      <c r="V41" s="26">
        <f t="shared" si="18"/>
        <v>484283.5</v>
      </c>
      <c r="W41" s="26">
        <f t="shared" si="18"/>
        <v>462483.5</v>
      </c>
      <c r="X41" s="26">
        <f t="shared" si="18"/>
        <v>393830.5</v>
      </c>
      <c r="Y41" s="26">
        <f t="shared" si="18"/>
        <v>280628.5</v>
      </c>
      <c r="Z41" s="26">
        <f t="shared" si="18"/>
        <v>299673</v>
      </c>
      <c r="AA41" s="26">
        <f t="shared" si="18"/>
        <v>360377.5</v>
      </c>
      <c r="AB41" s="26">
        <f t="shared" si="18"/>
        <v>392929.5</v>
      </c>
      <c r="AC41" s="27">
        <f t="shared" si="4"/>
        <v>4761213.5</v>
      </c>
    </row>
    <row r="42" spans="1:29" x14ac:dyDescent="0.2">
      <c r="A42" s="44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21"/>
      <c r="P42" s="44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6"/>
    </row>
    <row r="43" spans="1:29" x14ac:dyDescent="0.2">
      <c r="A43" s="28" t="s">
        <v>61</v>
      </c>
      <c r="B43" s="80">
        <f t="shared" ref="B43:M43" si="19">AVERAGE(B11:B40)</f>
        <v>570.61317204301076</v>
      </c>
      <c r="C43" s="81">
        <f t="shared" si="19"/>
        <v>556.93040674603185</v>
      </c>
      <c r="D43" s="81">
        <f t="shared" si="19"/>
        <v>521.20793010752675</v>
      </c>
      <c r="E43" s="81">
        <f t="shared" si="19"/>
        <v>557.54120370370367</v>
      </c>
      <c r="F43" s="81">
        <f t="shared" si="19"/>
        <v>641.81218637992845</v>
      </c>
      <c r="G43" s="81">
        <f t="shared" si="19"/>
        <v>652.12439814814798</v>
      </c>
      <c r="H43" s="81">
        <f t="shared" si="19"/>
        <v>602.14592293906799</v>
      </c>
      <c r="I43" s="81">
        <f t="shared" si="19"/>
        <v>538.24695340501796</v>
      </c>
      <c r="J43" s="81">
        <f t="shared" si="19"/>
        <v>400.66148148148153</v>
      </c>
      <c r="K43" s="81">
        <f t="shared" si="19"/>
        <v>410.4200268817205</v>
      </c>
      <c r="L43" s="81">
        <f t="shared" si="19"/>
        <v>494.39453703703714</v>
      </c>
      <c r="M43" s="81">
        <f t="shared" si="19"/>
        <v>552.31872759856628</v>
      </c>
      <c r="N43" s="24">
        <f>SUMPRODUCT(B43:M43,$B$9:$M$9)/$N$9</f>
        <v>541.57647260273973</v>
      </c>
      <c r="O43" s="6"/>
      <c r="P43" s="28" t="s">
        <v>61</v>
      </c>
      <c r="Q43" s="83">
        <f t="shared" ref="Q43:AB43" si="20">AVERAGE(Q11:Q40)</f>
        <v>424536.2</v>
      </c>
      <c r="R43" s="84">
        <f t="shared" si="20"/>
        <v>374257.23333333334</v>
      </c>
      <c r="S43" s="84">
        <f t="shared" si="20"/>
        <v>387778.7</v>
      </c>
      <c r="T43" s="84">
        <f t="shared" si="20"/>
        <v>401429.66666666669</v>
      </c>
      <c r="U43" s="84">
        <f t="shared" si="20"/>
        <v>477508.26666666666</v>
      </c>
      <c r="V43" s="84">
        <f t="shared" si="20"/>
        <v>469529.56666666665</v>
      </c>
      <c r="W43" s="84">
        <f t="shared" si="20"/>
        <v>447996.56666666665</v>
      </c>
      <c r="X43" s="84">
        <f t="shared" si="20"/>
        <v>400455.73333333334</v>
      </c>
      <c r="Y43" s="84">
        <f t="shared" si="20"/>
        <v>288476.26666666666</v>
      </c>
      <c r="Z43" s="84">
        <f t="shared" si="20"/>
        <v>305352.5</v>
      </c>
      <c r="AA43" s="84">
        <f t="shared" si="20"/>
        <v>355964.06666666665</v>
      </c>
      <c r="AB43" s="84">
        <f t="shared" si="20"/>
        <v>410925.13333333336</v>
      </c>
      <c r="AC43" s="85">
        <f t="shared" si="4"/>
        <v>4744209.9000000004</v>
      </c>
    </row>
    <row r="44" spans="1:29" x14ac:dyDescent="0.2">
      <c r="A44" s="28" t="s">
        <v>62</v>
      </c>
      <c r="B44" s="78">
        <f>B43-B41</f>
        <v>6.1776881720429628</v>
      </c>
      <c r="C44" s="18">
        <f t="shared" ref="C44:N44" si="21">C43-C41</f>
        <v>-7.3322420634920036</v>
      </c>
      <c r="D44" s="18">
        <f t="shared" si="21"/>
        <v>-0.88279569892483778</v>
      </c>
      <c r="E44" s="18">
        <f t="shared" si="21"/>
        <v>-5.6240740740740875</v>
      </c>
      <c r="F44" s="18">
        <f t="shared" si="21"/>
        <v>-22.123969534050048</v>
      </c>
      <c r="G44" s="18">
        <f t="shared" si="21"/>
        <v>-20.491574074074151</v>
      </c>
      <c r="H44" s="18">
        <f t="shared" si="21"/>
        <v>-19.471684587813684</v>
      </c>
      <c r="I44" s="18">
        <f t="shared" si="21"/>
        <v>8.9048835125448704</v>
      </c>
      <c r="J44" s="18">
        <f t="shared" si="21"/>
        <v>10.899675925925976</v>
      </c>
      <c r="K44" s="18">
        <f t="shared" si="21"/>
        <v>7.6337365591398907</v>
      </c>
      <c r="L44" s="18">
        <f t="shared" si="21"/>
        <v>-6.1297685185184037</v>
      </c>
      <c r="M44" s="18">
        <f t="shared" si="21"/>
        <v>24.187679211469458</v>
      </c>
      <c r="N44" s="79">
        <f t="shared" si="21"/>
        <v>-1.9410502283104734</v>
      </c>
      <c r="O44" s="6"/>
      <c r="P44" s="28" t="s">
        <v>62</v>
      </c>
      <c r="Q44" s="78">
        <f>Q43-Q41</f>
        <v>4596.2000000000116</v>
      </c>
      <c r="R44" s="18">
        <f t="shared" ref="R44:AB44" si="22">R43-R41</f>
        <v>-4927.2666666666628</v>
      </c>
      <c r="S44" s="18">
        <f t="shared" si="22"/>
        <v>-656.79999999998836</v>
      </c>
      <c r="T44" s="18">
        <f t="shared" si="22"/>
        <v>-4049.3333333333139</v>
      </c>
      <c r="U44" s="18">
        <f t="shared" si="22"/>
        <v>-16460.233333333337</v>
      </c>
      <c r="V44" s="18">
        <f t="shared" si="22"/>
        <v>-14753.933333333349</v>
      </c>
      <c r="W44" s="18">
        <f t="shared" si="22"/>
        <v>-14486.933333333349</v>
      </c>
      <c r="X44" s="18">
        <f t="shared" si="22"/>
        <v>6625.2333333333372</v>
      </c>
      <c r="Y44" s="18">
        <f t="shared" si="22"/>
        <v>7847.7666666666628</v>
      </c>
      <c r="Z44" s="18">
        <f t="shared" si="22"/>
        <v>5679.5</v>
      </c>
      <c r="AA44" s="18">
        <f t="shared" si="22"/>
        <v>-4413.4333333333489</v>
      </c>
      <c r="AB44" s="82">
        <f t="shared" si="22"/>
        <v>17995.63333333336</v>
      </c>
      <c r="AC44" s="86">
        <f t="shared" si="4"/>
        <v>-17003.599999999977</v>
      </c>
    </row>
    <row r="45" spans="1:29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29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29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29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="6" customFormat="1" x14ac:dyDescent="0.2"/>
    <row r="50" s="6" customFormat="1" x14ac:dyDescent="0.2"/>
    <row r="51" s="6" customFormat="1" x14ac:dyDescent="0.2"/>
    <row r="52" s="6" customFormat="1" x14ac:dyDescent="0.2"/>
    <row r="53" s="6" customFormat="1" x14ac:dyDescent="0.2"/>
    <row r="54" s="6" customFormat="1" x14ac:dyDescent="0.2"/>
    <row r="55" s="6" customFormat="1" x14ac:dyDescent="0.2"/>
    <row r="56" s="6" customFormat="1" x14ac:dyDescent="0.2"/>
    <row r="57" s="6" customFormat="1" x14ac:dyDescent="0.2"/>
    <row r="58" s="6" customFormat="1" x14ac:dyDescent="0.2"/>
    <row r="59" s="6" customFormat="1" x14ac:dyDescent="0.2"/>
    <row r="60" s="6" customFormat="1" x14ac:dyDescent="0.2"/>
    <row r="61" s="6" customFormat="1" x14ac:dyDescent="0.2"/>
    <row r="62" s="6" customFormat="1" x14ac:dyDescent="0.2"/>
    <row r="63" s="6" customFormat="1" x14ac:dyDescent="0.2"/>
    <row r="64" s="6" customFormat="1" x14ac:dyDescent="0.2"/>
    <row r="65" s="6" customFormat="1" x14ac:dyDescent="0.2"/>
    <row r="66" s="6" customFormat="1" x14ac:dyDescent="0.2"/>
    <row r="67" s="6" customFormat="1" x14ac:dyDescent="0.2"/>
    <row r="68" s="6" customFormat="1" x14ac:dyDescent="0.2"/>
    <row r="69" s="6" customFormat="1" x14ac:dyDescent="0.2"/>
    <row r="70" s="6" customFormat="1" x14ac:dyDescent="0.2"/>
    <row r="71" s="6" customFormat="1" x14ac:dyDescent="0.2"/>
    <row r="72" s="6" customFormat="1" x14ac:dyDescent="0.2"/>
    <row r="73" s="6" customFormat="1" x14ac:dyDescent="0.2"/>
    <row r="74" s="6" customFormat="1" x14ac:dyDescent="0.2"/>
    <row r="75" s="6" customFormat="1" x14ac:dyDescent="0.2"/>
    <row r="76" s="6" customFormat="1" x14ac:dyDescent="0.2"/>
    <row r="77" s="6" customFormat="1" x14ac:dyDescent="0.2"/>
    <row r="78" s="6" customFormat="1" x14ac:dyDescent="0.2"/>
    <row r="79" s="6" customFormat="1" x14ac:dyDescent="0.2"/>
    <row r="80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7" customFormat="1" x14ac:dyDescent="0.2"/>
    <row r="108" s="7" customFormat="1" x14ac:dyDescent="0.2"/>
    <row r="109" s="7" customFormat="1" x14ac:dyDescent="0.2"/>
    <row r="110" s="6" customFormat="1" x14ac:dyDescent="0.2"/>
    <row r="111" s="6" customFormat="1" x14ac:dyDescent="0.2"/>
    <row r="112" s="6" customFormat="1" x14ac:dyDescent="0.2"/>
    <row r="113" s="6" customFormat="1" x14ac:dyDescent="0.2"/>
    <row r="114" s="6" customFormat="1" x14ac:dyDescent="0.2"/>
    <row r="115" s="6" customFormat="1" x14ac:dyDescent="0.2"/>
    <row r="116" s="6" customFormat="1" x14ac:dyDescent="0.2"/>
    <row r="117" s="6" customFormat="1" x14ac:dyDescent="0.2"/>
    <row r="118" s="6" customFormat="1" x14ac:dyDescent="0.2"/>
    <row r="119" s="6" customFormat="1" x14ac:dyDescent="0.2"/>
    <row r="120" s="6" customFormat="1" x14ac:dyDescent="0.2"/>
    <row r="121" s="6" customFormat="1" x14ac:dyDescent="0.2"/>
    <row r="122" s="6" customFormat="1" x14ac:dyDescent="0.2"/>
    <row r="123" s="6" customFormat="1" x14ac:dyDescent="0.2"/>
    <row r="124" s="6" customFormat="1" x14ac:dyDescent="0.2"/>
    <row r="125" s="6" customFormat="1" x14ac:dyDescent="0.2"/>
    <row r="126" s="6" customFormat="1" x14ac:dyDescent="0.2"/>
    <row r="127" s="6" customFormat="1" x14ac:dyDescent="0.2"/>
    <row r="128" s="6" customFormat="1" x14ac:dyDescent="0.2"/>
    <row r="129" s="6" customFormat="1" x14ac:dyDescent="0.2"/>
    <row r="130" s="6" customFormat="1" x14ac:dyDescent="0.2"/>
    <row r="131" s="6" customFormat="1" x14ac:dyDescent="0.2"/>
    <row r="132" s="6" customFormat="1" x14ac:dyDescent="0.2"/>
    <row r="133" s="6" customFormat="1" x14ac:dyDescent="0.2"/>
    <row r="134" s="6" customFormat="1" x14ac:dyDescent="0.2"/>
    <row r="135" s="6" customFormat="1" x14ac:dyDescent="0.2"/>
    <row r="136" s="6" customFormat="1" x14ac:dyDescent="0.2"/>
    <row r="137" s="6" customFormat="1" x14ac:dyDescent="0.2"/>
    <row r="138" s="6" customFormat="1" x14ac:dyDescent="0.2"/>
    <row r="139" s="6" customFormat="1" x14ac:dyDescent="0.2"/>
    <row r="140" s="6" customFormat="1" x14ac:dyDescent="0.2"/>
    <row r="141" s="6" customFormat="1" x14ac:dyDescent="0.2"/>
    <row r="142" s="6" customFormat="1" x14ac:dyDescent="0.2"/>
    <row r="143" s="6" customFormat="1" x14ac:dyDescent="0.2"/>
    <row r="144" s="6" customFormat="1" x14ac:dyDescent="0.2"/>
    <row r="145" s="6" customFormat="1" x14ac:dyDescent="0.2"/>
    <row r="146" s="6" customFormat="1" x14ac:dyDescent="0.2"/>
    <row r="147" s="6" customFormat="1" x14ac:dyDescent="0.2"/>
    <row r="148" s="6" customFormat="1" x14ac:dyDescent="0.2"/>
    <row r="149" s="6" customFormat="1" x14ac:dyDescent="0.2"/>
    <row r="150" s="6" customFormat="1" x14ac:dyDescent="0.2"/>
    <row r="151" s="6" customFormat="1" x14ac:dyDescent="0.2"/>
    <row r="152" s="6" customFormat="1" x14ac:dyDescent="0.2"/>
    <row r="153" s="6" customFormat="1" x14ac:dyDescent="0.2"/>
    <row r="154" s="6" customFormat="1" x14ac:dyDescent="0.2"/>
    <row r="155" s="6" customFormat="1" x14ac:dyDescent="0.2"/>
    <row r="156" s="6" customFormat="1" x14ac:dyDescent="0.2"/>
    <row r="157" s="6" customFormat="1" x14ac:dyDescent="0.2"/>
    <row r="158" s="6" customFormat="1" x14ac:dyDescent="0.2"/>
    <row r="159" s="6" customFormat="1" x14ac:dyDescent="0.2"/>
    <row r="160" s="6" customFormat="1" x14ac:dyDescent="0.2"/>
    <row r="161" s="6" customFormat="1" x14ac:dyDescent="0.2"/>
    <row r="162" s="6" customFormat="1" x14ac:dyDescent="0.2"/>
    <row r="163" s="6" customFormat="1" x14ac:dyDescent="0.2"/>
    <row r="164" s="6" customFormat="1" x14ac:dyDescent="0.2"/>
    <row r="165" s="6" customFormat="1" x14ac:dyDescent="0.2"/>
    <row r="166" s="6" customFormat="1" x14ac:dyDescent="0.2"/>
    <row r="167" s="6" customFormat="1" x14ac:dyDescent="0.2"/>
    <row r="168" s="6" customFormat="1" x14ac:dyDescent="0.2"/>
    <row r="169" s="6" customFormat="1" x14ac:dyDescent="0.2"/>
    <row r="170" s="6" customFormat="1" x14ac:dyDescent="0.2"/>
    <row r="171" s="6" customFormat="1" x14ac:dyDescent="0.2"/>
    <row r="172" s="6" customFormat="1" x14ac:dyDescent="0.2"/>
    <row r="173" s="6" customFormat="1" x14ac:dyDescent="0.2"/>
    <row r="174" s="6" customFormat="1" x14ac:dyDescent="0.2"/>
    <row r="175" s="6" customFormat="1" x14ac:dyDescent="0.2"/>
    <row r="176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  <row r="192" s="6" customFormat="1" x14ac:dyDescent="0.2"/>
    <row r="193" s="6" customFormat="1" x14ac:dyDescent="0.2"/>
    <row r="194" s="6" customFormat="1" x14ac:dyDescent="0.2"/>
    <row r="195" s="6" customFormat="1" x14ac:dyDescent="0.2"/>
    <row r="196" s="6" customFormat="1" x14ac:dyDescent="0.2"/>
    <row r="197" s="6" customFormat="1" x14ac:dyDescent="0.2"/>
    <row r="198" s="6" customFormat="1" x14ac:dyDescent="0.2"/>
    <row r="199" s="6" customFormat="1" x14ac:dyDescent="0.2"/>
    <row r="200" s="6" customFormat="1" x14ac:dyDescent="0.2"/>
    <row r="201" s="6" customFormat="1" x14ac:dyDescent="0.2"/>
    <row r="202" s="6" customFormat="1" x14ac:dyDescent="0.2"/>
    <row r="203" s="6" customFormat="1" x14ac:dyDescent="0.2"/>
    <row r="204" s="6" customFormat="1" x14ac:dyDescent="0.2"/>
    <row r="205" s="6" customFormat="1" x14ac:dyDescent="0.2"/>
    <row r="206" s="6" customFormat="1" x14ac:dyDescent="0.2"/>
    <row r="207" s="6" customFormat="1" x14ac:dyDescent="0.2"/>
    <row r="208" s="6" customFormat="1" x14ac:dyDescent="0.2"/>
    <row r="209" s="6" customFormat="1" x14ac:dyDescent="0.2"/>
    <row r="210" s="6" customFormat="1" x14ac:dyDescent="0.2"/>
    <row r="211" s="6" customFormat="1" x14ac:dyDescent="0.2"/>
    <row r="212" s="6" customFormat="1" x14ac:dyDescent="0.2"/>
    <row r="213" s="6" customFormat="1" x14ac:dyDescent="0.2"/>
    <row r="214" s="6" customFormat="1" x14ac:dyDescent="0.2"/>
  </sheetData>
  <mergeCells count="2">
    <mergeCell ref="A8:N8"/>
    <mergeCell ref="P8:AC8"/>
  </mergeCells>
  <pageMargins left="0.7" right="0.7" top="0.75" bottom="0.75" header="0.3" footer="0.3"/>
  <pageSetup scale="56" orientation="portrait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G167"/>
  <sheetViews>
    <sheetView zoomScale="90" zoomScaleNormal="90" workbookViewId="0">
      <pane xSplit="1" ySplit="7" topLeftCell="B45" activePane="bottomRight" state="frozen"/>
      <selection pane="topRight" activeCell="B1" sqref="B1"/>
      <selection pane="bottomLeft" activeCell="A8" sqref="A8"/>
      <selection pane="bottomRight" activeCell="E60" sqref="E60"/>
    </sheetView>
  </sheetViews>
  <sheetFormatPr defaultRowHeight="15" x14ac:dyDescent="0.25"/>
  <cols>
    <col min="1" max="1" width="8.85546875" style="2"/>
    <col min="2" max="2" width="9.5703125" style="32" customWidth="1"/>
    <col min="3" max="3" width="8.85546875" style="32" customWidth="1"/>
    <col min="4" max="4" width="8.5703125" style="32" customWidth="1"/>
    <col min="5" max="5" width="9" style="32" bestFit="1" customWidth="1"/>
    <col min="6" max="6" width="8.5703125" style="32" customWidth="1"/>
    <col min="7" max="228" width="8.85546875" style="2"/>
    <col min="229" max="233" width="9.5703125" style="2" customWidth="1"/>
    <col min="234" max="249" width="9.140625" style="2" customWidth="1"/>
    <col min="250" max="250" width="11.5703125" style="2" customWidth="1"/>
    <col min="251" max="252" width="9.140625" style="2" customWidth="1"/>
    <col min="253" max="254" width="8.85546875" style="2"/>
    <col min="255" max="256" width="10.5703125" style="2" bestFit="1" customWidth="1"/>
    <col min="257" max="484" width="8.85546875" style="2"/>
    <col min="485" max="489" width="9.5703125" style="2" customWidth="1"/>
    <col min="490" max="505" width="9.140625" style="2" customWidth="1"/>
    <col min="506" max="506" width="11.5703125" style="2" customWidth="1"/>
    <col min="507" max="508" width="9.140625" style="2" customWidth="1"/>
    <col min="509" max="510" width="8.85546875" style="2"/>
    <col min="511" max="512" width="10.5703125" style="2" bestFit="1" customWidth="1"/>
    <col min="513" max="740" width="8.85546875" style="2"/>
    <col min="741" max="745" width="9.5703125" style="2" customWidth="1"/>
    <col min="746" max="761" width="9.140625" style="2" customWidth="1"/>
    <col min="762" max="762" width="11.5703125" style="2" customWidth="1"/>
    <col min="763" max="764" width="9.140625" style="2" customWidth="1"/>
    <col min="765" max="766" width="8.85546875" style="2"/>
    <col min="767" max="768" width="10.5703125" style="2" bestFit="1" customWidth="1"/>
    <col min="769" max="996" width="8.85546875" style="2"/>
    <col min="997" max="1001" width="9.5703125" style="2" customWidth="1"/>
    <col min="1002" max="1017" width="9.140625" style="2" customWidth="1"/>
    <col min="1018" max="1018" width="11.5703125" style="2" customWidth="1"/>
    <col min="1019" max="1020" width="9.140625" style="2" customWidth="1"/>
    <col min="1021" max="1022" width="8.85546875" style="2"/>
    <col min="1023" max="1024" width="10.5703125" style="2" bestFit="1" customWidth="1"/>
    <col min="1025" max="1252" width="8.85546875" style="2"/>
    <col min="1253" max="1257" width="9.5703125" style="2" customWidth="1"/>
    <col min="1258" max="1273" width="9.140625" style="2" customWidth="1"/>
    <col min="1274" max="1274" width="11.5703125" style="2" customWidth="1"/>
    <col min="1275" max="1276" width="9.140625" style="2" customWidth="1"/>
    <col min="1277" max="1278" width="8.85546875" style="2"/>
    <col min="1279" max="1280" width="10.5703125" style="2" bestFit="1" customWidth="1"/>
    <col min="1281" max="1508" width="8.85546875" style="2"/>
    <col min="1509" max="1513" width="9.5703125" style="2" customWidth="1"/>
    <col min="1514" max="1529" width="9.140625" style="2" customWidth="1"/>
    <col min="1530" max="1530" width="11.5703125" style="2" customWidth="1"/>
    <col min="1531" max="1532" width="9.140625" style="2" customWidth="1"/>
    <col min="1533" max="1534" width="8.85546875" style="2"/>
    <col min="1535" max="1536" width="10.5703125" style="2" bestFit="1" customWidth="1"/>
    <col min="1537" max="1764" width="8.85546875" style="2"/>
    <col min="1765" max="1769" width="9.5703125" style="2" customWidth="1"/>
    <col min="1770" max="1785" width="9.140625" style="2" customWidth="1"/>
    <col min="1786" max="1786" width="11.5703125" style="2" customWidth="1"/>
    <col min="1787" max="1788" width="9.140625" style="2" customWidth="1"/>
    <col min="1789" max="1790" width="8.85546875" style="2"/>
    <col min="1791" max="1792" width="10.5703125" style="2" bestFit="1" customWidth="1"/>
    <col min="1793" max="2020" width="8.85546875" style="2"/>
    <col min="2021" max="2025" width="9.5703125" style="2" customWidth="1"/>
    <col min="2026" max="2041" width="9.140625" style="2" customWidth="1"/>
    <col min="2042" max="2042" width="11.5703125" style="2" customWidth="1"/>
    <col min="2043" max="2044" width="9.140625" style="2" customWidth="1"/>
    <col min="2045" max="2046" width="8.85546875" style="2"/>
    <col min="2047" max="2048" width="10.5703125" style="2" bestFit="1" customWidth="1"/>
    <col min="2049" max="2276" width="8.85546875" style="2"/>
    <col min="2277" max="2281" width="9.5703125" style="2" customWidth="1"/>
    <col min="2282" max="2297" width="9.140625" style="2" customWidth="1"/>
    <col min="2298" max="2298" width="11.5703125" style="2" customWidth="1"/>
    <col min="2299" max="2300" width="9.140625" style="2" customWidth="1"/>
    <col min="2301" max="2302" width="8.85546875" style="2"/>
    <col min="2303" max="2304" width="10.5703125" style="2" bestFit="1" customWidth="1"/>
    <col min="2305" max="2532" width="8.85546875" style="2"/>
    <col min="2533" max="2537" width="9.5703125" style="2" customWidth="1"/>
    <col min="2538" max="2553" width="9.140625" style="2" customWidth="1"/>
    <col min="2554" max="2554" width="11.5703125" style="2" customWidth="1"/>
    <col min="2555" max="2556" width="9.140625" style="2" customWidth="1"/>
    <col min="2557" max="2558" width="8.85546875" style="2"/>
    <col min="2559" max="2560" width="10.5703125" style="2" bestFit="1" customWidth="1"/>
    <col min="2561" max="2788" width="8.85546875" style="2"/>
    <col min="2789" max="2793" width="9.5703125" style="2" customWidth="1"/>
    <col min="2794" max="2809" width="9.140625" style="2" customWidth="1"/>
    <col min="2810" max="2810" width="11.5703125" style="2" customWidth="1"/>
    <col min="2811" max="2812" width="9.140625" style="2" customWidth="1"/>
    <col min="2813" max="2814" width="8.85546875" style="2"/>
    <col min="2815" max="2816" width="10.5703125" style="2" bestFit="1" customWidth="1"/>
    <col min="2817" max="3044" width="8.85546875" style="2"/>
    <col min="3045" max="3049" width="9.5703125" style="2" customWidth="1"/>
    <col min="3050" max="3065" width="9.140625" style="2" customWidth="1"/>
    <col min="3066" max="3066" width="11.5703125" style="2" customWidth="1"/>
    <col min="3067" max="3068" width="9.140625" style="2" customWidth="1"/>
    <col min="3069" max="3070" width="8.85546875" style="2"/>
    <col min="3071" max="3072" width="10.5703125" style="2" bestFit="1" customWidth="1"/>
    <col min="3073" max="3300" width="8.85546875" style="2"/>
    <col min="3301" max="3305" width="9.5703125" style="2" customWidth="1"/>
    <col min="3306" max="3321" width="9.140625" style="2" customWidth="1"/>
    <col min="3322" max="3322" width="11.5703125" style="2" customWidth="1"/>
    <col min="3323" max="3324" width="9.140625" style="2" customWidth="1"/>
    <col min="3325" max="3326" width="8.85546875" style="2"/>
    <col min="3327" max="3328" width="10.5703125" style="2" bestFit="1" customWidth="1"/>
    <col min="3329" max="3556" width="8.85546875" style="2"/>
    <col min="3557" max="3561" width="9.5703125" style="2" customWidth="1"/>
    <col min="3562" max="3577" width="9.140625" style="2" customWidth="1"/>
    <col min="3578" max="3578" width="11.5703125" style="2" customWidth="1"/>
    <col min="3579" max="3580" width="9.140625" style="2" customWidth="1"/>
    <col min="3581" max="3582" width="8.85546875" style="2"/>
    <col min="3583" max="3584" width="10.5703125" style="2" bestFit="1" customWidth="1"/>
    <col min="3585" max="3812" width="8.85546875" style="2"/>
    <col min="3813" max="3817" width="9.5703125" style="2" customWidth="1"/>
    <col min="3818" max="3833" width="9.140625" style="2" customWidth="1"/>
    <col min="3834" max="3834" width="11.5703125" style="2" customWidth="1"/>
    <col min="3835" max="3836" width="9.140625" style="2" customWidth="1"/>
    <col min="3837" max="3838" width="8.85546875" style="2"/>
    <col min="3839" max="3840" width="10.5703125" style="2" bestFit="1" customWidth="1"/>
    <col min="3841" max="4068" width="8.85546875" style="2"/>
    <col min="4069" max="4073" width="9.5703125" style="2" customWidth="1"/>
    <col min="4074" max="4089" width="9.140625" style="2" customWidth="1"/>
    <col min="4090" max="4090" width="11.5703125" style="2" customWidth="1"/>
    <col min="4091" max="4092" width="9.140625" style="2" customWidth="1"/>
    <col min="4093" max="4094" width="8.85546875" style="2"/>
    <col min="4095" max="4096" width="10.5703125" style="2" bestFit="1" customWidth="1"/>
    <col min="4097" max="4324" width="8.85546875" style="2"/>
    <col min="4325" max="4329" width="9.5703125" style="2" customWidth="1"/>
    <col min="4330" max="4345" width="9.140625" style="2" customWidth="1"/>
    <col min="4346" max="4346" width="11.5703125" style="2" customWidth="1"/>
    <col min="4347" max="4348" width="9.140625" style="2" customWidth="1"/>
    <col min="4349" max="4350" width="8.85546875" style="2"/>
    <col min="4351" max="4352" width="10.5703125" style="2" bestFit="1" customWidth="1"/>
    <col min="4353" max="4580" width="8.85546875" style="2"/>
    <col min="4581" max="4585" width="9.5703125" style="2" customWidth="1"/>
    <col min="4586" max="4601" width="9.140625" style="2" customWidth="1"/>
    <col min="4602" max="4602" width="11.5703125" style="2" customWidth="1"/>
    <col min="4603" max="4604" width="9.140625" style="2" customWidth="1"/>
    <col min="4605" max="4606" width="8.85546875" style="2"/>
    <col min="4607" max="4608" width="10.5703125" style="2" bestFit="1" customWidth="1"/>
    <col min="4609" max="4836" width="8.85546875" style="2"/>
    <col min="4837" max="4841" width="9.5703125" style="2" customWidth="1"/>
    <col min="4842" max="4857" width="9.140625" style="2" customWidth="1"/>
    <col min="4858" max="4858" width="11.5703125" style="2" customWidth="1"/>
    <col min="4859" max="4860" width="9.140625" style="2" customWidth="1"/>
    <col min="4861" max="4862" width="8.85546875" style="2"/>
    <col min="4863" max="4864" width="10.5703125" style="2" bestFit="1" customWidth="1"/>
    <col min="4865" max="5092" width="8.85546875" style="2"/>
    <col min="5093" max="5097" width="9.5703125" style="2" customWidth="1"/>
    <col min="5098" max="5113" width="9.140625" style="2" customWidth="1"/>
    <col min="5114" max="5114" width="11.5703125" style="2" customWidth="1"/>
    <col min="5115" max="5116" width="9.140625" style="2" customWidth="1"/>
    <col min="5117" max="5118" width="8.85546875" style="2"/>
    <col min="5119" max="5120" width="10.5703125" style="2" bestFit="1" customWidth="1"/>
    <col min="5121" max="5348" width="8.85546875" style="2"/>
    <col min="5349" max="5353" width="9.5703125" style="2" customWidth="1"/>
    <col min="5354" max="5369" width="9.140625" style="2" customWidth="1"/>
    <col min="5370" max="5370" width="11.5703125" style="2" customWidth="1"/>
    <col min="5371" max="5372" width="9.140625" style="2" customWidth="1"/>
    <col min="5373" max="5374" width="8.85546875" style="2"/>
    <col min="5375" max="5376" width="10.5703125" style="2" bestFit="1" customWidth="1"/>
    <col min="5377" max="5604" width="8.85546875" style="2"/>
    <col min="5605" max="5609" width="9.5703125" style="2" customWidth="1"/>
    <col min="5610" max="5625" width="9.140625" style="2" customWidth="1"/>
    <col min="5626" max="5626" width="11.5703125" style="2" customWidth="1"/>
    <col min="5627" max="5628" width="9.140625" style="2" customWidth="1"/>
    <col min="5629" max="5630" width="8.85546875" style="2"/>
    <col min="5631" max="5632" width="10.5703125" style="2" bestFit="1" customWidth="1"/>
    <col min="5633" max="5860" width="8.85546875" style="2"/>
    <col min="5861" max="5865" width="9.5703125" style="2" customWidth="1"/>
    <col min="5866" max="5881" width="9.140625" style="2" customWidth="1"/>
    <col min="5882" max="5882" width="11.5703125" style="2" customWidth="1"/>
    <col min="5883" max="5884" width="9.140625" style="2" customWidth="1"/>
    <col min="5885" max="5886" width="8.85546875" style="2"/>
    <col min="5887" max="5888" width="10.5703125" style="2" bestFit="1" customWidth="1"/>
    <col min="5889" max="6116" width="8.85546875" style="2"/>
    <col min="6117" max="6121" width="9.5703125" style="2" customWidth="1"/>
    <col min="6122" max="6137" width="9.140625" style="2" customWidth="1"/>
    <col min="6138" max="6138" width="11.5703125" style="2" customWidth="1"/>
    <col min="6139" max="6140" width="9.140625" style="2" customWidth="1"/>
    <col min="6141" max="6142" width="8.85546875" style="2"/>
    <col min="6143" max="6144" width="10.5703125" style="2" bestFit="1" customWidth="1"/>
    <col min="6145" max="6372" width="8.85546875" style="2"/>
    <col min="6373" max="6377" width="9.5703125" style="2" customWidth="1"/>
    <col min="6378" max="6393" width="9.140625" style="2" customWidth="1"/>
    <col min="6394" max="6394" width="11.5703125" style="2" customWidth="1"/>
    <col min="6395" max="6396" width="9.140625" style="2" customWidth="1"/>
    <col min="6397" max="6398" width="8.85546875" style="2"/>
    <col min="6399" max="6400" width="10.5703125" style="2" bestFit="1" customWidth="1"/>
    <col min="6401" max="6628" width="8.85546875" style="2"/>
    <col min="6629" max="6633" width="9.5703125" style="2" customWidth="1"/>
    <col min="6634" max="6649" width="9.140625" style="2" customWidth="1"/>
    <col min="6650" max="6650" width="11.5703125" style="2" customWidth="1"/>
    <col min="6651" max="6652" width="9.140625" style="2" customWidth="1"/>
    <col min="6653" max="6654" width="8.85546875" style="2"/>
    <col min="6655" max="6656" width="10.5703125" style="2" bestFit="1" customWidth="1"/>
    <col min="6657" max="6884" width="8.85546875" style="2"/>
    <col min="6885" max="6889" width="9.5703125" style="2" customWidth="1"/>
    <col min="6890" max="6905" width="9.140625" style="2" customWidth="1"/>
    <col min="6906" max="6906" width="11.5703125" style="2" customWidth="1"/>
    <col min="6907" max="6908" width="9.140625" style="2" customWidth="1"/>
    <col min="6909" max="6910" width="8.85546875" style="2"/>
    <col min="6911" max="6912" width="10.5703125" style="2" bestFit="1" customWidth="1"/>
    <col min="6913" max="7140" width="8.85546875" style="2"/>
    <col min="7141" max="7145" width="9.5703125" style="2" customWidth="1"/>
    <col min="7146" max="7161" width="9.140625" style="2" customWidth="1"/>
    <col min="7162" max="7162" width="11.5703125" style="2" customWidth="1"/>
    <col min="7163" max="7164" width="9.140625" style="2" customWidth="1"/>
    <col min="7165" max="7166" width="8.85546875" style="2"/>
    <col min="7167" max="7168" width="10.5703125" style="2" bestFit="1" customWidth="1"/>
    <col min="7169" max="7396" width="8.85546875" style="2"/>
    <col min="7397" max="7401" width="9.5703125" style="2" customWidth="1"/>
    <col min="7402" max="7417" width="9.140625" style="2" customWidth="1"/>
    <col min="7418" max="7418" width="11.5703125" style="2" customWidth="1"/>
    <col min="7419" max="7420" width="9.140625" style="2" customWidth="1"/>
    <col min="7421" max="7422" width="8.85546875" style="2"/>
    <col min="7423" max="7424" width="10.5703125" style="2" bestFit="1" customWidth="1"/>
    <col min="7425" max="7652" width="8.85546875" style="2"/>
    <col min="7653" max="7657" width="9.5703125" style="2" customWidth="1"/>
    <col min="7658" max="7673" width="9.140625" style="2" customWidth="1"/>
    <col min="7674" max="7674" width="11.5703125" style="2" customWidth="1"/>
    <col min="7675" max="7676" width="9.140625" style="2" customWidth="1"/>
    <col min="7677" max="7678" width="8.85546875" style="2"/>
    <col min="7679" max="7680" width="10.5703125" style="2" bestFit="1" customWidth="1"/>
    <col min="7681" max="7908" width="8.85546875" style="2"/>
    <col min="7909" max="7913" width="9.5703125" style="2" customWidth="1"/>
    <col min="7914" max="7929" width="9.140625" style="2" customWidth="1"/>
    <col min="7930" max="7930" width="11.5703125" style="2" customWidth="1"/>
    <col min="7931" max="7932" width="9.140625" style="2" customWidth="1"/>
    <col min="7933" max="7934" width="8.85546875" style="2"/>
    <col min="7935" max="7936" width="10.5703125" style="2" bestFit="1" customWidth="1"/>
    <col min="7937" max="8164" width="8.85546875" style="2"/>
    <col min="8165" max="8169" width="9.5703125" style="2" customWidth="1"/>
    <col min="8170" max="8185" width="9.140625" style="2" customWidth="1"/>
    <col min="8186" max="8186" width="11.5703125" style="2" customWidth="1"/>
    <col min="8187" max="8188" width="9.140625" style="2" customWidth="1"/>
    <col min="8189" max="8190" width="8.85546875" style="2"/>
    <col min="8191" max="8192" width="10.5703125" style="2" bestFit="1" customWidth="1"/>
    <col min="8193" max="8420" width="8.85546875" style="2"/>
    <col min="8421" max="8425" width="9.5703125" style="2" customWidth="1"/>
    <col min="8426" max="8441" width="9.140625" style="2" customWidth="1"/>
    <col min="8442" max="8442" width="11.5703125" style="2" customWidth="1"/>
    <col min="8443" max="8444" width="9.140625" style="2" customWidth="1"/>
    <col min="8445" max="8446" width="8.85546875" style="2"/>
    <col min="8447" max="8448" width="10.5703125" style="2" bestFit="1" customWidth="1"/>
    <col min="8449" max="8676" width="8.85546875" style="2"/>
    <col min="8677" max="8681" width="9.5703125" style="2" customWidth="1"/>
    <col min="8682" max="8697" width="9.140625" style="2" customWidth="1"/>
    <col min="8698" max="8698" width="11.5703125" style="2" customWidth="1"/>
    <col min="8699" max="8700" width="9.140625" style="2" customWidth="1"/>
    <col min="8701" max="8702" width="8.85546875" style="2"/>
    <col min="8703" max="8704" width="10.5703125" style="2" bestFit="1" customWidth="1"/>
    <col min="8705" max="8932" width="8.85546875" style="2"/>
    <col min="8933" max="8937" width="9.5703125" style="2" customWidth="1"/>
    <col min="8938" max="8953" width="9.140625" style="2" customWidth="1"/>
    <col min="8954" max="8954" width="11.5703125" style="2" customWidth="1"/>
    <col min="8955" max="8956" width="9.140625" style="2" customWidth="1"/>
    <col min="8957" max="8958" width="8.85546875" style="2"/>
    <col min="8959" max="8960" width="10.5703125" style="2" bestFit="1" customWidth="1"/>
    <col min="8961" max="9188" width="8.85546875" style="2"/>
    <col min="9189" max="9193" width="9.5703125" style="2" customWidth="1"/>
    <col min="9194" max="9209" width="9.140625" style="2" customWidth="1"/>
    <col min="9210" max="9210" width="11.5703125" style="2" customWidth="1"/>
    <col min="9211" max="9212" width="9.140625" style="2" customWidth="1"/>
    <col min="9213" max="9214" width="8.85546875" style="2"/>
    <col min="9215" max="9216" width="10.5703125" style="2" bestFit="1" customWidth="1"/>
    <col min="9217" max="9444" width="8.85546875" style="2"/>
    <col min="9445" max="9449" width="9.5703125" style="2" customWidth="1"/>
    <col min="9450" max="9465" width="9.140625" style="2" customWidth="1"/>
    <col min="9466" max="9466" width="11.5703125" style="2" customWidth="1"/>
    <col min="9467" max="9468" width="9.140625" style="2" customWidth="1"/>
    <col min="9469" max="9470" width="8.85546875" style="2"/>
    <col min="9471" max="9472" width="10.5703125" style="2" bestFit="1" customWidth="1"/>
    <col min="9473" max="9700" width="8.85546875" style="2"/>
    <col min="9701" max="9705" width="9.5703125" style="2" customWidth="1"/>
    <col min="9706" max="9721" width="9.140625" style="2" customWidth="1"/>
    <col min="9722" max="9722" width="11.5703125" style="2" customWidth="1"/>
    <col min="9723" max="9724" width="9.140625" style="2" customWidth="1"/>
    <col min="9725" max="9726" width="8.85546875" style="2"/>
    <col min="9727" max="9728" width="10.5703125" style="2" bestFit="1" customWidth="1"/>
    <col min="9729" max="9956" width="8.85546875" style="2"/>
    <col min="9957" max="9961" width="9.5703125" style="2" customWidth="1"/>
    <col min="9962" max="9977" width="9.140625" style="2" customWidth="1"/>
    <col min="9978" max="9978" width="11.5703125" style="2" customWidth="1"/>
    <col min="9979" max="9980" width="9.140625" style="2" customWidth="1"/>
    <col min="9981" max="9982" width="8.85546875" style="2"/>
    <col min="9983" max="9984" width="10.5703125" style="2" bestFit="1" customWidth="1"/>
    <col min="9985" max="10212" width="8.85546875" style="2"/>
    <col min="10213" max="10217" width="9.5703125" style="2" customWidth="1"/>
    <col min="10218" max="10233" width="9.140625" style="2" customWidth="1"/>
    <col min="10234" max="10234" width="11.5703125" style="2" customWidth="1"/>
    <col min="10235" max="10236" width="9.140625" style="2" customWidth="1"/>
    <col min="10237" max="10238" width="8.85546875" style="2"/>
    <col min="10239" max="10240" width="10.5703125" style="2" bestFit="1" customWidth="1"/>
    <col min="10241" max="10468" width="8.85546875" style="2"/>
    <col min="10469" max="10473" width="9.5703125" style="2" customWidth="1"/>
    <col min="10474" max="10489" width="9.140625" style="2" customWidth="1"/>
    <col min="10490" max="10490" width="11.5703125" style="2" customWidth="1"/>
    <col min="10491" max="10492" width="9.140625" style="2" customWidth="1"/>
    <col min="10493" max="10494" width="8.85546875" style="2"/>
    <col min="10495" max="10496" width="10.5703125" style="2" bestFit="1" customWidth="1"/>
    <col min="10497" max="10724" width="8.85546875" style="2"/>
    <col min="10725" max="10729" width="9.5703125" style="2" customWidth="1"/>
    <col min="10730" max="10745" width="9.140625" style="2" customWidth="1"/>
    <col min="10746" max="10746" width="11.5703125" style="2" customWidth="1"/>
    <col min="10747" max="10748" width="9.140625" style="2" customWidth="1"/>
    <col min="10749" max="10750" width="8.85546875" style="2"/>
    <col min="10751" max="10752" width="10.5703125" style="2" bestFit="1" customWidth="1"/>
    <col min="10753" max="10980" width="8.85546875" style="2"/>
    <col min="10981" max="10985" width="9.5703125" style="2" customWidth="1"/>
    <col min="10986" max="11001" width="9.140625" style="2" customWidth="1"/>
    <col min="11002" max="11002" width="11.5703125" style="2" customWidth="1"/>
    <col min="11003" max="11004" width="9.140625" style="2" customWidth="1"/>
    <col min="11005" max="11006" width="8.85546875" style="2"/>
    <col min="11007" max="11008" width="10.5703125" style="2" bestFit="1" customWidth="1"/>
    <col min="11009" max="11236" width="8.85546875" style="2"/>
    <col min="11237" max="11241" width="9.5703125" style="2" customWidth="1"/>
    <col min="11242" max="11257" width="9.140625" style="2" customWidth="1"/>
    <col min="11258" max="11258" width="11.5703125" style="2" customWidth="1"/>
    <col min="11259" max="11260" width="9.140625" style="2" customWidth="1"/>
    <col min="11261" max="11262" width="8.85546875" style="2"/>
    <col min="11263" max="11264" width="10.5703125" style="2" bestFit="1" customWidth="1"/>
    <col min="11265" max="11492" width="8.85546875" style="2"/>
    <col min="11493" max="11497" width="9.5703125" style="2" customWidth="1"/>
    <col min="11498" max="11513" width="9.140625" style="2" customWidth="1"/>
    <col min="11514" max="11514" width="11.5703125" style="2" customWidth="1"/>
    <col min="11515" max="11516" width="9.140625" style="2" customWidth="1"/>
    <col min="11517" max="11518" width="8.85546875" style="2"/>
    <col min="11519" max="11520" width="10.5703125" style="2" bestFit="1" customWidth="1"/>
    <col min="11521" max="11748" width="8.85546875" style="2"/>
    <col min="11749" max="11753" width="9.5703125" style="2" customWidth="1"/>
    <col min="11754" max="11769" width="9.140625" style="2" customWidth="1"/>
    <col min="11770" max="11770" width="11.5703125" style="2" customWidth="1"/>
    <col min="11771" max="11772" width="9.140625" style="2" customWidth="1"/>
    <col min="11773" max="11774" width="8.85546875" style="2"/>
    <col min="11775" max="11776" width="10.5703125" style="2" bestFit="1" customWidth="1"/>
    <col min="11777" max="12004" width="8.85546875" style="2"/>
    <col min="12005" max="12009" width="9.5703125" style="2" customWidth="1"/>
    <col min="12010" max="12025" width="9.140625" style="2" customWidth="1"/>
    <col min="12026" max="12026" width="11.5703125" style="2" customWidth="1"/>
    <col min="12027" max="12028" width="9.140625" style="2" customWidth="1"/>
    <col min="12029" max="12030" width="8.85546875" style="2"/>
    <col min="12031" max="12032" width="10.5703125" style="2" bestFit="1" customWidth="1"/>
    <col min="12033" max="12260" width="8.85546875" style="2"/>
    <col min="12261" max="12265" width="9.5703125" style="2" customWidth="1"/>
    <col min="12266" max="12281" width="9.140625" style="2" customWidth="1"/>
    <col min="12282" max="12282" width="11.5703125" style="2" customWidth="1"/>
    <col min="12283" max="12284" width="9.140625" style="2" customWidth="1"/>
    <col min="12285" max="12286" width="8.85546875" style="2"/>
    <col min="12287" max="12288" width="10.5703125" style="2" bestFit="1" customWidth="1"/>
    <col min="12289" max="12516" width="8.85546875" style="2"/>
    <col min="12517" max="12521" width="9.5703125" style="2" customWidth="1"/>
    <col min="12522" max="12537" width="9.140625" style="2" customWidth="1"/>
    <col min="12538" max="12538" width="11.5703125" style="2" customWidth="1"/>
    <col min="12539" max="12540" width="9.140625" style="2" customWidth="1"/>
    <col min="12541" max="12542" width="8.85546875" style="2"/>
    <col min="12543" max="12544" width="10.5703125" style="2" bestFit="1" customWidth="1"/>
    <col min="12545" max="12772" width="8.85546875" style="2"/>
    <col min="12773" max="12777" width="9.5703125" style="2" customWidth="1"/>
    <col min="12778" max="12793" width="9.140625" style="2" customWidth="1"/>
    <col min="12794" max="12794" width="11.5703125" style="2" customWidth="1"/>
    <col min="12795" max="12796" width="9.140625" style="2" customWidth="1"/>
    <col min="12797" max="12798" width="8.85546875" style="2"/>
    <col min="12799" max="12800" width="10.5703125" style="2" bestFit="1" customWidth="1"/>
    <col min="12801" max="13028" width="8.85546875" style="2"/>
    <col min="13029" max="13033" width="9.5703125" style="2" customWidth="1"/>
    <col min="13034" max="13049" width="9.140625" style="2" customWidth="1"/>
    <col min="13050" max="13050" width="11.5703125" style="2" customWidth="1"/>
    <col min="13051" max="13052" width="9.140625" style="2" customWidth="1"/>
    <col min="13053" max="13054" width="8.85546875" style="2"/>
    <col min="13055" max="13056" width="10.5703125" style="2" bestFit="1" customWidth="1"/>
    <col min="13057" max="13284" width="8.85546875" style="2"/>
    <col min="13285" max="13289" width="9.5703125" style="2" customWidth="1"/>
    <col min="13290" max="13305" width="9.140625" style="2" customWidth="1"/>
    <col min="13306" max="13306" width="11.5703125" style="2" customWidth="1"/>
    <col min="13307" max="13308" width="9.140625" style="2" customWidth="1"/>
    <col min="13309" max="13310" width="8.85546875" style="2"/>
    <col min="13311" max="13312" width="10.5703125" style="2" bestFit="1" customWidth="1"/>
    <col min="13313" max="13540" width="8.85546875" style="2"/>
    <col min="13541" max="13545" width="9.5703125" style="2" customWidth="1"/>
    <col min="13546" max="13561" width="9.140625" style="2" customWidth="1"/>
    <col min="13562" max="13562" width="11.5703125" style="2" customWidth="1"/>
    <col min="13563" max="13564" width="9.140625" style="2" customWidth="1"/>
    <col min="13565" max="13566" width="8.85546875" style="2"/>
    <col min="13567" max="13568" width="10.5703125" style="2" bestFit="1" customWidth="1"/>
    <col min="13569" max="13796" width="8.85546875" style="2"/>
    <col min="13797" max="13801" width="9.5703125" style="2" customWidth="1"/>
    <col min="13802" max="13817" width="9.140625" style="2" customWidth="1"/>
    <col min="13818" max="13818" width="11.5703125" style="2" customWidth="1"/>
    <col min="13819" max="13820" width="9.140625" style="2" customWidth="1"/>
    <col min="13821" max="13822" width="8.85546875" style="2"/>
    <col min="13823" max="13824" width="10.5703125" style="2" bestFit="1" customWidth="1"/>
    <col min="13825" max="14052" width="8.85546875" style="2"/>
    <col min="14053" max="14057" width="9.5703125" style="2" customWidth="1"/>
    <col min="14058" max="14073" width="9.140625" style="2" customWidth="1"/>
    <col min="14074" max="14074" width="11.5703125" style="2" customWidth="1"/>
    <col min="14075" max="14076" width="9.140625" style="2" customWidth="1"/>
    <col min="14077" max="14078" width="8.85546875" style="2"/>
    <col min="14079" max="14080" width="10.5703125" style="2" bestFit="1" customWidth="1"/>
    <col min="14081" max="14308" width="8.85546875" style="2"/>
    <col min="14309" max="14313" width="9.5703125" style="2" customWidth="1"/>
    <col min="14314" max="14329" width="9.140625" style="2" customWidth="1"/>
    <col min="14330" max="14330" width="11.5703125" style="2" customWidth="1"/>
    <col min="14331" max="14332" width="9.140625" style="2" customWidth="1"/>
    <col min="14333" max="14334" width="8.85546875" style="2"/>
    <col min="14335" max="14336" width="10.5703125" style="2" bestFit="1" customWidth="1"/>
    <col min="14337" max="14564" width="8.85546875" style="2"/>
    <col min="14565" max="14569" width="9.5703125" style="2" customWidth="1"/>
    <col min="14570" max="14585" width="9.140625" style="2" customWidth="1"/>
    <col min="14586" max="14586" width="11.5703125" style="2" customWidth="1"/>
    <col min="14587" max="14588" width="9.140625" style="2" customWidth="1"/>
    <col min="14589" max="14590" width="8.85546875" style="2"/>
    <col min="14591" max="14592" width="10.5703125" style="2" bestFit="1" customWidth="1"/>
    <col min="14593" max="14820" width="8.85546875" style="2"/>
    <col min="14821" max="14825" width="9.5703125" style="2" customWidth="1"/>
    <col min="14826" max="14841" width="9.140625" style="2" customWidth="1"/>
    <col min="14842" max="14842" width="11.5703125" style="2" customWidth="1"/>
    <col min="14843" max="14844" width="9.140625" style="2" customWidth="1"/>
    <col min="14845" max="14846" width="8.85546875" style="2"/>
    <col min="14847" max="14848" width="10.5703125" style="2" bestFit="1" customWidth="1"/>
    <col min="14849" max="15076" width="8.85546875" style="2"/>
    <col min="15077" max="15081" width="9.5703125" style="2" customWidth="1"/>
    <col min="15082" max="15097" width="9.140625" style="2" customWidth="1"/>
    <col min="15098" max="15098" width="11.5703125" style="2" customWidth="1"/>
    <col min="15099" max="15100" width="9.140625" style="2" customWidth="1"/>
    <col min="15101" max="15102" width="8.85546875" style="2"/>
    <col min="15103" max="15104" width="10.5703125" style="2" bestFit="1" customWidth="1"/>
    <col min="15105" max="15332" width="8.85546875" style="2"/>
    <col min="15333" max="15337" width="9.5703125" style="2" customWidth="1"/>
    <col min="15338" max="15353" width="9.140625" style="2" customWidth="1"/>
    <col min="15354" max="15354" width="11.5703125" style="2" customWidth="1"/>
    <col min="15355" max="15356" width="9.140625" style="2" customWidth="1"/>
    <col min="15357" max="15358" width="8.85546875" style="2"/>
    <col min="15359" max="15360" width="10.5703125" style="2" bestFit="1" customWidth="1"/>
    <col min="15361" max="15588" width="8.85546875" style="2"/>
    <col min="15589" max="15593" width="9.5703125" style="2" customWidth="1"/>
    <col min="15594" max="15609" width="9.140625" style="2" customWidth="1"/>
    <col min="15610" max="15610" width="11.5703125" style="2" customWidth="1"/>
    <col min="15611" max="15612" width="9.140625" style="2" customWidth="1"/>
    <col min="15613" max="15614" width="8.85546875" style="2"/>
    <col min="15615" max="15616" width="10.5703125" style="2" bestFit="1" customWidth="1"/>
    <col min="15617" max="15844" width="8.85546875" style="2"/>
    <col min="15845" max="15849" width="9.5703125" style="2" customWidth="1"/>
    <col min="15850" max="15865" width="9.140625" style="2" customWidth="1"/>
    <col min="15866" max="15866" width="11.5703125" style="2" customWidth="1"/>
    <col min="15867" max="15868" width="9.140625" style="2" customWidth="1"/>
    <col min="15869" max="15870" width="8.85546875" style="2"/>
    <col min="15871" max="15872" width="10.5703125" style="2" bestFit="1" customWidth="1"/>
    <col min="15873" max="16100" width="8.85546875" style="2"/>
    <col min="16101" max="16105" width="9.5703125" style="2" customWidth="1"/>
    <col min="16106" max="16121" width="9.140625" style="2" customWidth="1"/>
    <col min="16122" max="16122" width="11.5703125" style="2" customWidth="1"/>
    <col min="16123" max="16124" width="9.140625" style="2" customWidth="1"/>
    <col min="16125" max="16126" width="8.85546875" style="2"/>
    <col min="16127" max="16128" width="10.5703125" style="2" bestFit="1" customWidth="1"/>
    <col min="16129" max="16365" width="8.85546875" style="2"/>
    <col min="16366" max="16384" width="8.85546875" style="2" customWidth="1"/>
  </cols>
  <sheetData>
    <row r="1" spans="1:7" ht="18.75" x14ac:dyDescent="0.3">
      <c r="A1" s="41" t="s">
        <v>30</v>
      </c>
    </row>
    <row r="2" spans="1:7" ht="15.75" x14ac:dyDescent="0.25">
      <c r="A2" s="42" t="s">
        <v>97</v>
      </c>
    </row>
    <row r="3" spans="1:7" ht="21" x14ac:dyDescent="0.35">
      <c r="A3" s="43" t="s">
        <v>58</v>
      </c>
    </row>
    <row r="4" spans="1:7" ht="15.75" x14ac:dyDescent="0.25">
      <c r="A4" s="38"/>
    </row>
    <row r="5" spans="1:7" x14ac:dyDescent="0.25">
      <c r="A5" s="20"/>
    </row>
    <row r="6" spans="1:7" x14ac:dyDescent="0.25">
      <c r="A6" s="20"/>
      <c r="B6" s="181" t="s">
        <v>5</v>
      </c>
      <c r="C6" s="182"/>
      <c r="D6" s="182"/>
      <c r="E6" s="182"/>
      <c r="F6" s="183"/>
    </row>
    <row r="7" spans="1:7" s="39" customFormat="1" ht="15.75" thickBot="1" x14ac:dyDescent="0.3">
      <c r="A7" s="59"/>
      <c r="B7" s="60" t="s">
        <v>6</v>
      </c>
      <c r="C7" s="60" t="s">
        <v>7</v>
      </c>
      <c r="D7" s="60" t="s">
        <v>8</v>
      </c>
      <c r="E7" s="60" t="s">
        <v>9</v>
      </c>
      <c r="F7" s="60" t="s">
        <v>10</v>
      </c>
    </row>
    <row r="8" spans="1:7" ht="13.5" customHeight="1" thickTop="1" x14ac:dyDescent="0.25">
      <c r="A8" s="103">
        <v>44197</v>
      </c>
      <c r="B8" s="101">
        <v>0.24163750000000001</v>
      </c>
      <c r="C8" s="104">
        <v>0.25</v>
      </c>
      <c r="D8" s="104">
        <v>0.25</v>
      </c>
      <c r="E8" s="101">
        <v>4.9700000000000001E-2</v>
      </c>
      <c r="F8" s="101">
        <v>4.9700000000000001E-2</v>
      </c>
    </row>
    <row r="9" spans="1:7" ht="13.5" customHeight="1" x14ac:dyDescent="0.25">
      <c r="A9" s="103">
        <v>44228</v>
      </c>
      <c r="B9" s="101">
        <v>0.24163750000000001</v>
      </c>
      <c r="C9" s="104">
        <v>0.25</v>
      </c>
      <c r="D9" s="104">
        <v>0.25</v>
      </c>
      <c r="E9" s="101">
        <v>4.9700000000000001E-2</v>
      </c>
      <c r="F9" s="101">
        <v>4.9700000000000001E-2</v>
      </c>
    </row>
    <row r="10" spans="1:7" ht="13.5" customHeight="1" x14ac:dyDescent="0.25">
      <c r="A10" s="103">
        <v>44256</v>
      </c>
      <c r="B10" s="101">
        <v>0.2875645</v>
      </c>
      <c r="C10" s="104">
        <v>0.25</v>
      </c>
      <c r="D10" s="104">
        <v>0.25</v>
      </c>
      <c r="E10" s="101">
        <v>4.9700000000000001E-2</v>
      </c>
      <c r="F10" s="101">
        <v>4.9700000000000001E-2</v>
      </c>
    </row>
    <row r="11" spans="1:7" ht="13.5" customHeight="1" x14ac:dyDescent="0.25">
      <c r="A11" s="103">
        <v>44287</v>
      </c>
      <c r="B11" s="101">
        <v>0.337366</v>
      </c>
      <c r="C11" s="104">
        <v>0.25</v>
      </c>
      <c r="D11" s="104">
        <v>0.25</v>
      </c>
      <c r="E11" s="101">
        <v>4.9700000000000001E-2</v>
      </c>
      <c r="F11" s="101">
        <v>4.9700000000000001E-2</v>
      </c>
    </row>
    <row r="12" spans="1:7" ht="13.5" customHeight="1" x14ac:dyDescent="0.25">
      <c r="A12" s="103">
        <v>44317</v>
      </c>
      <c r="B12" s="101">
        <v>0.337366</v>
      </c>
      <c r="C12" s="104">
        <v>0.25</v>
      </c>
      <c r="D12" s="104">
        <v>0.25</v>
      </c>
      <c r="E12" s="101">
        <v>4.9700000000000001E-2</v>
      </c>
      <c r="F12" s="101">
        <v>4.9700000000000001E-2</v>
      </c>
    </row>
    <row r="13" spans="1:7" s="40" customFormat="1" ht="13.5" customHeight="1" x14ac:dyDescent="0.25">
      <c r="A13" s="116">
        <v>44348</v>
      </c>
      <c r="B13" s="107">
        <v>0.337366</v>
      </c>
      <c r="C13" s="106">
        <v>0.25</v>
      </c>
      <c r="D13" s="106">
        <v>0.25</v>
      </c>
      <c r="E13" s="107">
        <v>4.9700000000000001E-2</v>
      </c>
      <c r="F13" s="107">
        <v>4.9700000000000001E-2</v>
      </c>
      <c r="G13" s="50"/>
    </row>
    <row r="14" spans="1:7" s="40" customFormat="1" ht="13.5" customHeight="1" x14ac:dyDescent="0.25">
      <c r="A14" s="116">
        <v>44378</v>
      </c>
      <c r="B14" s="107">
        <v>0.337366</v>
      </c>
      <c r="C14" s="106">
        <v>0.25</v>
      </c>
      <c r="D14" s="106">
        <v>0.25</v>
      </c>
      <c r="E14" s="107">
        <v>4.9700000000000001E-2</v>
      </c>
      <c r="F14" s="107">
        <v>4.9700000000000001E-2</v>
      </c>
      <c r="G14" s="50"/>
    </row>
    <row r="15" spans="1:7" s="40" customFormat="1" ht="13.5" customHeight="1" x14ac:dyDescent="0.25">
      <c r="A15" s="116">
        <v>44409</v>
      </c>
      <c r="B15" s="107">
        <v>0.337366</v>
      </c>
      <c r="C15" s="106">
        <v>0.25</v>
      </c>
      <c r="D15" s="106">
        <v>0.25</v>
      </c>
      <c r="E15" s="107">
        <v>4.9700000000000001E-2</v>
      </c>
      <c r="F15" s="107">
        <v>4.9700000000000001E-2</v>
      </c>
      <c r="G15" s="50"/>
    </row>
    <row r="16" spans="1:7" s="40" customFormat="1" ht="13.5" customHeight="1" x14ac:dyDescent="0.25">
      <c r="A16" s="116">
        <v>44440</v>
      </c>
      <c r="B16" s="107">
        <v>0.2875645</v>
      </c>
      <c r="C16" s="106">
        <v>0.25</v>
      </c>
      <c r="D16" s="106">
        <v>0.25</v>
      </c>
      <c r="E16" s="107">
        <v>4.9700000000000001E-2</v>
      </c>
      <c r="F16" s="107">
        <v>4.9700000000000001E-2</v>
      </c>
      <c r="G16" s="50"/>
    </row>
    <row r="17" spans="1:7" s="40" customFormat="1" ht="13.5" customHeight="1" x14ac:dyDescent="0.25">
      <c r="A17" s="116">
        <v>44470</v>
      </c>
      <c r="B17" s="107">
        <v>0.2875645</v>
      </c>
      <c r="C17" s="106">
        <v>0.25</v>
      </c>
      <c r="D17" s="106">
        <v>0.25</v>
      </c>
      <c r="E17" s="107">
        <v>4.9700000000000001E-2</v>
      </c>
      <c r="F17" s="107">
        <v>4.9700000000000001E-2</v>
      </c>
      <c r="G17" s="50"/>
    </row>
    <row r="18" spans="1:7" s="40" customFormat="1" ht="13.5" customHeight="1" x14ac:dyDescent="0.25">
      <c r="A18" s="116">
        <v>44501</v>
      </c>
      <c r="B18" s="107">
        <v>0.2875645</v>
      </c>
      <c r="C18" s="106">
        <v>0.25</v>
      </c>
      <c r="D18" s="106">
        <v>0.25</v>
      </c>
      <c r="E18" s="107">
        <v>4.9700000000000001E-2</v>
      </c>
      <c r="F18" s="107">
        <v>4.9700000000000001E-2</v>
      </c>
      <c r="G18" s="50"/>
    </row>
    <row r="19" spans="1:7" s="40" customFormat="1" ht="13.5" customHeight="1" thickBot="1" x14ac:dyDescent="0.3">
      <c r="A19" s="117">
        <v>44531</v>
      </c>
      <c r="B19" s="108">
        <v>0.24163750000000001</v>
      </c>
      <c r="C19" s="109">
        <v>0.25</v>
      </c>
      <c r="D19" s="109">
        <v>0.25</v>
      </c>
      <c r="E19" s="108">
        <v>4.9700000000000001E-2</v>
      </c>
      <c r="F19" s="108">
        <v>4.9700000000000001E-2</v>
      </c>
      <c r="G19" s="50"/>
    </row>
    <row r="20" spans="1:7" s="40" customFormat="1" ht="13.5" customHeight="1" thickTop="1" x14ac:dyDescent="0.25">
      <c r="A20" s="118">
        <v>44562</v>
      </c>
      <c r="B20" s="110">
        <v>0.26393949999999999</v>
      </c>
      <c r="C20" s="111">
        <v>0.3</v>
      </c>
      <c r="D20" s="111">
        <v>0.3</v>
      </c>
      <c r="E20" s="110">
        <v>4.9300000000000004E-2</v>
      </c>
      <c r="F20" s="110">
        <v>4.9300000000000004E-2</v>
      </c>
      <c r="G20" s="50"/>
    </row>
    <row r="21" spans="1:7" s="40" customFormat="1" ht="13.5" customHeight="1" x14ac:dyDescent="0.25">
      <c r="A21" s="116">
        <v>44593</v>
      </c>
      <c r="B21" s="107">
        <v>0.26393949999999999</v>
      </c>
      <c r="C21" s="106">
        <v>0.3</v>
      </c>
      <c r="D21" s="106">
        <v>0.3</v>
      </c>
      <c r="E21" s="107">
        <v>4.9300000000000004E-2</v>
      </c>
      <c r="F21" s="107">
        <v>4.9300000000000004E-2</v>
      </c>
      <c r="G21" s="50"/>
    </row>
    <row r="22" spans="1:7" s="40" customFormat="1" ht="13.5" customHeight="1" x14ac:dyDescent="0.25">
      <c r="A22" s="116">
        <v>44621</v>
      </c>
      <c r="B22" s="107">
        <v>0.30277899999999996</v>
      </c>
      <c r="C22" s="106">
        <v>0.3</v>
      </c>
      <c r="D22" s="106">
        <v>0.3</v>
      </c>
      <c r="E22" s="107">
        <v>4.9300000000000004E-2</v>
      </c>
      <c r="F22" s="107">
        <v>4.9300000000000004E-2</v>
      </c>
      <c r="G22" s="50"/>
    </row>
    <row r="23" spans="1:7" s="40" customFormat="1" ht="13.5" customHeight="1" x14ac:dyDescent="0.25">
      <c r="A23" s="116">
        <v>44652</v>
      </c>
      <c r="B23" s="107">
        <v>0.34587099999999998</v>
      </c>
      <c r="C23" s="106">
        <v>0.3</v>
      </c>
      <c r="D23" s="106">
        <v>0.3</v>
      </c>
      <c r="E23" s="107">
        <v>4.9300000000000004E-2</v>
      </c>
      <c r="F23" s="107">
        <v>4.9300000000000004E-2</v>
      </c>
      <c r="G23" s="50"/>
    </row>
    <row r="24" spans="1:7" s="40" customFormat="1" ht="13.5" customHeight="1" x14ac:dyDescent="0.25">
      <c r="A24" s="116">
        <v>44682</v>
      </c>
      <c r="B24" s="107">
        <v>0.34587099999999998</v>
      </c>
      <c r="C24" s="106">
        <v>0.3</v>
      </c>
      <c r="D24" s="106">
        <v>0.3</v>
      </c>
      <c r="E24" s="107">
        <v>4.9300000000000004E-2</v>
      </c>
      <c r="F24" s="107">
        <v>4.9300000000000004E-2</v>
      </c>
      <c r="G24" s="50"/>
    </row>
    <row r="25" spans="1:7" ht="13.5" customHeight="1" x14ac:dyDescent="0.25">
      <c r="A25" s="103">
        <v>44713</v>
      </c>
      <c r="B25" s="101">
        <v>0.34587099999999998</v>
      </c>
      <c r="C25" s="104">
        <v>0.3</v>
      </c>
      <c r="D25" s="104">
        <v>0.3</v>
      </c>
      <c r="E25" s="101">
        <v>4.9300000000000004E-2</v>
      </c>
      <c r="F25" s="101">
        <v>4.9300000000000004E-2</v>
      </c>
    </row>
    <row r="26" spans="1:7" ht="13.5" customHeight="1" x14ac:dyDescent="0.25">
      <c r="A26" s="103">
        <v>44743</v>
      </c>
      <c r="B26" s="101">
        <v>0.34587099999999998</v>
      </c>
      <c r="C26" s="104">
        <v>0.3</v>
      </c>
      <c r="D26" s="104">
        <v>0.3</v>
      </c>
      <c r="E26" s="101">
        <v>4.9300000000000004E-2</v>
      </c>
      <c r="F26" s="101">
        <v>4.9300000000000004E-2</v>
      </c>
    </row>
    <row r="27" spans="1:7" ht="13.5" customHeight="1" x14ac:dyDescent="0.25">
      <c r="A27" s="103">
        <v>44774</v>
      </c>
      <c r="B27" s="101">
        <v>0.34587099999999998</v>
      </c>
      <c r="C27" s="104">
        <v>0.3</v>
      </c>
      <c r="D27" s="104">
        <v>0.3</v>
      </c>
      <c r="E27" s="101">
        <v>4.9300000000000004E-2</v>
      </c>
      <c r="F27" s="101">
        <v>4.9300000000000004E-2</v>
      </c>
    </row>
    <row r="28" spans="1:7" ht="13.5" customHeight="1" x14ac:dyDescent="0.25">
      <c r="A28" s="103">
        <v>44805</v>
      </c>
      <c r="B28" s="101">
        <v>0.30277899999999996</v>
      </c>
      <c r="C28" s="104">
        <v>0.3</v>
      </c>
      <c r="D28" s="104">
        <v>0.3</v>
      </c>
      <c r="E28" s="101">
        <v>4.9300000000000004E-2</v>
      </c>
      <c r="F28" s="101">
        <v>4.9300000000000004E-2</v>
      </c>
    </row>
    <row r="29" spans="1:7" ht="13.5" customHeight="1" x14ac:dyDescent="0.25">
      <c r="A29" s="103">
        <v>44835</v>
      </c>
      <c r="B29" s="101">
        <v>0.30277899999999996</v>
      </c>
      <c r="C29" s="104">
        <v>0.3</v>
      </c>
      <c r="D29" s="104">
        <v>0.3</v>
      </c>
      <c r="E29" s="101">
        <v>4.9300000000000004E-2</v>
      </c>
      <c r="F29" s="101">
        <v>4.9300000000000004E-2</v>
      </c>
    </row>
    <row r="30" spans="1:7" ht="13.5" customHeight="1" x14ac:dyDescent="0.25">
      <c r="A30" s="103">
        <v>44866</v>
      </c>
      <c r="B30" s="101">
        <v>0.30277899999999996</v>
      </c>
      <c r="C30" s="104">
        <v>0.3</v>
      </c>
      <c r="D30" s="104">
        <v>0.3</v>
      </c>
      <c r="E30" s="101">
        <v>4.9300000000000004E-2</v>
      </c>
      <c r="F30" s="101">
        <v>4.9300000000000004E-2</v>
      </c>
    </row>
    <row r="31" spans="1:7" ht="13.5" customHeight="1" thickBot="1" x14ac:dyDescent="0.3">
      <c r="A31" s="119">
        <v>44896</v>
      </c>
      <c r="B31" s="102">
        <v>0.26393949999999999</v>
      </c>
      <c r="C31" s="105">
        <v>0.3</v>
      </c>
      <c r="D31" s="105">
        <v>0.3</v>
      </c>
      <c r="E31" s="102">
        <v>4.9300000000000004E-2</v>
      </c>
      <c r="F31" s="102">
        <v>4.9300000000000004E-2</v>
      </c>
    </row>
    <row r="32" spans="1:7" ht="13.5" customHeight="1" thickTop="1" x14ac:dyDescent="0.25">
      <c r="A32" s="118">
        <v>44927</v>
      </c>
      <c r="B32" s="110">
        <v>0.30502604365742109</v>
      </c>
      <c r="C32" s="111">
        <v>0.3</v>
      </c>
      <c r="D32" s="111">
        <v>0.3</v>
      </c>
      <c r="E32" s="110">
        <v>4.9300000000000004E-2</v>
      </c>
      <c r="F32" s="110">
        <v>4.9300000000000004E-2</v>
      </c>
    </row>
    <row r="33" spans="1:6" ht="13.5" customHeight="1" x14ac:dyDescent="0.25">
      <c r="A33" s="116">
        <v>44958</v>
      </c>
      <c r="B33" s="107">
        <v>0.30502604365742109</v>
      </c>
      <c r="C33" s="106">
        <v>0.3</v>
      </c>
      <c r="D33" s="106">
        <v>0.3</v>
      </c>
      <c r="E33" s="107">
        <v>4.9300000000000004E-2</v>
      </c>
      <c r="F33" s="107">
        <v>4.9300000000000004E-2</v>
      </c>
    </row>
    <row r="34" spans="1:6" ht="13.5" customHeight="1" x14ac:dyDescent="0.25">
      <c r="A34" s="116">
        <v>44986</v>
      </c>
      <c r="B34" s="107">
        <v>0.33756985249354227</v>
      </c>
      <c r="C34" s="106">
        <v>0.3</v>
      </c>
      <c r="D34" s="106">
        <v>0.3</v>
      </c>
      <c r="E34" s="107">
        <v>4.9300000000000004E-2</v>
      </c>
      <c r="F34" s="107">
        <v>4.9300000000000004E-2</v>
      </c>
    </row>
    <row r="35" spans="1:6" ht="13.5" customHeight="1" x14ac:dyDescent="0.25">
      <c r="A35" s="116">
        <v>45017</v>
      </c>
      <c r="B35" s="107">
        <v>0.37476277687768061</v>
      </c>
      <c r="C35" s="106">
        <v>0.3</v>
      </c>
      <c r="D35" s="106">
        <v>0.3</v>
      </c>
      <c r="E35" s="107">
        <v>4.9300000000000004E-2</v>
      </c>
      <c r="F35" s="107">
        <v>4.9300000000000004E-2</v>
      </c>
    </row>
    <row r="36" spans="1:6" ht="13.5" customHeight="1" x14ac:dyDescent="0.25">
      <c r="A36" s="116">
        <v>45047</v>
      </c>
      <c r="B36" s="107">
        <v>0.37476277687768061</v>
      </c>
      <c r="C36" s="106">
        <v>0.3</v>
      </c>
      <c r="D36" s="106">
        <v>0.3</v>
      </c>
      <c r="E36" s="107">
        <v>4.9300000000000004E-2</v>
      </c>
      <c r="F36" s="107">
        <v>4.9300000000000004E-2</v>
      </c>
    </row>
    <row r="37" spans="1:6" ht="13.5" customHeight="1" x14ac:dyDescent="0.25">
      <c r="A37" s="103">
        <v>45078</v>
      </c>
      <c r="B37" s="101">
        <v>0.37476277687768061</v>
      </c>
      <c r="C37" s="104">
        <v>0.3</v>
      </c>
      <c r="D37" s="104">
        <v>0.3</v>
      </c>
      <c r="E37" s="101">
        <v>4.9300000000000004E-2</v>
      </c>
      <c r="F37" s="101">
        <v>4.9300000000000004E-2</v>
      </c>
    </row>
    <row r="38" spans="1:6" ht="13.5" customHeight="1" x14ac:dyDescent="0.25">
      <c r="A38" s="103">
        <v>45108</v>
      </c>
      <c r="B38" s="101">
        <v>0.37476277687768061</v>
      </c>
      <c r="C38" s="104">
        <v>0.3</v>
      </c>
      <c r="D38" s="104">
        <v>0.3</v>
      </c>
      <c r="E38" s="101">
        <v>4.9300000000000004E-2</v>
      </c>
      <c r="F38" s="101">
        <v>4.9300000000000004E-2</v>
      </c>
    </row>
    <row r="39" spans="1:6" ht="13.5" customHeight="1" x14ac:dyDescent="0.25">
      <c r="A39" s="103">
        <v>45139</v>
      </c>
      <c r="B39" s="101">
        <v>0.37476277687768061</v>
      </c>
      <c r="C39" s="104">
        <v>0.3</v>
      </c>
      <c r="D39" s="104">
        <v>0.3</v>
      </c>
      <c r="E39" s="101">
        <v>4.9300000000000004E-2</v>
      </c>
      <c r="F39" s="101">
        <v>4.9300000000000004E-2</v>
      </c>
    </row>
    <row r="40" spans="1:6" ht="13.5" customHeight="1" x14ac:dyDescent="0.25">
      <c r="A40" s="103">
        <v>45170</v>
      </c>
      <c r="B40" s="101">
        <v>0.33756985249354227</v>
      </c>
      <c r="C40" s="104">
        <v>0.3</v>
      </c>
      <c r="D40" s="104">
        <v>0.3</v>
      </c>
      <c r="E40" s="101">
        <v>4.9300000000000004E-2</v>
      </c>
      <c r="F40" s="101">
        <v>4.9300000000000004E-2</v>
      </c>
    </row>
    <row r="41" spans="1:6" ht="13.5" customHeight="1" x14ac:dyDescent="0.25">
      <c r="A41" s="103">
        <v>45200</v>
      </c>
      <c r="B41" s="101">
        <v>0.33756985249354227</v>
      </c>
      <c r="C41" s="104">
        <v>0.3</v>
      </c>
      <c r="D41" s="104">
        <v>0.3</v>
      </c>
      <c r="E41" s="101">
        <v>4.9300000000000004E-2</v>
      </c>
      <c r="F41" s="101">
        <v>4.9300000000000004E-2</v>
      </c>
    </row>
    <row r="42" spans="1:6" ht="13.5" customHeight="1" x14ac:dyDescent="0.25">
      <c r="A42" s="103">
        <v>45231</v>
      </c>
      <c r="B42" s="101">
        <v>0.33756985249354227</v>
      </c>
      <c r="C42" s="104">
        <v>0.3</v>
      </c>
      <c r="D42" s="104">
        <v>0.3</v>
      </c>
      <c r="E42" s="101">
        <v>4.9300000000000004E-2</v>
      </c>
      <c r="F42" s="101">
        <v>4.9300000000000004E-2</v>
      </c>
    </row>
    <row r="43" spans="1:6" ht="13.5" customHeight="1" thickBot="1" x14ac:dyDescent="0.3">
      <c r="A43" s="119">
        <v>45261</v>
      </c>
      <c r="B43" s="102">
        <v>0.30502604365742109</v>
      </c>
      <c r="C43" s="105">
        <v>0.3</v>
      </c>
      <c r="D43" s="105">
        <v>0.3</v>
      </c>
      <c r="E43" s="102">
        <v>4.9300000000000004E-2</v>
      </c>
      <c r="F43" s="102">
        <v>4.9300000000000004E-2</v>
      </c>
    </row>
    <row r="44" spans="1:6" ht="13.5" customHeight="1" thickTop="1" x14ac:dyDescent="0.25">
      <c r="A44" s="120">
        <v>45292</v>
      </c>
      <c r="B44" s="113">
        <v>8.5969392843158271E-2</v>
      </c>
      <c r="C44" s="113">
        <v>0.35</v>
      </c>
      <c r="D44" s="113">
        <v>0.35</v>
      </c>
      <c r="E44" s="112">
        <v>4.9300000000000004E-2</v>
      </c>
      <c r="F44" s="112">
        <v>4.9300000000000004E-2</v>
      </c>
    </row>
    <row r="45" spans="1:6" ht="13.5" customHeight="1" x14ac:dyDescent="0.25">
      <c r="A45" s="120">
        <v>45323</v>
      </c>
      <c r="B45" s="113">
        <v>8.5969392843158271E-2</v>
      </c>
      <c r="C45" s="113">
        <v>0.35</v>
      </c>
      <c r="D45" s="113">
        <v>0.35</v>
      </c>
      <c r="E45" s="112">
        <v>4.9300000000000004E-2</v>
      </c>
      <c r="F45" s="112">
        <v>4.9300000000000004E-2</v>
      </c>
    </row>
    <row r="46" spans="1:6" ht="13.5" customHeight="1" x14ac:dyDescent="0.25">
      <c r="A46" s="120">
        <v>45352</v>
      </c>
      <c r="B46" s="113">
        <v>0.17292799533273934</v>
      </c>
      <c r="C46" s="113">
        <v>0.35</v>
      </c>
      <c r="D46" s="113">
        <v>0.35</v>
      </c>
      <c r="E46" s="112">
        <v>4.9300000000000004E-2</v>
      </c>
      <c r="F46" s="112">
        <v>4.9300000000000004E-2</v>
      </c>
    </row>
    <row r="47" spans="1:6" ht="13.5" customHeight="1" x14ac:dyDescent="0.25">
      <c r="A47" s="120">
        <v>45383</v>
      </c>
      <c r="B47" s="113">
        <v>0.22581267998469615</v>
      </c>
      <c r="C47" s="113">
        <v>0.35</v>
      </c>
      <c r="D47" s="113">
        <v>0.35</v>
      </c>
      <c r="E47" s="112">
        <v>4.9300000000000004E-2</v>
      </c>
      <c r="F47" s="112">
        <v>4.9300000000000004E-2</v>
      </c>
    </row>
    <row r="48" spans="1:6" ht="13.5" customHeight="1" x14ac:dyDescent="0.25">
      <c r="A48" s="120">
        <v>45413</v>
      </c>
      <c r="B48" s="113">
        <v>0.22581267998469615</v>
      </c>
      <c r="C48" s="113">
        <v>0.35</v>
      </c>
      <c r="D48" s="113">
        <v>0.35</v>
      </c>
      <c r="E48" s="112">
        <v>4.9300000000000004E-2</v>
      </c>
      <c r="F48" s="112">
        <v>4.9300000000000004E-2</v>
      </c>
    </row>
    <row r="49" spans="1:6" ht="13.5" customHeight="1" x14ac:dyDescent="0.25">
      <c r="A49" s="120">
        <v>45444</v>
      </c>
      <c r="B49" s="113">
        <v>0.22581267998469615</v>
      </c>
      <c r="C49" s="113">
        <v>0.35</v>
      </c>
      <c r="D49" s="113">
        <v>0.35</v>
      </c>
      <c r="E49" s="112">
        <v>4.9300000000000004E-2</v>
      </c>
      <c r="F49" s="112">
        <v>4.9300000000000004E-2</v>
      </c>
    </row>
    <row r="50" spans="1:6" ht="13.5" customHeight="1" x14ac:dyDescent="0.25">
      <c r="A50" s="120">
        <v>45474</v>
      </c>
      <c r="B50" s="113">
        <v>0.22581267998469615</v>
      </c>
      <c r="C50" s="113">
        <v>0.35</v>
      </c>
      <c r="D50" s="113">
        <v>0.35</v>
      </c>
      <c r="E50" s="112">
        <v>4.9300000000000004E-2</v>
      </c>
      <c r="F50" s="112">
        <v>4.9300000000000004E-2</v>
      </c>
    </row>
    <row r="51" spans="1:6" ht="13.5" customHeight="1" x14ac:dyDescent="0.25">
      <c r="A51" s="120">
        <v>45505</v>
      </c>
      <c r="B51" s="113">
        <v>0.22581267998469615</v>
      </c>
      <c r="C51" s="113">
        <v>0.35</v>
      </c>
      <c r="D51" s="113">
        <v>0.35</v>
      </c>
      <c r="E51" s="112">
        <v>4.9300000000000004E-2</v>
      </c>
      <c r="F51" s="112">
        <v>4.9300000000000004E-2</v>
      </c>
    </row>
    <row r="52" spans="1:6" ht="13.5" customHeight="1" x14ac:dyDescent="0.25">
      <c r="A52" s="120">
        <v>45536</v>
      </c>
      <c r="B52" s="113">
        <v>0.17292799533273934</v>
      </c>
      <c r="C52" s="113">
        <v>0.35</v>
      </c>
      <c r="D52" s="113">
        <v>0.35</v>
      </c>
      <c r="E52" s="112">
        <v>4.9300000000000004E-2</v>
      </c>
      <c r="F52" s="112">
        <v>4.9300000000000004E-2</v>
      </c>
    </row>
    <row r="53" spans="1:6" ht="13.5" customHeight="1" x14ac:dyDescent="0.25">
      <c r="A53" s="120">
        <v>45566</v>
      </c>
      <c r="B53" s="113">
        <v>0.17292799533273934</v>
      </c>
      <c r="C53" s="113">
        <v>0.35</v>
      </c>
      <c r="D53" s="113">
        <v>0.35</v>
      </c>
      <c r="E53" s="112">
        <v>4.9300000000000004E-2</v>
      </c>
      <c r="F53" s="112">
        <v>4.9300000000000004E-2</v>
      </c>
    </row>
    <row r="54" spans="1:6" ht="13.5" customHeight="1" x14ac:dyDescent="0.25">
      <c r="A54" s="120">
        <v>45597</v>
      </c>
      <c r="B54" s="113">
        <v>0.17292799533273934</v>
      </c>
      <c r="C54" s="113">
        <v>0.35</v>
      </c>
      <c r="D54" s="113">
        <v>0.35</v>
      </c>
      <c r="E54" s="112">
        <v>4.9300000000000004E-2</v>
      </c>
      <c r="F54" s="112">
        <v>4.9300000000000004E-2</v>
      </c>
    </row>
    <row r="55" spans="1:6" ht="13.5" customHeight="1" thickBot="1" x14ac:dyDescent="0.3">
      <c r="A55" s="121">
        <v>45627</v>
      </c>
      <c r="B55" s="114">
        <v>8.5969392843158271E-2</v>
      </c>
      <c r="C55" s="114">
        <v>0.35</v>
      </c>
      <c r="D55" s="114">
        <v>0.35</v>
      </c>
      <c r="E55" s="114">
        <v>4.9300000000000004E-2</v>
      </c>
      <c r="F55" s="114">
        <v>4.9300000000000004E-2</v>
      </c>
    </row>
    <row r="56" spans="1:6" ht="13.5" customHeight="1" thickTop="1" x14ac:dyDescent="0.25">
      <c r="A56" s="120">
        <v>45658</v>
      </c>
      <c r="B56" s="112">
        <v>0.23319893678789963</v>
      </c>
      <c r="C56" s="113">
        <v>0.35</v>
      </c>
      <c r="D56" s="113">
        <v>0.35</v>
      </c>
      <c r="E56" s="112">
        <v>4.9300000000000004E-2</v>
      </c>
      <c r="F56" s="112">
        <v>4.9300000000000004E-2</v>
      </c>
    </row>
    <row r="57" spans="1:6" ht="13.5" customHeight="1" x14ac:dyDescent="0.25">
      <c r="A57" s="120">
        <v>45689</v>
      </c>
      <c r="B57" s="112">
        <v>0.23319893678789963</v>
      </c>
      <c r="C57" s="113">
        <v>0.35</v>
      </c>
      <c r="D57" s="113">
        <v>0.35</v>
      </c>
      <c r="E57" s="112">
        <v>4.9300000000000004E-2</v>
      </c>
      <c r="F57" s="112">
        <v>4.9300000000000004E-2</v>
      </c>
    </row>
    <row r="58" spans="1:6" ht="13.5" customHeight="1" x14ac:dyDescent="0.25">
      <c r="A58" s="120">
        <v>45717</v>
      </c>
      <c r="B58" s="112">
        <v>0.26726630676936969</v>
      </c>
      <c r="C58" s="113">
        <v>0.35</v>
      </c>
      <c r="D58" s="113">
        <v>0.35</v>
      </c>
      <c r="E58" s="112">
        <v>4.9300000000000004E-2</v>
      </c>
      <c r="F58" s="112">
        <v>4.9300000000000004E-2</v>
      </c>
    </row>
    <row r="59" spans="1:6" ht="13.5" customHeight="1" x14ac:dyDescent="0.25">
      <c r="A59" s="120">
        <v>45748</v>
      </c>
      <c r="B59" s="112">
        <v>0.30620044389104972</v>
      </c>
      <c r="C59" s="113">
        <v>0.35</v>
      </c>
      <c r="D59" s="113">
        <v>0.35</v>
      </c>
      <c r="E59" s="112">
        <v>4.9300000000000004E-2</v>
      </c>
      <c r="F59" s="112">
        <v>4.9300000000000004E-2</v>
      </c>
    </row>
    <row r="60" spans="1:6" ht="13.5" customHeight="1" x14ac:dyDescent="0.25">
      <c r="A60" s="120">
        <v>45778</v>
      </c>
      <c r="B60" s="112">
        <v>0.30620044389104972</v>
      </c>
      <c r="C60" s="113">
        <v>0.35</v>
      </c>
      <c r="D60" s="113">
        <v>0.35</v>
      </c>
      <c r="E60" s="112">
        <v>4.9300000000000004E-2</v>
      </c>
      <c r="F60" s="112">
        <v>4.9300000000000004E-2</v>
      </c>
    </row>
    <row r="61" spans="1:6" ht="13.5" customHeight="1" x14ac:dyDescent="0.25">
      <c r="A61" s="120">
        <v>45809</v>
      </c>
      <c r="B61" s="112">
        <v>0.30620044389104972</v>
      </c>
      <c r="C61" s="113">
        <v>0.35</v>
      </c>
      <c r="D61" s="113">
        <v>0.35</v>
      </c>
      <c r="E61" s="112">
        <v>4.9300000000000004E-2</v>
      </c>
      <c r="F61" s="112">
        <v>4.9300000000000004E-2</v>
      </c>
    </row>
    <row r="62" spans="1:6" ht="13.5" customHeight="1" x14ac:dyDescent="0.25">
      <c r="A62" s="120">
        <v>45839</v>
      </c>
      <c r="B62" s="112">
        <v>0.30620044389104972</v>
      </c>
      <c r="C62" s="113">
        <v>0.35</v>
      </c>
      <c r="D62" s="113">
        <v>0.35</v>
      </c>
      <c r="E62" s="112">
        <v>4.9300000000000004E-2</v>
      </c>
      <c r="F62" s="112">
        <v>4.9300000000000004E-2</v>
      </c>
    </row>
    <row r="63" spans="1:6" ht="13.5" customHeight="1" x14ac:dyDescent="0.25">
      <c r="A63" s="120">
        <v>45870</v>
      </c>
      <c r="B63" s="112">
        <v>0.30620044389104972</v>
      </c>
      <c r="C63" s="113">
        <v>0.35</v>
      </c>
      <c r="D63" s="113">
        <v>0.35</v>
      </c>
      <c r="E63" s="112">
        <v>4.9300000000000004E-2</v>
      </c>
      <c r="F63" s="112">
        <v>4.9300000000000004E-2</v>
      </c>
    </row>
    <row r="64" spans="1:6" ht="13.5" customHeight="1" x14ac:dyDescent="0.25">
      <c r="A64" s="120">
        <v>45901</v>
      </c>
      <c r="B64" s="112">
        <v>0.26726630676936969</v>
      </c>
      <c r="C64" s="113">
        <v>0.35</v>
      </c>
      <c r="D64" s="113">
        <v>0.35</v>
      </c>
      <c r="E64" s="112">
        <v>4.9300000000000004E-2</v>
      </c>
      <c r="F64" s="112">
        <v>4.9300000000000004E-2</v>
      </c>
    </row>
    <row r="65" spans="1:6" ht="13.5" customHeight="1" x14ac:dyDescent="0.25">
      <c r="A65" s="120">
        <v>45931</v>
      </c>
      <c r="B65" s="112">
        <v>0.26726630676936969</v>
      </c>
      <c r="C65" s="113">
        <v>0.35</v>
      </c>
      <c r="D65" s="113">
        <v>0.35</v>
      </c>
      <c r="E65" s="112">
        <v>4.9300000000000004E-2</v>
      </c>
      <c r="F65" s="112">
        <v>4.9300000000000004E-2</v>
      </c>
    </row>
    <row r="66" spans="1:6" ht="13.5" customHeight="1" x14ac:dyDescent="0.25">
      <c r="A66" s="120">
        <v>45962</v>
      </c>
      <c r="B66" s="112">
        <v>0.26726630676936969</v>
      </c>
      <c r="C66" s="113">
        <v>0.35</v>
      </c>
      <c r="D66" s="113">
        <v>0.35</v>
      </c>
      <c r="E66" s="112">
        <v>4.9300000000000004E-2</v>
      </c>
      <c r="F66" s="112">
        <v>4.9300000000000004E-2</v>
      </c>
    </row>
    <row r="67" spans="1:6" ht="13.5" customHeight="1" thickBot="1" x14ac:dyDescent="0.3">
      <c r="A67" s="121">
        <v>45992</v>
      </c>
      <c r="B67" s="114">
        <v>0.23319893678789963</v>
      </c>
      <c r="C67" s="114">
        <v>0.35</v>
      </c>
      <c r="D67" s="114">
        <v>0.35</v>
      </c>
      <c r="E67" s="114">
        <v>4.9300000000000004E-2</v>
      </c>
      <c r="F67" s="114">
        <v>4.9300000000000004E-2</v>
      </c>
    </row>
    <row r="68" spans="1:6" ht="13.5" customHeight="1" thickTop="1" x14ac:dyDescent="0.25">
      <c r="A68" s="120">
        <v>46023</v>
      </c>
      <c r="B68" s="112">
        <v>0.2283602404402727</v>
      </c>
      <c r="C68" s="113">
        <v>0.35</v>
      </c>
      <c r="D68" s="113">
        <v>0.35</v>
      </c>
      <c r="E68" s="112">
        <v>4.9300000000000004E-2</v>
      </c>
      <c r="F68" s="112">
        <v>4.9300000000000004E-2</v>
      </c>
    </row>
    <row r="69" spans="1:6" ht="13.5" customHeight="1" x14ac:dyDescent="0.25">
      <c r="A69" s="120">
        <v>46054</v>
      </c>
      <c r="B69" s="112">
        <v>0.2283602404402727</v>
      </c>
      <c r="C69" s="113">
        <v>0.35</v>
      </c>
      <c r="D69" s="113">
        <v>0.35</v>
      </c>
      <c r="E69" s="112">
        <v>4.9300000000000004E-2</v>
      </c>
      <c r="F69" s="112">
        <v>4.9300000000000004E-2</v>
      </c>
    </row>
    <row r="70" spans="1:6" ht="13.5" customHeight="1" x14ac:dyDescent="0.25">
      <c r="A70" s="120">
        <v>46082</v>
      </c>
      <c r="B70" s="112">
        <v>0.26242761042174279</v>
      </c>
      <c r="C70" s="113">
        <v>0.35</v>
      </c>
      <c r="D70" s="113">
        <v>0.35</v>
      </c>
      <c r="E70" s="112">
        <v>4.9300000000000004E-2</v>
      </c>
      <c r="F70" s="112">
        <v>4.9300000000000004E-2</v>
      </c>
    </row>
    <row r="71" spans="1:6" ht="13.5" customHeight="1" x14ac:dyDescent="0.25">
      <c r="A71" s="120">
        <v>46113</v>
      </c>
      <c r="B71" s="112">
        <v>0.30136174754342282</v>
      </c>
      <c r="C71" s="113">
        <v>0.35</v>
      </c>
      <c r="D71" s="113">
        <v>0.35</v>
      </c>
      <c r="E71" s="112">
        <v>4.9300000000000004E-2</v>
      </c>
      <c r="F71" s="112">
        <v>4.9300000000000004E-2</v>
      </c>
    </row>
    <row r="72" spans="1:6" ht="13.5" customHeight="1" x14ac:dyDescent="0.25">
      <c r="A72" s="120">
        <v>46143</v>
      </c>
      <c r="B72" s="112">
        <v>0.30136174754342282</v>
      </c>
      <c r="C72" s="113">
        <v>0.35</v>
      </c>
      <c r="D72" s="113">
        <v>0.35</v>
      </c>
      <c r="E72" s="112">
        <v>4.9300000000000004E-2</v>
      </c>
      <c r="F72" s="112">
        <v>4.9300000000000004E-2</v>
      </c>
    </row>
    <row r="73" spans="1:6" ht="13.5" customHeight="1" x14ac:dyDescent="0.25">
      <c r="A73" s="120">
        <v>46174</v>
      </c>
      <c r="B73" s="112">
        <v>0.30136174754342282</v>
      </c>
      <c r="C73" s="113">
        <v>0.35</v>
      </c>
      <c r="D73" s="113">
        <v>0.35</v>
      </c>
      <c r="E73" s="112">
        <v>4.9300000000000004E-2</v>
      </c>
      <c r="F73" s="112">
        <v>4.9300000000000004E-2</v>
      </c>
    </row>
    <row r="74" spans="1:6" ht="13.5" customHeight="1" x14ac:dyDescent="0.25">
      <c r="A74" s="120">
        <v>46204</v>
      </c>
      <c r="B74" s="112">
        <v>0.30136174754342282</v>
      </c>
      <c r="C74" s="113">
        <v>0.35</v>
      </c>
      <c r="D74" s="113">
        <v>0.35</v>
      </c>
      <c r="E74" s="112">
        <v>4.9300000000000004E-2</v>
      </c>
      <c r="F74" s="112">
        <v>4.9300000000000004E-2</v>
      </c>
    </row>
    <row r="75" spans="1:6" ht="13.5" customHeight="1" x14ac:dyDescent="0.25">
      <c r="A75" s="120">
        <v>46235</v>
      </c>
      <c r="B75" s="112">
        <v>0.30136174754342282</v>
      </c>
      <c r="C75" s="113">
        <v>0.35</v>
      </c>
      <c r="D75" s="113">
        <v>0.35</v>
      </c>
      <c r="E75" s="112">
        <v>4.9300000000000004E-2</v>
      </c>
      <c r="F75" s="112">
        <v>4.9300000000000004E-2</v>
      </c>
    </row>
    <row r="76" spans="1:6" ht="13.5" customHeight="1" x14ac:dyDescent="0.25">
      <c r="A76" s="120">
        <v>46266</v>
      </c>
      <c r="B76" s="112">
        <v>0.26242761042174279</v>
      </c>
      <c r="C76" s="113">
        <v>0.35</v>
      </c>
      <c r="D76" s="113">
        <v>0.35</v>
      </c>
      <c r="E76" s="112">
        <v>4.9300000000000004E-2</v>
      </c>
      <c r="F76" s="112">
        <v>4.9300000000000004E-2</v>
      </c>
    </row>
    <row r="77" spans="1:6" ht="13.5" customHeight="1" x14ac:dyDescent="0.25">
      <c r="A77" s="120">
        <v>46296</v>
      </c>
      <c r="B77" s="112">
        <v>0.26242761042174279</v>
      </c>
      <c r="C77" s="113">
        <v>0.35</v>
      </c>
      <c r="D77" s="113">
        <v>0.35</v>
      </c>
      <c r="E77" s="112">
        <v>4.9300000000000004E-2</v>
      </c>
      <c r="F77" s="112">
        <v>4.9300000000000004E-2</v>
      </c>
    </row>
    <row r="78" spans="1:6" ht="13.5" customHeight="1" x14ac:dyDescent="0.25">
      <c r="A78" s="120">
        <v>46327</v>
      </c>
      <c r="B78" s="112">
        <v>0.26242761042174279</v>
      </c>
      <c r="C78" s="113">
        <v>0.35</v>
      </c>
      <c r="D78" s="113">
        <v>0.35</v>
      </c>
      <c r="E78" s="112">
        <v>4.9300000000000004E-2</v>
      </c>
      <c r="F78" s="112">
        <v>4.9300000000000004E-2</v>
      </c>
    </row>
    <row r="79" spans="1:6" ht="13.5" customHeight="1" thickBot="1" x14ac:dyDescent="0.3">
      <c r="A79" s="121">
        <v>46357</v>
      </c>
      <c r="B79" s="114">
        <v>0.2283602404402727</v>
      </c>
      <c r="C79" s="114">
        <v>0.35</v>
      </c>
      <c r="D79" s="114">
        <v>0.35</v>
      </c>
      <c r="E79" s="114">
        <v>4.9300000000000004E-2</v>
      </c>
      <c r="F79" s="114">
        <v>4.9300000000000004E-2</v>
      </c>
    </row>
    <row r="80" spans="1:6" ht="13.5" customHeight="1" thickTop="1" x14ac:dyDescent="0.25">
      <c r="A80" s="120">
        <v>46388</v>
      </c>
      <c r="B80" s="112">
        <v>0.22342477016569334</v>
      </c>
      <c r="C80" s="113">
        <v>0.3</v>
      </c>
      <c r="D80" s="113">
        <v>0.3</v>
      </c>
      <c r="E80" s="112">
        <v>4.9300000000000004E-2</v>
      </c>
      <c r="F80" s="112">
        <v>4.9300000000000004E-2</v>
      </c>
    </row>
    <row r="81" spans="1:6" ht="13.5" customHeight="1" x14ac:dyDescent="0.25">
      <c r="A81" s="120">
        <v>46419</v>
      </c>
      <c r="B81" s="112">
        <v>0.22342477016569334</v>
      </c>
      <c r="C81" s="113">
        <v>0.3</v>
      </c>
      <c r="D81" s="113">
        <v>0.3</v>
      </c>
      <c r="E81" s="112">
        <v>4.9300000000000004E-2</v>
      </c>
      <c r="F81" s="112">
        <v>4.9300000000000004E-2</v>
      </c>
    </row>
    <row r="82" spans="1:6" ht="13.5" customHeight="1" x14ac:dyDescent="0.25">
      <c r="A82" s="120">
        <v>46447</v>
      </c>
      <c r="B82" s="112">
        <v>0.25749214014716343</v>
      </c>
      <c r="C82" s="113">
        <v>0.3</v>
      </c>
      <c r="D82" s="113">
        <v>0.3</v>
      </c>
      <c r="E82" s="112">
        <v>4.9300000000000004E-2</v>
      </c>
      <c r="F82" s="112">
        <v>4.9300000000000004E-2</v>
      </c>
    </row>
    <row r="83" spans="1:6" ht="13.5" customHeight="1" x14ac:dyDescent="0.25">
      <c r="A83" s="120">
        <v>46478</v>
      </c>
      <c r="B83" s="112">
        <v>0.29642627726884341</v>
      </c>
      <c r="C83" s="113">
        <v>0.3</v>
      </c>
      <c r="D83" s="113">
        <v>0.3</v>
      </c>
      <c r="E83" s="112">
        <v>4.9300000000000004E-2</v>
      </c>
      <c r="F83" s="112">
        <v>4.9300000000000004E-2</v>
      </c>
    </row>
    <row r="84" spans="1:6" ht="13.5" customHeight="1" x14ac:dyDescent="0.25">
      <c r="A84" s="120">
        <v>46508</v>
      </c>
      <c r="B84" s="112">
        <v>0.29642627726884341</v>
      </c>
      <c r="C84" s="113">
        <v>0.3</v>
      </c>
      <c r="D84" s="113">
        <v>0.3</v>
      </c>
      <c r="E84" s="112">
        <v>4.9300000000000004E-2</v>
      </c>
      <c r="F84" s="112">
        <v>4.9300000000000004E-2</v>
      </c>
    </row>
    <row r="85" spans="1:6" ht="13.5" customHeight="1" x14ac:dyDescent="0.25">
      <c r="A85" s="120">
        <v>46539</v>
      </c>
      <c r="B85" s="112">
        <v>0.29642627726884341</v>
      </c>
      <c r="C85" s="113">
        <v>0.3</v>
      </c>
      <c r="D85" s="113">
        <v>0.3</v>
      </c>
      <c r="E85" s="112">
        <v>4.9300000000000004E-2</v>
      </c>
      <c r="F85" s="112">
        <v>4.9300000000000004E-2</v>
      </c>
    </row>
    <row r="86" spans="1:6" ht="13.5" customHeight="1" x14ac:dyDescent="0.25">
      <c r="A86" s="120">
        <v>46569</v>
      </c>
      <c r="B86" s="112">
        <v>0.29642627726884341</v>
      </c>
      <c r="C86" s="113">
        <v>0.3</v>
      </c>
      <c r="D86" s="113">
        <v>0.3</v>
      </c>
      <c r="E86" s="112">
        <v>4.9300000000000004E-2</v>
      </c>
      <c r="F86" s="112">
        <v>4.9300000000000004E-2</v>
      </c>
    </row>
    <row r="87" spans="1:6" ht="13.5" customHeight="1" x14ac:dyDescent="0.25">
      <c r="A87" s="120">
        <v>46600</v>
      </c>
      <c r="B87" s="112">
        <v>0.29642627726884341</v>
      </c>
      <c r="C87" s="113">
        <v>0.3</v>
      </c>
      <c r="D87" s="113">
        <v>0.3</v>
      </c>
      <c r="E87" s="112">
        <v>4.9300000000000004E-2</v>
      </c>
      <c r="F87" s="112">
        <v>4.9300000000000004E-2</v>
      </c>
    </row>
    <row r="88" spans="1:6" ht="13.5" customHeight="1" x14ac:dyDescent="0.25">
      <c r="A88" s="120">
        <v>46631</v>
      </c>
      <c r="B88" s="112">
        <v>0.25749214014716343</v>
      </c>
      <c r="C88" s="113">
        <v>0.3</v>
      </c>
      <c r="D88" s="113">
        <v>0.3</v>
      </c>
      <c r="E88" s="112">
        <v>4.9300000000000004E-2</v>
      </c>
      <c r="F88" s="112">
        <v>4.9300000000000004E-2</v>
      </c>
    </row>
    <row r="89" spans="1:6" ht="13.5" customHeight="1" x14ac:dyDescent="0.25">
      <c r="A89" s="120">
        <v>46661</v>
      </c>
      <c r="B89" s="112">
        <v>0.25749214014716343</v>
      </c>
      <c r="C89" s="113">
        <v>0.3</v>
      </c>
      <c r="D89" s="113">
        <v>0.3</v>
      </c>
      <c r="E89" s="112">
        <v>4.9300000000000004E-2</v>
      </c>
      <c r="F89" s="112">
        <v>4.9300000000000004E-2</v>
      </c>
    </row>
    <row r="90" spans="1:6" ht="13.5" customHeight="1" x14ac:dyDescent="0.25">
      <c r="A90" s="120">
        <v>46692</v>
      </c>
      <c r="B90" s="112">
        <v>0.25749214014716343</v>
      </c>
      <c r="C90" s="113">
        <v>0.3</v>
      </c>
      <c r="D90" s="113">
        <v>0.3</v>
      </c>
      <c r="E90" s="112">
        <v>4.9300000000000004E-2</v>
      </c>
      <c r="F90" s="112">
        <v>4.9300000000000004E-2</v>
      </c>
    </row>
    <row r="91" spans="1:6" ht="13.5" customHeight="1" thickBot="1" x14ac:dyDescent="0.3">
      <c r="A91" s="121">
        <v>46722</v>
      </c>
      <c r="B91" s="114">
        <v>0.22342477016569334</v>
      </c>
      <c r="C91" s="115">
        <v>0.3</v>
      </c>
      <c r="D91" s="115">
        <v>0.3</v>
      </c>
      <c r="E91" s="114">
        <v>4.9300000000000004E-2</v>
      </c>
      <c r="F91" s="114">
        <v>4.9300000000000004E-2</v>
      </c>
    </row>
    <row r="92" spans="1:6" ht="13.5" customHeight="1" thickTop="1" x14ac:dyDescent="0.25">
      <c r="A92" s="120">
        <v>46753</v>
      </c>
      <c r="B92" s="112">
        <v>0.21839059048562245</v>
      </c>
      <c r="C92" s="113">
        <v>0.3</v>
      </c>
      <c r="D92" s="113">
        <v>0.3</v>
      </c>
      <c r="E92" s="112">
        <v>4.9300000000000004E-2</v>
      </c>
      <c r="F92" s="112">
        <v>4.9300000000000004E-2</v>
      </c>
    </row>
    <row r="93" spans="1:6" ht="13.5" customHeight="1" x14ac:dyDescent="0.25">
      <c r="A93" s="120">
        <v>46784</v>
      </c>
      <c r="B93" s="112">
        <v>0.21839059048562245</v>
      </c>
      <c r="C93" s="113">
        <v>0.3</v>
      </c>
      <c r="D93" s="113">
        <v>0.3</v>
      </c>
      <c r="E93" s="112">
        <v>4.9300000000000004E-2</v>
      </c>
      <c r="F93" s="112">
        <v>4.9300000000000004E-2</v>
      </c>
    </row>
    <row r="94" spans="1:6" ht="13.5" customHeight="1" x14ac:dyDescent="0.25">
      <c r="A94" s="120">
        <v>46813</v>
      </c>
      <c r="B94" s="112">
        <v>0.25245796046709257</v>
      </c>
      <c r="C94" s="113">
        <v>0.3</v>
      </c>
      <c r="D94" s="113">
        <v>0.3</v>
      </c>
      <c r="E94" s="112">
        <v>4.9300000000000004E-2</v>
      </c>
      <c r="F94" s="112">
        <v>4.9300000000000004E-2</v>
      </c>
    </row>
    <row r="95" spans="1:6" ht="13.5" customHeight="1" x14ac:dyDescent="0.25">
      <c r="A95" s="120">
        <v>46844</v>
      </c>
      <c r="B95" s="112">
        <v>0.29139209758877255</v>
      </c>
      <c r="C95" s="113">
        <v>0.3</v>
      </c>
      <c r="D95" s="113">
        <v>0.3</v>
      </c>
      <c r="E95" s="112">
        <v>4.9300000000000004E-2</v>
      </c>
      <c r="F95" s="112">
        <v>4.9300000000000004E-2</v>
      </c>
    </row>
    <row r="96" spans="1:6" ht="13.5" customHeight="1" x14ac:dyDescent="0.25">
      <c r="A96" s="120">
        <v>46874</v>
      </c>
      <c r="B96" s="112">
        <v>0.29139209758877255</v>
      </c>
      <c r="C96" s="113">
        <v>0.3</v>
      </c>
      <c r="D96" s="113">
        <v>0.3</v>
      </c>
      <c r="E96" s="112">
        <v>4.9300000000000004E-2</v>
      </c>
      <c r="F96" s="112">
        <v>4.9300000000000004E-2</v>
      </c>
    </row>
    <row r="97" spans="1:6" ht="13.5" customHeight="1" x14ac:dyDescent="0.25">
      <c r="A97" s="120">
        <v>46905</v>
      </c>
      <c r="B97" s="112">
        <v>0.29139209758877255</v>
      </c>
      <c r="C97" s="113">
        <v>0.3</v>
      </c>
      <c r="D97" s="113">
        <v>0.3</v>
      </c>
      <c r="E97" s="112">
        <v>4.9300000000000004E-2</v>
      </c>
      <c r="F97" s="112">
        <v>4.9300000000000004E-2</v>
      </c>
    </row>
    <row r="98" spans="1:6" ht="13.5" customHeight="1" x14ac:dyDescent="0.25">
      <c r="A98" s="120">
        <v>46935</v>
      </c>
      <c r="B98" s="112">
        <v>0.29139209758877255</v>
      </c>
      <c r="C98" s="113">
        <v>0.3</v>
      </c>
      <c r="D98" s="113">
        <v>0.3</v>
      </c>
      <c r="E98" s="112">
        <v>4.9300000000000004E-2</v>
      </c>
      <c r="F98" s="112">
        <v>4.9300000000000004E-2</v>
      </c>
    </row>
    <row r="99" spans="1:6" ht="13.5" customHeight="1" x14ac:dyDescent="0.25">
      <c r="A99" s="120">
        <v>46966</v>
      </c>
      <c r="B99" s="112">
        <v>0.29139209758877255</v>
      </c>
      <c r="C99" s="113">
        <v>0.3</v>
      </c>
      <c r="D99" s="113">
        <v>0.3</v>
      </c>
      <c r="E99" s="112">
        <v>4.9300000000000004E-2</v>
      </c>
      <c r="F99" s="112">
        <v>4.9300000000000004E-2</v>
      </c>
    </row>
    <row r="100" spans="1:6" ht="13.5" customHeight="1" x14ac:dyDescent="0.25">
      <c r="A100" s="120">
        <v>46997</v>
      </c>
      <c r="B100" s="112">
        <v>0.25245796046709257</v>
      </c>
      <c r="C100" s="113">
        <v>0.3</v>
      </c>
      <c r="D100" s="113">
        <v>0.3</v>
      </c>
      <c r="E100" s="112">
        <v>4.9300000000000004E-2</v>
      </c>
      <c r="F100" s="112">
        <v>4.9300000000000004E-2</v>
      </c>
    </row>
    <row r="101" spans="1:6" ht="13.5" customHeight="1" x14ac:dyDescent="0.25">
      <c r="A101" s="120">
        <v>47027</v>
      </c>
      <c r="B101" s="112">
        <v>0</v>
      </c>
      <c r="C101" s="113">
        <v>0.3</v>
      </c>
      <c r="D101" s="113">
        <v>0.3</v>
      </c>
      <c r="E101" s="112">
        <v>4.9300000000000004E-2</v>
      </c>
      <c r="F101" s="112">
        <v>4.9300000000000004E-2</v>
      </c>
    </row>
    <row r="102" spans="1:6" ht="13.5" customHeight="1" x14ac:dyDescent="0.25">
      <c r="A102" s="120">
        <v>47058</v>
      </c>
      <c r="B102" s="112">
        <v>0</v>
      </c>
      <c r="C102" s="113">
        <v>0.3</v>
      </c>
      <c r="D102" s="113">
        <v>0.3</v>
      </c>
      <c r="E102" s="112">
        <v>4.9300000000000004E-2</v>
      </c>
      <c r="F102" s="112">
        <v>4.9300000000000004E-2</v>
      </c>
    </row>
    <row r="103" spans="1:6" ht="13.5" customHeight="1" thickBot="1" x14ac:dyDescent="0.3">
      <c r="A103" s="121">
        <v>47088</v>
      </c>
      <c r="B103" s="114">
        <v>0</v>
      </c>
      <c r="C103" s="115">
        <v>0.3</v>
      </c>
      <c r="D103" s="115">
        <v>0.3</v>
      </c>
      <c r="E103" s="114">
        <v>4.9300000000000004E-2</v>
      </c>
      <c r="F103" s="114">
        <v>4.9300000000000004E-2</v>
      </c>
    </row>
    <row r="104" spans="1:6" ht="13.5" customHeight="1" thickTop="1" x14ac:dyDescent="0.25">
      <c r="A104" s="97">
        <v>47119</v>
      </c>
      <c r="B104" s="99">
        <v>0</v>
      </c>
      <c r="C104" s="104">
        <v>0.25</v>
      </c>
      <c r="D104" s="104">
        <v>0.25</v>
      </c>
      <c r="E104" s="101">
        <v>4.9300000000000004E-2</v>
      </c>
      <c r="F104" s="101">
        <v>4.9300000000000004E-2</v>
      </c>
    </row>
    <row r="105" spans="1:6" ht="13.5" customHeight="1" x14ac:dyDescent="0.25">
      <c r="A105" s="97">
        <v>47150</v>
      </c>
      <c r="B105" s="99">
        <v>0</v>
      </c>
      <c r="C105" s="104">
        <v>0.25</v>
      </c>
      <c r="D105" s="104">
        <v>0.25</v>
      </c>
      <c r="E105" s="101">
        <v>4.9300000000000004E-2</v>
      </c>
      <c r="F105" s="101">
        <v>4.9300000000000004E-2</v>
      </c>
    </row>
    <row r="106" spans="1:6" ht="13.5" customHeight="1" x14ac:dyDescent="0.25">
      <c r="A106" s="97">
        <v>47178</v>
      </c>
      <c r="B106" s="99">
        <v>0</v>
      </c>
      <c r="C106" s="104">
        <v>0.25</v>
      </c>
      <c r="D106" s="104">
        <v>0.25</v>
      </c>
      <c r="E106" s="101">
        <v>4.9300000000000004E-2</v>
      </c>
      <c r="F106" s="101">
        <v>4.9300000000000004E-2</v>
      </c>
    </row>
    <row r="107" spans="1:6" ht="13.5" customHeight="1" x14ac:dyDescent="0.25">
      <c r="A107" s="97">
        <v>47209</v>
      </c>
      <c r="B107" s="99">
        <v>0</v>
      </c>
      <c r="C107" s="104">
        <v>0.25</v>
      </c>
      <c r="D107" s="104">
        <v>0.25</v>
      </c>
      <c r="E107" s="101">
        <v>4.9300000000000004E-2</v>
      </c>
      <c r="F107" s="101">
        <v>4.9300000000000004E-2</v>
      </c>
    </row>
    <row r="108" spans="1:6" ht="13.5" customHeight="1" x14ac:dyDescent="0.25">
      <c r="A108" s="97">
        <v>47239</v>
      </c>
      <c r="B108" s="99">
        <v>0</v>
      </c>
      <c r="C108" s="104">
        <v>0.25</v>
      </c>
      <c r="D108" s="104">
        <v>0.25</v>
      </c>
      <c r="E108" s="101">
        <v>4.9300000000000004E-2</v>
      </c>
      <c r="F108" s="101">
        <v>4.9300000000000004E-2</v>
      </c>
    </row>
    <row r="109" spans="1:6" ht="13.5" customHeight="1" x14ac:dyDescent="0.25">
      <c r="A109" s="97">
        <v>47270</v>
      </c>
      <c r="B109" s="99">
        <v>0</v>
      </c>
      <c r="C109" s="104">
        <v>0.25</v>
      </c>
      <c r="D109" s="104">
        <v>0.25</v>
      </c>
      <c r="E109" s="101">
        <v>4.9300000000000004E-2</v>
      </c>
      <c r="F109" s="101">
        <v>4.9300000000000004E-2</v>
      </c>
    </row>
    <row r="110" spans="1:6" ht="13.5" customHeight="1" x14ac:dyDescent="0.25">
      <c r="A110" s="97">
        <v>47300</v>
      </c>
      <c r="B110" s="99">
        <v>0</v>
      </c>
      <c r="C110" s="104">
        <v>0.25</v>
      </c>
      <c r="D110" s="104">
        <v>0.25</v>
      </c>
      <c r="E110" s="101">
        <v>4.9300000000000004E-2</v>
      </c>
      <c r="F110" s="101">
        <v>4.9300000000000004E-2</v>
      </c>
    </row>
    <row r="111" spans="1:6" ht="13.5" customHeight="1" x14ac:dyDescent="0.25">
      <c r="A111" s="97">
        <v>47331</v>
      </c>
      <c r="B111" s="99">
        <v>0</v>
      </c>
      <c r="C111" s="104">
        <v>0.25</v>
      </c>
      <c r="D111" s="104">
        <v>0.25</v>
      </c>
      <c r="E111" s="101">
        <v>4.9300000000000004E-2</v>
      </c>
      <c r="F111" s="101">
        <v>4.9300000000000004E-2</v>
      </c>
    </row>
    <row r="112" spans="1:6" ht="13.5" customHeight="1" x14ac:dyDescent="0.25">
      <c r="A112" s="97">
        <v>47362</v>
      </c>
      <c r="B112" s="99">
        <v>0</v>
      </c>
      <c r="C112" s="104">
        <v>0.25</v>
      </c>
      <c r="D112" s="104">
        <v>0.25</v>
      </c>
      <c r="E112" s="101">
        <v>4.9300000000000004E-2</v>
      </c>
      <c r="F112" s="101">
        <v>4.9300000000000004E-2</v>
      </c>
    </row>
    <row r="113" spans="1:6" ht="13.5" customHeight="1" x14ac:dyDescent="0.25">
      <c r="A113" s="97">
        <v>47392</v>
      </c>
      <c r="B113" s="99">
        <v>0</v>
      </c>
      <c r="C113" s="104">
        <v>0.25</v>
      </c>
      <c r="D113" s="104">
        <v>0.25</v>
      </c>
      <c r="E113" s="101">
        <v>4.9300000000000004E-2</v>
      </c>
      <c r="F113" s="101">
        <v>4.9300000000000004E-2</v>
      </c>
    </row>
    <row r="114" spans="1:6" ht="13.5" customHeight="1" x14ac:dyDescent="0.25">
      <c r="A114" s="97">
        <v>47423</v>
      </c>
      <c r="B114" s="99">
        <v>0</v>
      </c>
      <c r="C114" s="104">
        <v>0.25</v>
      </c>
      <c r="D114" s="104">
        <v>0.25</v>
      </c>
      <c r="E114" s="101">
        <v>4.9300000000000004E-2</v>
      </c>
      <c r="F114" s="101">
        <v>4.9300000000000004E-2</v>
      </c>
    </row>
    <row r="115" spans="1:6" ht="13.5" customHeight="1" thickBot="1" x14ac:dyDescent="0.3">
      <c r="A115" s="98">
        <v>47453</v>
      </c>
      <c r="B115" s="100">
        <v>0</v>
      </c>
      <c r="C115" s="105">
        <v>0.25</v>
      </c>
      <c r="D115" s="105">
        <v>0.25</v>
      </c>
      <c r="E115" s="102">
        <v>4.9300000000000004E-2</v>
      </c>
      <c r="F115" s="102">
        <v>4.9300000000000004E-2</v>
      </c>
    </row>
    <row r="116" spans="1:6" ht="13.5" customHeight="1" thickTop="1" x14ac:dyDescent="0.25">
      <c r="A116" s="97">
        <v>47484</v>
      </c>
      <c r="B116" s="99">
        <v>0</v>
      </c>
      <c r="C116" s="104">
        <v>0.25</v>
      </c>
      <c r="D116" s="104">
        <v>0.25</v>
      </c>
      <c r="E116" s="101">
        <v>4.9300000000000004E-2</v>
      </c>
      <c r="F116" s="101">
        <v>4.9300000000000004E-2</v>
      </c>
    </row>
    <row r="117" spans="1:6" ht="13.5" customHeight="1" x14ac:dyDescent="0.25">
      <c r="A117" s="97">
        <v>47515</v>
      </c>
      <c r="B117" s="99">
        <v>0</v>
      </c>
      <c r="C117" s="104">
        <v>0.25</v>
      </c>
      <c r="D117" s="104">
        <v>0.25</v>
      </c>
      <c r="E117" s="101">
        <v>4.9300000000000004E-2</v>
      </c>
      <c r="F117" s="101">
        <v>4.9300000000000004E-2</v>
      </c>
    </row>
    <row r="118" spans="1:6" ht="13.5" customHeight="1" x14ac:dyDescent="0.25">
      <c r="A118" s="97">
        <v>47543</v>
      </c>
      <c r="B118" s="99">
        <v>0</v>
      </c>
      <c r="C118" s="104">
        <v>0.25</v>
      </c>
      <c r="D118" s="104">
        <v>0.25</v>
      </c>
      <c r="E118" s="101">
        <v>4.9300000000000004E-2</v>
      </c>
      <c r="F118" s="101">
        <v>4.9300000000000004E-2</v>
      </c>
    </row>
    <row r="119" spans="1:6" ht="13.5" customHeight="1" x14ac:dyDescent="0.25">
      <c r="A119" s="97">
        <v>47574</v>
      </c>
      <c r="B119" s="99">
        <v>0</v>
      </c>
      <c r="C119" s="104">
        <v>0.25</v>
      </c>
      <c r="D119" s="104">
        <v>0.25</v>
      </c>
      <c r="E119" s="101">
        <v>4.9300000000000004E-2</v>
      </c>
      <c r="F119" s="101">
        <v>4.9300000000000004E-2</v>
      </c>
    </row>
    <row r="120" spans="1:6" ht="13.5" customHeight="1" x14ac:dyDescent="0.25">
      <c r="A120" s="97">
        <v>47604</v>
      </c>
      <c r="B120" s="99">
        <v>0</v>
      </c>
      <c r="C120" s="104">
        <v>0.25</v>
      </c>
      <c r="D120" s="104">
        <v>0.25</v>
      </c>
      <c r="E120" s="101">
        <v>4.9300000000000004E-2</v>
      </c>
      <c r="F120" s="101">
        <v>4.9300000000000004E-2</v>
      </c>
    </row>
    <row r="121" spans="1:6" ht="13.5" customHeight="1" x14ac:dyDescent="0.25">
      <c r="A121" s="97">
        <v>47635</v>
      </c>
      <c r="B121" s="99">
        <v>0</v>
      </c>
      <c r="C121" s="104">
        <v>0.25</v>
      </c>
      <c r="D121" s="104">
        <v>0.25</v>
      </c>
      <c r="E121" s="101">
        <v>4.9300000000000004E-2</v>
      </c>
      <c r="F121" s="101">
        <v>4.9300000000000004E-2</v>
      </c>
    </row>
    <row r="122" spans="1:6" ht="13.5" customHeight="1" x14ac:dyDescent="0.25">
      <c r="A122" s="97">
        <v>47665</v>
      </c>
      <c r="B122" s="99">
        <v>0</v>
      </c>
      <c r="C122" s="104">
        <v>0.25</v>
      </c>
      <c r="D122" s="104">
        <v>0.25</v>
      </c>
      <c r="E122" s="101">
        <v>4.9300000000000004E-2</v>
      </c>
      <c r="F122" s="101">
        <v>4.9300000000000004E-2</v>
      </c>
    </row>
    <row r="123" spans="1:6" ht="13.5" customHeight="1" x14ac:dyDescent="0.25">
      <c r="A123" s="97">
        <v>47696</v>
      </c>
      <c r="B123" s="99">
        <v>0</v>
      </c>
      <c r="C123" s="104">
        <v>0.25</v>
      </c>
      <c r="D123" s="104">
        <v>0.25</v>
      </c>
      <c r="E123" s="101">
        <v>4.9300000000000004E-2</v>
      </c>
      <c r="F123" s="101">
        <v>4.9300000000000004E-2</v>
      </c>
    </row>
    <row r="124" spans="1:6" ht="13.5" customHeight="1" x14ac:dyDescent="0.25">
      <c r="A124" s="97">
        <v>47727</v>
      </c>
      <c r="B124" s="99">
        <v>0</v>
      </c>
      <c r="C124" s="104">
        <v>0.25</v>
      </c>
      <c r="D124" s="104">
        <v>0.25</v>
      </c>
      <c r="E124" s="101">
        <v>4.9300000000000004E-2</v>
      </c>
      <c r="F124" s="101">
        <v>4.9300000000000004E-2</v>
      </c>
    </row>
    <row r="125" spans="1:6" ht="13.5" customHeight="1" x14ac:dyDescent="0.25">
      <c r="A125" s="97">
        <v>47757</v>
      </c>
      <c r="B125" s="99">
        <v>0</v>
      </c>
      <c r="C125" s="104">
        <v>0.25</v>
      </c>
      <c r="D125" s="104">
        <v>0.25</v>
      </c>
      <c r="E125" s="101">
        <v>4.9300000000000004E-2</v>
      </c>
      <c r="F125" s="101">
        <v>4.9300000000000004E-2</v>
      </c>
    </row>
    <row r="126" spans="1:6" ht="13.5" customHeight="1" x14ac:dyDescent="0.25">
      <c r="A126" s="97">
        <v>47788</v>
      </c>
      <c r="B126" s="99">
        <v>0</v>
      </c>
      <c r="C126" s="104">
        <v>0.25</v>
      </c>
      <c r="D126" s="104">
        <v>0.25</v>
      </c>
      <c r="E126" s="101">
        <v>4.9300000000000004E-2</v>
      </c>
      <c r="F126" s="101">
        <v>4.9300000000000004E-2</v>
      </c>
    </row>
    <row r="127" spans="1:6" ht="13.5" customHeight="1" thickBot="1" x14ac:dyDescent="0.3">
      <c r="A127" s="98">
        <v>47818</v>
      </c>
      <c r="B127" s="100">
        <v>0</v>
      </c>
      <c r="C127" s="105">
        <v>0.25</v>
      </c>
      <c r="D127" s="105">
        <v>0.25</v>
      </c>
      <c r="E127" s="102">
        <v>4.9300000000000004E-2</v>
      </c>
      <c r="F127" s="102">
        <v>4.9300000000000004E-2</v>
      </c>
    </row>
    <row r="128" spans="1:6" ht="13.5" customHeight="1" thickTop="1" x14ac:dyDescent="0.25">
      <c r="A128" s="97">
        <v>47849</v>
      </c>
      <c r="B128" s="99">
        <v>0</v>
      </c>
      <c r="C128" s="104">
        <v>0.25</v>
      </c>
      <c r="D128" s="104">
        <v>0.25</v>
      </c>
      <c r="E128" s="101">
        <v>4.9300000000000004E-2</v>
      </c>
      <c r="F128" s="101">
        <v>4.9300000000000004E-2</v>
      </c>
    </row>
    <row r="129" spans="1:6" ht="13.5" customHeight="1" x14ac:dyDescent="0.25">
      <c r="A129" s="97">
        <v>47880</v>
      </c>
      <c r="B129" s="99">
        <v>0</v>
      </c>
      <c r="C129" s="104">
        <v>0.25</v>
      </c>
      <c r="D129" s="104">
        <v>0.25</v>
      </c>
      <c r="E129" s="101">
        <v>4.9300000000000004E-2</v>
      </c>
      <c r="F129" s="101">
        <v>4.9300000000000004E-2</v>
      </c>
    </row>
    <row r="130" spans="1:6" ht="13.5" customHeight="1" x14ac:dyDescent="0.25">
      <c r="A130" s="97">
        <v>47908</v>
      </c>
      <c r="B130" s="99">
        <v>0</v>
      </c>
      <c r="C130" s="104">
        <v>0.25</v>
      </c>
      <c r="D130" s="104">
        <v>0.25</v>
      </c>
      <c r="E130" s="101">
        <v>4.9300000000000004E-2</v>
      </c>
      <c r="F130" s="101">
        <v>4.9300000000000004E-2</v>
      </c>
    </row>
    <row r="131" spans="1:6" ht="13.5" customHeight="1" x14ac:dyDescent="0.25">
      <c r="A131" s="97">
        <v>47939</v>
      </c>
      <c r="B131" s="99">
        <v>0</v>
      </c>
      <c r="C131" s="104">
        <v>0.25</v>
      </c>
      <c r="D131" s="104">
        <v>0.25</v>
      </c>
      <c r="E131" s="101">
        <v>4.9300000000000004E-2</v>
      </c>
      <c r="F131" s="101">
        <v>4.9300000000000004E-2</v>
      </c>
    </row>
    <row r="132" spans="1:6" ht="13.5" customHeight="1" x14ac:dyDescent="0.25">
      <c r="A132" s="97">
        <v>47969</v>
      </c>
      <c r="B132" s="99">
        <v>0</v>
      </c>
      <c r="C132" s="104">
        <v>0.25</v>
      </c>
      <c r="D132" s="104">
        <v>0.25</v>
      </c>
      <c r="E132" s="101">
        <v>4.9300000000000004E-2</v>
      </c>
      <c r="F132" s="101">
        <v>4.9300000000000004E-2</v>
      </c>
    </row>
    <row r="133" spans="1:6" ht="13.5" customHeight="1" x14ac:dyDescent="0.25">
      <c r="A133" s="97">
        <v>48000</v>
      </c>
      <c r="B133" s="99">
        <v>0</v>
      </c>
      <c r="C133" s="104">
        <v>0.25</v>
      </c>
      <c r="D133" s="104">
        <v>0.25</v>
      </c>
      <c r="E133" s="101">
        <v>4.9300000000000004E-2</v>
      </c>
      <c r="F133" s="101">
        <v>4.9300000000000004E-2</v>
      </c>
    </row>
    <row r="134" spans="1:6" ht="13.5" customHeight="1" x14ac:dyDescent="0.25">
      <c r="A134" s="97">
        <v>48030</v>
      </c>
      <c r="B134" s="99">
        <v>0</v>
      </c>
      <c r="C134" s="104">
        <v>0.25</v>
      </c>
      <c r="D134" s="104">
        <v>0.25</v>
      </c>
      <c r="E134" s="101">
        <v>4.9300000000000004E-2</v>
      </c>
      <c r="F134" s="101">
        <v>4.9300000000000004E-2</v>
      </c>
    </row>
    <row r="135" spans="1:6" ht="13.5" customHeight="1" x14ac:dyDescent="0.25">
      <c r="A135" s="97">
        <v>48061</v>
      </c>
      <c r="B135" s="99">
        <v>0</v>
      </c>
      <c r="C135" s="104">
        <v>0.25</v>
      </c>
      <c r="D135" s="104">
        <v>0.25</v>
      </c>
      <c r="E135" s="101">
        <v>4.9300000000000004E-2</v>
      </c>
      <c r="F135" s="101">
        <v>4.9300000000000004E-2</v>
      </c>
    </row>
    <row r="136" spans="1:6" ht="13.5" customHeight="1" x14ac:dyDescent="0.25">
      <c r="A136" s="97">
        <v>48092</v>
      </c>
      <c r="B136" s="99">
        <v>0</v>
      </c>
      <c r="C136" s="104">
        <v>0.25</v>
      </c>
      <c r="D136" s="104">
        <v>0.25</v>
      </c>
      <c r="E136" s="101">
        <v>4.9300000000000004E-2</v>
      </c>
      <c r="F136" s="101">
        <v>4.9300000000000004E-2</v>
      </c>
    </row>
    <row r="137" spans="1:6" ht="13.5" customHeight="1" x14ac:dyDescent="0.25">
      <c r="A137" s="97">
        <v>48122</v>
      </c>
      <c r="B137" s="99">
        <v>0</v>
      </c>
      <c r="C137" s="104">
        <v>0.25</v>
      </c>
      <c r="D137" s="104">
        <v>0.25</v>
      </c>
      <c r="E137" s="101">
        <v>4.9300000000000004E-2</v>
      </c>
      <c r="F137" s="101">
        <v>4.9300000000000004E-2</v>
      </c>
    </row>
    <row r="138" spans="1:6" ht="13.5" customHeight="1" x14ac:dyDescent="0.25">
      <c r="A138" s="97">
        <v>48153</v>
      </c>
      <c r="B138" s="99">
        <v>0</v>
      </c>
      <c r="C138" s="106">
        <v>0</v>
      </c>
      <c r="D138" s="106">
        <v>0</v>
      </c>
      <c r="E138" s="101">
        <v>4.9300000000000004E-2</v>
      </c>
      <c r="F138" s="101">
        <v>4.9300000000000004E-2</v>
      </c>
    </row>
    <row r="139" spans="1:6" ht="13.5" customHeight="1" thickBot="1" x14ac:dyDescent="0.3">
      <c r="A139" s="98">
        <v>48183</v>
      </c>
      <c r="B139" s="100">
        <v>0</v>
      </c>
      <c r="C139" s="105">
        <v>0</v>
      </c>
      <c r="D139" s="105">
        <v>0</v>
      </c>
      <c r="E139" s="102">
        <v>4.9300000000000004E-2</v>
      </c>
      <c r="F139" s="102">
        <v>4.9300000000000004E-2</v>
      </c>
    </row>
    <row r="140" spans="1:6" ht="13.5" customHeight="1" thickTop="1" x14ac:dyDescent="0.25">
      <c r="A140" s="97">
        <v>48214</v>
      </c>
      <c r="B140" s="99">
        <v>0</v>
      </c>
      <c r="C140" s="104">
        <v>0</v>
      </c>
      <c r="D140" s="104">
        <v>0</v>
      </c>
      <c r="E140" s="101">
        <v>4.9300000000000004E-2</v>
      </c>
      <c r="F140" s="101">
        <v>4.9300000000000004E-2</v>
      </c>
    </row>
    <row r="141" spans="1:6" ht="13.5" customHeight="1" x14ac:dyDescent="0.25">
      <c r="A141" s="97">
        <v>48245</v>
      </c>
      <c r="B141" s="99">
        <v>0</v>
      </c>
      <c r="C141" s="104">
        <v>0</v>
      </c>
      <c r="D141" s="104">
        <v>0</v>
      </c>
      <c r="E141" s="101">
        <v>4.9300000000000004E-2</v>
      </c>
      <c r="F141" s="101">
        <v>4.9300000000000004E-2</v>
      </c>
    </row>
    <row r="142" spans="1:6" ht="13.5" customHeight="1" x14ac:dyDescent="0.25">
      <c r="A142" s="97">
        <v>48274</v>
      </c>
      <c r="B142" s="99">
        <v>0</v>
      </c>
      <c r="C142" s="104">
        <v>0</v>
      </c>
      <c r="D142" s="104">
        <v>0</v>
      </c>
      <c r="E142" s="101">
        <v>4.9300000000000004E-2</v>
      </c>
      <c r="F142" s="101">
        <v>4.9300000000000004E-2</v>
      </c>
    </row>
    <row r="143" spans="1:6" ht="13.5" customHeight="1" x14ac:dyDescent="0.25">
      <c r="A143" s="97">
        <v>48305</v>
      </c>
      <c r="B143" s="99">
        <v>0</v>
      </c>
      <c r="C143" s="104">
        <v>0</v>
      </c>
      <c r="D143" s="104">
        <v>0</v>
      </c>
      <c r="E143" s="101">
        <v>4.9300000000000004E-2</v>
      </c>
      <c r="F143" s="101">
        <v>4.9300000000000004E-2</v>
      </c>
    </row>
    <row r="144" spans="1:6" ht="13.5" customHeight="1" x14ac:dyDescent="0.25">
      <c r="A144" s="97">
        <v>48335</v>
      </c>
      <c r="B144" s="99">
        <v>0</v>
      </c>
      <c r="C144" s="104">
        <v>0</v>
      </c>
      <c r="D144" s="104">
        <v>0</v>
      </c>
      <c r="E144" s="101">
        <v>4.9300000000000004E-2</v>
      </c>
      <c r="F144" s="101">
        <v>4.9300000000000004E-2</v>
      </c>
    </row>
    <row r="145" spans="1:6" ht="13.5" customHeight="1" x14ac:dyDescent="0.25">
      <c r="A145" s="97">
        <v>48366</v>
      </c>
      <c r="B145" s="99">
        <v>0</v>
      </c>
      <c r="C145" s="104">
        <v>0</v>
      </c>
      <c r="D145" s="104">
        <v>0</v>
      </c>
      <c r="E145" s="101">
        <v>4.9300000000000004E-2</v>
      </c>
      <c r="F145" s="101">
        <v>4.9300000000000004E-2</v>
      </c>
    </row>
    <row r="146" spans="1:6" ht="13.5" customHeight="1" x14ac:dyDescent="0.25">
      <c r="A146" s="97">
        <v>48396</v>
      </c>
      <c r="B146" s="99">
        <v>0</v>
      </c>
      <c r="C146" s="104">
        <v>0</v>
      </c>
      <c r="D146" s="104">
        <v>0</v>
      </c>
      <c r="E146" s="101">
        <v>4.9300000000000004E-2</v>
      </c>
      <c r="F146" s="101">
        <v>4.9300000000000004E-2</v>
      </c>
    </row>
    <row r="147" spans="1:6" ht="13.5" customHeight="1" x14ac:dyDescent="0.25">
      <c r="A147" s="97">
        <v>48427</v>
      </c>
      <c r="B147" s="99">
        <v>0</v>
      </c>
      <c r="C147" s="104">
        <v>0</v>
      </c>
      <c r="D147" s="104">
        <v>0</v>
      </c>
      <c r="E147" s="101">
        <v>4.9300000000000004E-2</v>
      </c>
      <c r="F147" s="101">
        <v>4.9300000000000004E-2</v>
      </c>
    </row>
    <row r="148" spans="1:6" ht="13.5" customHeight="1" x14ac:dyDescent="0.25">
      <c r="A148" s="97">
        <v>48458</v>
      </c>
      <c r="B148" s="99">
        <v>0</v>
      </c>
      <c r="C148" s="104">
        <v>0</v>
      </c>
      <c r="D148" s="104">
        <v>0</v>
      </c>
      <c r="E148" s="101">
        <v>4.9300000000000004E-2</v>
      </c>
      <c r="F148" s="101">
        <v>4.9300000000000004E-2</v>
      </c>
    </row>
    <row r="149" spans="1:6" ht="13.5" customHeight="1" x14ac:dyDescent="0.25">
      <c r="A149" s="97">
        <v>48488</v>
      </c>
      <c r="B149" s="99">
        <v>0</v>
      </c>
      <c r="C149" s="104">
        <v>0</v>
      </c>
      <c r="D149" s="104">
        <v>0</v>
      </c>
      <c r="E149" s="101">
        <v>4.9300000000000004E-2</v>
      </c>
      <c r="F149" s="101">
        <v>4.9300000000000004E-2</v>
      </c>
    </row>
    <row r="150" spans="1:6" ht="13.5" customHeight="1" x14ac:dyDescent="0.25">
      <c r="A150" s="97">
        <v>48519</v>
      </c>
      <c r="B150" s="99">
        <v>0</v>
      </c>
      <c r="C150" s="106">
        <v>0</v>
      </c>
      <c r="D150" s="106">
        <v>0</v>
      </c>
      <c r="E150" s="101">
        <v>4.9300000000000004E-2</v>
      </c>
      <c r="F150" s="101">
        <v>4.9300000000000004E-2</v>
      </c>
    </row>
    <row r="151" spans="1:6" ht="13.5" customHeight="1" thickBot="1" x14ac:dyDescent="0.3">
      <c r="A151" s="98">
        <v>48549</v>
      </c>
      <c r="B151" s="100">
        <v>0</v>
      </c>
      <c r="C151" s="105">
        <v>0</v>
      </c>
      <c r="D151" s="105">
        <v>0</v>
      </c>
      <c r="E151" s="102">
        <v>4.9300000000000004E-2</v>
      </c>
      <c r="F151" s="102">
        <v>4.9300000000000004E-2</v>
      </c>
    </row>
    <row r="152" spans="1:6" ht="13.5" customHeight="1" thickTop="1" x14ac:dyDescent="0.25">
      <c r="A152" s="35"/>
      <c r="B152" s="36"/>
      <c r="C152" s="37"/>
      <c r="D152" s="37"/>
      <c r="E152" s="36"/>
      <c r="F152" s="36"/>
    </row>
    <row r="153" spans="1:6" ht="13.5" customHeight="1" x14ac:dyDescent="0.25">
      <c r="A153" s="35"/>
      <c r="B153" s="36"/>
      <c r="C153" s="37"/>
      <c r="D153" s="37"/>
      <c r="E153" s="36"/>
      <c r="F153" s="36"/>
    </row>
    <row r="154" spans="1:6" ht="13.5" customHeight="1" x14ac:dyDescent="0.25">
      <c r="A154" s="35"/>
      <c r="B154" s="36"/>
      <c r="C154" s="37"/>
      <c r="D154" s="37"/>
      <c r="E154" s="36"/>
      <c r="F154" s="36"/>
    </row>
    <row r="155" spans="1:6" ht="13.5" customHeight="1" x14ac:dyDescent="0.25">
      <c r="A155" s="35"/>
      <c r="B155" s="36"/>
      <c r="C155" s="37"/>
      <c r="D155" s="37"/>
      <c r="E155" s="36"/>
      <c r="F155" s="36"/>
    </row>
    <row r="156" spans="1:6" ht="13.5" customHeight="1" x14ac:dyDescent="0.25">
      <c r="A156" s="35"/>
      <c r="B156" s="36"/>
      <c r="C156" s="37"/>
      <c r="D156" s="37"/>
      <c r="E156" s="36"/>
      <c r="F156" s="36"/>
    </row>
    <row r="157" spans="1:6" ht="13.5" customHeight="1" x14ac:dyDescent="0.25">
      <c r="A157" s="35"/>
      <c r="B157" s="36"/>
      <c r="C157" s="37"/>
      <c r="D157" s="37"/>
      <c r="E157" s="36"/>
      <c r="F157" s="36"/>
    </row>
    <row r="158" spans="1:6" ht="13.5" customHeight="1" x14ac:dyDescent="0.25">
      <c r="A158" s="35"/>
      <c r="B158" s="36"/>
      <c r="C158" s="37"/>
      <c r="D158" s="37"/>
      <c r="E158" s="36"/>
      <c r="F158" s="36"/>
    </row>
    <row r="159" spans="1:6" ht="13.5" customHeight="1" x14ac:dyDescent="0.25">
      <c r="A159" s="35"/>
      <c r="B159" s="36"/>
      <c r="C159" s="37"/>
      <c r="D159" s="37"/>
      <c r="E159" s="36"/>
      <c r="F159" s="36"/>
    </row>
    <row r="160" spans="1:6" ht="13.5" customHeight="1" x14ac:dyDescent="0.25">
      <c r="A160" s="35"/>
      <c r="B160" s="36"/>
      <c r="C160" s="37"/>
      <c r="D160" s="37"/>
      <c r="E160" s="36"/>
      <c r="F160" s="36"/>
    </row>
    <row r="161" spans="1:6" ht="13.5" customHeight="1" x14ac:dyDescent="0.25">
      <c r="A161" s="35"/>
      <c r="B161" s="36"/>
      <c r="C161" s="37"/>
      <c r="D161" s="37"/>
      <c r="E161" s="36"/>
      <c r="F161" s="36"/>
    </row>
    <row r="162" spans="1:6" ht="13.5" customHeight="1" x14ac:dyDescent="0.25">
      <c r="A162" s="35"/>
      <c r="B162" s="36"/>
      <c r="C162" s="37"/>
      <c r="D162" s="37"/>
      <c r="E162" s="36"/>
      <c r="F162" s="36"/>
    </row>
    <row r="163" spans="1:6" ht="13.5" customHeight="1" x14ac:dyDescent="0.25">
      <c r="A163" s="35"/>
      <c r="B163" s="36"/>
      <c r="C163" s="37"/>
      <c r="D163" s="37"/>
      <c r="E163" s="36"/>
      <c r="F163" s="36"/>
    </row>
    <row r="164" spans="1:6" ht="13.5" customHeight="1" x14ac:dyDescent="0.25">
      <c r="A164" s="35"/>
      <c r="B164" s="36"/>
      <c r="C164" s="37"/>
      <c r="D164" s="37"/>
      <c r="E164" s="36"/>
      <c r="F164" s="36"/>
    </row>
    <row r="165" spans="1:6" ht="13.5" customHeight="1" x14ac:dyDescent="0.25">
      <c r="A165" s="35"/>
      <c r="B165" s="36"/>
      <c r="C165" s="37"/>
      <c r="D165" s="37"/>
      <c r="E165" s="36"/>
      <c r="F165" s="36"/>
    </row>
    <row r="166" spans="1:6" ht="13.5" customHeight="1" x14ac:dyDescent="0.25">
      <c r="A166" s="35"/>
      <c r="B166" s="36"/>
      <c r="C166" s="37"/>
      <c r="D166" s="37"/>
      <c r="E166" s="36"/>
      <c r="F166" s="36"/>
    </row>
    <row r="167" spans="1:6" ht="13.5" customHeight="1" x14ac:dyDescent="0.25">
      <c r="A167" s="33"/>
      <c r="B167" s="34"/>
      <c r="C167" s="34"/>
      <c r="D167" s="34"/>
      <c r="E167" s="34"/>
      <c r="F167" s="34"/>
    </row>
  </sheetData>
  <mergeCells count="1">
    <mergeCell ref="B6:F6"/>
  </mergeCells>
  <pageMargins left="0.7" right="0.7" top="0.75" bottom="0.75" header="0.3" footer="0.3"/>
  <pageSetup scale="25" orientation="landscape" r:id="rId1"/>
  <headerFooter>
    <oddFooter>&amp;L&amp;P of &amp;N&amp;CPKW WP PSE 2019 GRC&amp;R&amp;D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"/>
  <sheetViews>
    <sheetView topLeftCell="A68" zoomScale="85" zoomScaleNormal="85" workbookViewId="0">
      <selection activeCell="A112" sqref="A112"/>
    </sheetView>
  </sheetViews>
  <sheetFormatPr defaultRowHeight="15" x14ac:dyDescent="0.25"/>
  <cols>
    <col min="1" max="1" width="57.85546875" bestFit="1" customWidth="1"/>
    <col min="2" max="2" width="15.5703125" bestFit="1" customWidth="1"/>
    <col min="3" max="4" width="9.5703125" bestFit="1" customWidth="1"/>
    <col min="5" max="5" width="11.5703125" bestFit="1" customWidth="1"/>
    <col min="6" max="15" width="9.5703125" bestFit="1" customWidth="1"/>
    <col min="16" max="16" width="9.5703125" style="1" bestFit="1" customWidth="1"/>
    <col min="17" max="20" width="9.5703125" bestFit="1" customWidth="1"/>
  </cols>
  <sheetData>
    <row r="1" spans="1:16" ht="18.75" x14ac:dyDescent="0.3">
      <c r="A1" s="41" t="s">
        <v>30</v>
      </c>
    </row>
    <row r="2" spans="1:16" ht="15.75" x14ac:dyDescent="0.25">
      <c r="A2" s="129" t="s">
        <v>97</v>
      </c>
    </row>
    <row r="3" spans="1:16" ht="21" x14ac:dyDescent="0.35">
      <c r="A3" s="147" t="s">
        <v>98</v>
      </c>
    </row>
    <row r="4" spans="1:16" ht="15.75" x14ac:dyDescent="0.25">
      <c r="A4" s="148"/>
    </row>
    <row r="8" spans="1:16" ht="30" x14ac:dyDescent="0.25">
      <c r="A8" s="90" t="s">
        <v>2</v>
      </c>
      <c r="B8" s="91">
        <v>45292</v>
      </c>
      <c r="C8" s="91">
        <v>45323</v>
      </c>
      <c r="D8" s="91">
        <v>45352</v>
      </c>
      <c r="E8" s="91">
        <v>45383</v>
      </c>
      <c r="F8" s="91">
        <v>45413</v>
      </c>
      <c r="G8" s="91">
        <v>45444</v>
      </c>
      <c r="H8" s="91">
        <v>45474</v>
      </c>
      <c r="I8" s="91">
        <v>45505</v>
      </c>
      <c r="J8" s="91">
        <v>45536</v>
      </c>
      <c r="K8" s="91">
        <v>45566</v>
      </c>
      <c r="L8" s="91">
        <v>45597</v>
      </c>
      <c r="M8" s="91">
        <v>45627</v>
      </c>
      <c r="P8" s="158" t="s">
        <v>100</v>
      </c>
    </row>
    <row r="9" spans="1:16" x14ac:dyDescent="0.25">
      <c r="A9" s="89" t="s">
        <v>64</v>
      </c>
      <c r="B9" s="88">
        <v>774.25</v>
      </c>
      <c r="C9" s="88">
        <v>774.25</v>
      </c>
      <c r="D9" s="88">
        <v>774.25</v>
      </c>
      <c r="E9" s="88">
        <v>774.25</v>
      </c>
      <c r="F9" s="88">
        <v>774.25</v>
      </c>
      <c r="G9" s="88">
        <v>774.25</v>
      </c>
      <c r="H9" s="88">
        <v>774.25</v>
      </c>
      <c r="I9" s="88">
        <v>774.25</v>
      </c>
      <c r="J9" s="88">
        <v>774.25</v>
      </c>
      <c r="K9" s="88">
        <v>774.25</v>
      </c>
      <c r="L9" s="88">
        <v>774.25</v>
      </c>
      <c r="M9" s="88">
        <v>774.25</v>
      </c>
      <c r="N9" s="88"/>
      <c r="O9" s="88"/>
      <c r="P9" s="159">
        <v>774.25</v>
      </c>
    </row>
    <row r="10" spans="1:16" x14ac:dyDescent="0.25">
      <c r="A10" s="53" t="s">
        <v>66</v>
      </c>
      <c r="B10" s="88">
        <v>49.25</v>
      </c>
      <c r="C10" s="88">
        <v>49.25</v>
      </c>
      <c r="D10" s="88">
        <v>129.25</v>
      </c>
      <c r="E10" s="88">
        <v>134.25</v>
      </c>
      <c r="F10" s="88">
        <v>74.25</v>
      </c>
      <c r="G10" s="88">
        <v>84.25</v>
      </c>
      <c r="H10" s="88">
        <v>64.25</v>
      </c>
      <c r="I10" s="88">
        <v>64.25</v>
      </c>
      <c r="J10" s="88">
        <v>129.25</v>
      </c>
      <c r="K10" s="88">
        <v>149.25</v>
      </c>
      <c r="L10" s="88">
        <v>84.25</v>
      </c>
      <c r="M10" s="88">
        <v>49.25</v>
      </c>
      <c r="N10" s="88"/>
      <c r="O10" s="88"/>
      <c r="P10" s="159">
        <v>88.416666666666671</v>
      </c>
    </row>
    <row r="11" spans="1:16" x14ac:dyDescent="0.25">
      <c r="A11" s="69" t="s">
        <v>67</v>
      </c>
      <c r="B11" s="88">
        <v>41.08</v>
      </c>
      <c r="C11" s="88">
        <v>41.08</v>
      </c>
      <c r="D11" s="88">
        <v>41.08</v>
      </c>
      <c r="E11" s="88">
        <v>41.08</v>
      </c>
      <c r="F11" s="88">
        <v>41.08</v>
      </c>
      <c r="G11" s="88">
        <v>41.08</v>
      </c>
      <c r="H11" s="88">
        <v>41.08</v>
      </c>
      <c r="I11" s="88">
        <v>41.08</v>
      </c>
      <c r="J11" s="88">
        <v>41.08</v>
      </c>
      <c r="K11" s="88">
        <v>41.08</v>
      </c>
      <c r="L11" s="88">
        <v>41.08</v>
      </c>
      <c r="M11" s="88">
        <v>41.08</v>
      </c>
      <c r="N11" s="88"/>
      <c r="O11" s="88"/>
      <c r="P11" s="159">
        <v>41.079999999999991</v>
      </c>
    </row>
    <row r="12" spans="1:16" x14ac:dyDescent="0.25">
      <c r="A12" s="5" t="s">
        <v>68</v>
      </c>
      <c r="B12" s="88">
        <v>683.92</v>
      </c>
      <c r="C12" s="88">
        <v>683.92</v>
      </c>
      <c r="D12" s="88">
        <v>603.91999999999996</v>
      </c>
      <c r="E12" s="88">
        <v>598.91999999999996</v>
      </c>
      <c r="F12" s="88">
        <v>658.92</v>
      </c>
      <c r="G12" s="88">
        <v>648.91999999999996</v>
      </c>
      <c r="H12" s="88">
        <v>668.92</v>
      </c>
      <c r="I12" s="88">
        <v>668.92</v>
      </c>
      <c r="J12" s="88">
        <v>603.91999999999996</v>
      </c>
      <c r="K12" s="88">
        <v>583.91999999999996</v>
      </c>
      <c r="L12" s="88">
        <v>648.91999999999996</v>
      </c>
      <c r="M12" s="88">
        <v>683.92</v>
      </c>
      <c r="N12" s="88"/>
      <c r="O12" s="88"/>
      <c r="P12" s="159">
        <v>644.75333333333333</v>
      </c>
    </row>
    <row r="13" spans="1:16" x14ac:dyDescent="0.25">
      <c r="A13" s="89" t="s">
        <v>88</v>
      </c>
      <c r="B13" s="88">
        <v>0.88333225702292539</v>
      </c>
      <c r="C13" s="88">
        <v>0.88333225702292539</v>
      </c>
      <c r="D13" s="88">
        <v>0.78000645786244749</v>
      </c>
      <c r="E13" s="88">
        <v>0.77354859541491761</v>
      </c>
      <c r="F13" s="88">
        <v>0.85104294478527598</v>
      </c>
      <c r="G13" s="88">
        <v>0.83812721989021632</v>
      </c>
      <c r="H13" s="88">
        <v>0.86395866968033574</v>
      </c>
      <c r="I13" s="88">
        <v>0.86395866968033574</v>
      </c>
      <c r="J13" s="88">
        <v>0.78000645786244749</v>
      </c>
      <c r="K13" s="88">
        <v>0.75417500807232796</v>
      </c>
      <c r="L13" s="88">
        <v>0.83812721989021632</v>
      </c>
      <c r="M13" s="88">
        <v>0.88333225702292539</v>
      </c>
      <c r="N13" s="88"/>
      <c r="O13" s="88"/>
      <c r="P13" s="159">
        <v>0.83274566785060811</v>
      </c>
    </row>
    <row r="14" spans="1:16" x14ac:dyDescent="0.25">
      <c r="A14" s="5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159"/>
    </row>
    <row r="15" spans="1:16" x14ac:dyDescent="0.25">
      <c r="A15" s="89" t="s">
        <v>63</v>
      </c>
      <c r="B15" s="88">
        <v>495.78763440860212</v>
      </c>
      <c r="C15" s="135">
        <v>484.4717261904762</v>
      </c>
      <c r="D15" s="135">
        <v>460.20698924731181</v>
      </c>
      <c r="E15" s="135">
        <v>509.19513888888889</v>
      </c>
      <c r="F15" s="135">
        <v>594.29637096774195</v>
      </c>
      <c r="G15" s="135">
        <v>613.52430555555566</v>
      </c>
      <c r="H15" s="135">
        <v>545.38239247311822</v>
      </c>
      <c r="I15" s="135">
        <v>487.26814516129036</v>
      </c>
      <c r="J15" s="135">
        <v>358.11250000000001</v>
      </c>
      <c r="K15" s="135">
        <v>356.28427419354841</v>
      </c>
      <c r="L15" s="135">
        <v>439.40486111111113</v>
      </c>
      <c r="M15" s="135">
        <v>470.625</v>
      </c>
      <c r="N15" s="88"/>
      <c r="O15" s="88"/>
      <c r="P15" s="159">
        <v>484.54661151647042</v>
      </c>
    </row>
    <row r="16" spans="1:16" x14ac:dyDescent="0.25">
      <c r="A16" s="89" t="s">
        <v>65</v>
      </c>
      <c r="B16" s="88">
        <v>0.64034566923939573</v>
      </c>
      <c r="C16" s="88">
        <v>0.62573035349108974</v>
      </c>
      <c r="D16" s="88">
        <v>0.59439068679019935</v>
      </c>
      <c r="E16" s="88">
        <v>0.65766243317906214</v>
      </c>
      <c r="F16" s="88">
        <v>0.76757684335517207</v>
      </c>
      <c r="G16" s="88">
        <v>0.79241111469881265</v>
      </c>
      <c r="H16" s="88">
        <v>0.70440089437922926</v>
      </c>
      <c r="I16" s="88">
        <v>0.62934213130292593</v>
      </c>
      <c r="J16" s="88">
        <v>0.46252825314820795</v>
      </c>
      <c r="K16" s="88">
        <v>0.46016696699199022</v>
      </c>
      <c r="L16" s="88">
        <v>0.56752323036630437</v>
      </c>
      <c r="M16" s="88">
        <v>0.60784630287374875</v>
      </c>
      <c r="N16" s="88"/>
      <c r="O16" s="88"/>
      <c r="P16" s="159">
        <v>0.62582707331801146</v>
      </c>
    </row>
    <row r="17" spans="1:16" x14ac:dyDescent="0.25">
      <c r="P17" s="159"/>
    </row>
    <row r="18" spans="1:16" x14ac:dyDescent="0.25">
      <c r="A18" s="89" t="s">
        <v>81</v>
      </c>
      <c r="B18" s="95">
        <v>8.5969392843158271E-2</v>
      </c>
      <c r="C18" s="95">
        <v>8.5969392843158271E-2</v>
      </c>
      <c r="D18" s="95">
        <v>0.17292799533273934</v>
      </c>
      <c r="E18" s="95">
        <v>0.22581267998469615</v>
      </c>
      <c r="F18" s="95">
        <v>0.22581267998469615</v>
      </c>
      <c r="G18" s="95">
        <v>0.22581267998469615</v>
      </c>
      <c r="H18" s="95">
        <v>0.22581267998469615</v>
      </c>
      <c r="I18" s="95">
        <v>0.22581267998469615</v>
      </c>
      <c r="J18" s="95">
        <v>0.17292799533273934</v>
      </c>
      <c r="K18" s="95">
        <v>0.17292799533273934</v>
      </c>
      <c r="L18" s="95">
        <v>0.17292799533273934</v>
      </c>
      <c r="M18" s="95">
        <v>8.5969392843158271E-2</v>
      </c>
      <c r="N18" s="88"/>
      <c r="O18" s="88"/>
      <c r="P18" s="159">
        <v>0.17322362998199278</v>
      </c>
    </row>
    <row r="19" spans="1:16" x14ac:dyDescent="0.25">
      <c r="A19" s="89" t="s">
        <v>95</v>
      </c>
      <c r="B19" s="88">
        <v>66.561802408815296</v>
      </c>
      <c r="C19" s="88">
        <v>66.561802408815296</v>
      </c>
      <c r="D19" s="88">
        <v>133.88950038637344</v>
      </c>
      <c r="E19" s="88">
        <v>174.835467478151</v>
      </c>
      <c r="F19" s="88">
        <v>174.835467478151</v>
      </c>
      <c r="G19" s="88">
        <v>174.835467478151</v>
      </c>
      <c r="H19" s="88">
        <v>174.835467478151</v>
      </c>
      <c r="I19" s="88">
        <v>174.835467478151</v>
      </c>
      <c r="J19" s="88">
        <v>133.88950038637344</v>
      </c>
      <c r="K19" s="88">
        <v>133.88950038637344</v>
      </c>
      <c r="L19" s="88">
        <v>133.88950038637344</v>
      </c>
      <c r="M19" s="88">
        <v>66.561802408815296</v>
      </c>
      <c r="N19" s="88"/>
      <c r="O19" s="88"/>
      <c r="P19" s="159">
        <v>134.11839551355789</v>
      </c>
    </row>
    <row r="20" spans="1:16" x14ac:dyDescent="0.25"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159"/>
    </row>
    <row r="21" spans="1:16" x14ac:dyDescent="0.25">
      <c r="A21" s="90" t="s">
        <v>69</v>
      </c>
      <c r="B21" s="91">
        <v>45292</v>
      </c>
      <c r="C21" s="91">
        <v>45323</v>
      </c>
      <c r="D21" s="91">
        <v>45352</v>
      </c>
      <c r="E21" s="91">
        <v>45383</v>
      </c>
      <c r="F21" s="91">
        <v>45413</v>
      </c>
      <c r="G21" s="91">
        <v>45444</v>
      </c>
      <c r="H21" s="91">
        <v>45474</v>
      </c>
      <c r="I21" s="91">
        <v>45505</v>
      </c>
      <c r="J21" s="91">
        <v>45536</v>
      </c>
      <c r="K21" s="91">
        <v>45566</v>
      </c>
      <c r="L21" s="91">
        <v>45597</v>
      </c>
      <c r="M21" s="91">
        <v>45627</v>
      </c>
      <c r="N21" s="88"/>
      <c r="O21" s="88"/>
      <c r="P21" s="159"/>
    </row>
    <row r="22" spans="1:16" x14ac:dyDescent="0.25">
      <c r="A22" s="89" t="s">
        <v>64</v>
      </c>
      <c r="B22" s="88">
        <v>1279.6500000000001</v>
      </c>
      <c r="C22" s="88">
        <v>1279.6500000000001</v>
      </c>
      <c r="D22" s="88">
        <v>1279.6500000000001</v>
      </c>
      <c r="E22" s="88">
        <v>1279.6500000000001</v>
      </c>
      <c r="F22" s="88">
        <v>1279.6500000000001</v>
      </c>
      <c r="G22" s="88">
        <v>1279.6500000000001</v>
      </c>
      <c r="H22" s="88">
        <v>1279.6500000000001</v>
      </c>
      <c r="I22" s="88">
        <v>1279.6500000000001</v>
      </c>
      <c r="J22" s="88">
        <v>1279.6500000000001</v>
      </c>
      <c r="K22" s="88">
        <v>1279.6500000000001</v>
      </c>
      <c r="L22" s="88">
        <v>1279.6500000000001</v>
      </c>
      <c r="M22" s="88">
        <v>1279.6500000000001</v>
      </c>
      <c r="N22" s="88"/>
      <c r="O22" s="88"/>
      <c r="P22" s="159">
        <v>1279.6499999999999</v>
      </c>
    </row>
    <row r="23" spans="1:16" ht="14.1" customHeight="1" x14ac:dyDescent="0.25">
      <c r="A23" s="53" t="s">
        <v>73</v>
      </c>
      <c r="B23" s="88">
        <v>2.6500000000000909</v>
      </c>
      <c r="C23" s="88">
        <v>2.6500000000000909</v>
      </c>
      <c r="D23" s="88">
        <v>2.6500000000000909</v>
      </c>
      <c r="E23" s="88">
        <v>2.6500000000000909</v>
      </c>
      <c r="F23" s="88">
        <v>2.6500000000000909</v>
      </c>
      <c r="G23" s="88">
        <v>2.6500000000000909</v>
      </c>
      <c r="H23" s="88">
        <v>2.6500000000000909</v>
      </c>
      <c r="I23" s="88">
        <v>2.6500000000000909</v>
      </c>
      <c r="J23" s="88">
        <v>2.6500000000000909</v>
      </c>
      <c r="K23" s="88">
        <v>2.6500000000000909</v>
      </c>
      <c r="L23" s="88">
        <v>2.6500000000000909</v>
      </c>
      <c r="M23" s="88">
        <v>2.6500000000000909</v>
      </c>
      <c r="N23" s="88"/>
      <c r="O23" s="88"/>
      <c r="P23" s="159">
        <v>2.6500000000000909</v>
      </c>
    </row>
    <row r="24" spans="1:16" x14ac:dyDescent="0.25">
      <c r="A24" s="53" t="s">
        <v>66</v>
      </c>
      <c r="B24" s="88">
        <v>390</v>
      </c>
      <c r="C24" s="88">
        <v>495</v>
      </c>
      <c r="D24" s="88">
        <v>235</v>
      </c>
      <c r="E24" s="88">
        <v>260</v>
      </c>
      <c r="F24" s="88">
        <v>130</v>
      </c>
      <c r="G24" s="88">
        <v>130</v>
      </c>
      <c r="H24" s="88">
        <v>130</v>
      </c>
      <c r="I24" s="88">
        <v>130</v>
      </c>
      <c r="J24" s="88">
        <v>235</v>
      </c>
      <c r="K24" s="88">
        <v>130</v>
      </c>
      <c r="L24" s="88">
        <v>130</v>
      </c>
      <c r="M24" s="88">
        <v>130</v>
      </c>
      <c r="N24" s="88"/>
      <c r="O24" s="88"/>
      <c r="P24" s="159">
        <v>210.41666666666666</v>
      </c>
    </row>
    <row r="25" spans="1:16" x14ac:dyDescent="0.25">
      <c r="A25" s="5" t="s">
        <v>68</v>
      </c>
      <c r="B25" s="88">
        <v>887</v>
      </c>
      <c r="C25" s="88">
        <v>782</v>
      </c>
      <c r="D25" s="88">
        <v>1042</v>
      </c>
      <c r="E25" s="88">
        <v>1017</v>
      </c>
      <c r="F25" s="88">
        <v>1147</v>
      </c>
      <c r="G25" s="88">
        <v>1147</v>
      </c>
      <c r="H25" s="88">
        <v>1147</v>
      </c>
      <c r="I25" s="88">
        <v>1147</v>
      </c>
      <c r="J25" s="88">
        <v>1042</v>
      </c>
      <c r="K25" s="88">
        <v>1147</v>
      </c>
      <c r="L25" s="88">
        <v>1147</v>
      </c>
      <c r="M25" s="88">
        <v>1147</v>
      </c>
      <c r="N25" s="88"/>
      <c r="O25" s="88"/>
      <c r="P25" s="159">
        <v>1066.5833333333333</v>
      </c>
    </row>
    <row r="26" spans="1:16" x14ac:dyDescent="0.25">
      <c r="A26" s="89" t="s">
        <v>88</v>
      </c>
      <c r="B26" s="88">
        <v>0.69315828546868274</v>
      </c>
      <c r="C26" s="88">
        <v>0.61110459891376545</v>
      </c>
      <c r="D26" s="88">
        <v>0.81428515609737029</v>
      </c>
      <c r="E26" s="88">
        <v>0.79474856406048522</v>
      </c>
      <c r="F26" s="88">
        <v>0.89633884265228769</v>
      </c>
      <c r="G26" s="88">
        <v>0.89633884265228769</v>
      </c>
      <c r="H26" s="88">
        <v>0.89633884265228769</v>
      </c>
      <c r="I26" s="88">
        <v>0.89633884265228769</v>
      </c>
      <c r="J26" s="88">
        <v>0.81428515609737029</v>
      </c>
      <c r="K26" s="88">
        <v>0.89633884265228769</v>
      </c>
      <c r="L26" s="88">
        <v>0.89633884265228769</v>
      </c>
      <c r="M26" s="88">
        <v>0.89633884265228769</v>
      </c>
      <c r="N26" s="88"/>
      <c r="O26" s="88"/>
      <c r="P26" s="159">
        <v>0.833496138266974</v>
      </c>
    </row>
    <row r="27" spans="1:16" x14ac:dyDescent="0.25">
      <c r="A27" s="5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159"/>
    </row>
    <row r="28" spans="1:16" x14ac:dyDescent="0.25">
      <c r="A28" s="89" t="s">
        <v>63</v>
      </c>
      <c r="B28" s="88">
        <v>704.78293010752691</v>
      </c>
      <c r="C28" s="145">
        <v>670.76339285714289</v>
      </c>
      <c r="D28" s="145">
        <v>645.96169354838707</v>
      </c>
      <c r="E28" s="145">
        <v>706.86597222222213</v>
      </c>
      <c r="F28" s="145">
        <v>849.95295698924724</v>
      </c>
      <c r="G28" s="145">
        <v>891.25902777777787</v>
      </c>
      <c r="H28" s="145">
        <v>782.6552419354839</v>
      </c>
      <c r="I28" s="145">
        <v>679.26612903225805</v>
      </c>
      <c r="J28" s="145">
        <v>490.77013888888894</v>
      </c>
      <c r="K28" s="145">
        <v>493.91666666666669</v>
      </c>
      <c r="L28" s="145">
        <v>607.78125</v>
      </c>
      <c r="M28" s="145">
        <v>659.61626344086017</v>
      </c>
      <c r="N28" s="88"/>
      <c r="O28" s="88"/>
      <c r="P28" s="159">
        <v>681.96597195553852</v>
      </c>
    </row>
    <row r="29" spans="1:16" x14ac:dyDescent="0.25">
      <c r="A29" s="89" t="s">
        <v>65</v>
      </c>
      <c r="B29" s="88">
        <v>0.55076226320284993</v>
      </c>
      <c r="C29" s="88">
        <v>0.52417723038107522</v>
      </c>
      <c r="D29" s="88">
        <v>0.5047956031324089</v>
      </c>
      <c r="E29" s="88">
        <v>0.55239008496246789</v>
      </c>
      <c r="F29" s="88">
        <v>0.66420736684972237</v>
      </c>
      <c r="G29" s="88">
        <v>0.69648656099541106</v>
      </c>
      <c r="H29" s="88">
        <v>0.61161664668892579</v>
      </c>
      <c r="I29" s="88">
        <v>0.53082180989509475</v>
      </c>
      <c r="J29" s="88">
        <v>0.38351903949430616</v>
      </c>
      <c r="K29" s="88">
        <v>0.38597793667539299</v>
      </c>
      <c r="L29" s="88">
        <v>0.47495897315672253</v>
      </c>
      <c r="M29" s="88">
        <v>0.51546615358954406</v>
      </c>
      <c r="N29" s="88"/>
      <c r="O29" s="88"/>
      <c r="P29" s="159">
        <v>0.53293163908532681</v>
      </c>
    </row>
    <row r="30" spans="1:16" x14ac:dyDescent="0.25">
      <c r="A30" s="89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159"/>
    </row>
    <row r="31" spans="1:16" x14ac:dyDescent="0.25">
      <c r="A31" s="89" t="s">
        <v>81</v>
      </c>
      <c r="B31" s="95">
        <v>0.35</v>
      </c>
      <c r="C31" s="95">
        <v>0.35</v>
      </c>
      <c r="D31" s="95">
        <v>0.35</v>
      </c>
      <c r="E31" s="95">
        <v>0.35</v>
      </c>
      <c r="F31" s="95">
        <v>0.35</v>
      </c>
      <c r="G31" s="95">
        <v>0.35</v>
      </c>
      <c r="H31" s="95">
        <v>0.35</v>
      </c>
      <c r="I31" s="95">
        <v>0.35</v>
      </c>
      <c r="J31" s="95">
        <v>0.35</v>
      </c>
      <c r="K31" s="95">
        <v>0.35</v>
      </c>
      <c r="L31" s="95">
        <v>0.35</v>
      </c>
      <c r="M31" s="95">
        <v>0.35</v>
      </c>
      <c r="N31" s="88"/>
      <c r="O31" s="88"/>
      <c r="P31" s="159">
        <v>0.35000000000000003</v>
      </c>
    </row>
    <row r="32" spans="1:16" x14ac:dyDescent="0.25">
      <c r="A32" s="89" t="s">
        <v>95</v>
      </c>
      <c r="B32" s="88">
        <v>447.8775</v>
      </c>
      <c r="C32" s="88">
        <v>447.8775</v>
      </c>
      <c r="D32" s="88">
        <v>447.8775</v>
      </c>
      <c r="E32" s="88">
        <v>447.8775</v>
      </c>
      <c r="F32" s="88">
        <v>447.8775</v>
      </c>
      <c r="G32" s="88">
        <v>447.8775</v>
      </c>
      <c r="H32" s="88">
        <v>447.8775</v>
      </c>
      <c r="I32" s="88">
        <v>447.8775</v>
      </c>
      <c r="J32" s="88">
        <v>447.8775</v>
      </c>
      <c r="K32" s="88">
        <v>447.8775</v>
      </c>
      <c r="L32" s="88">
        <v>447.8775</v>
      </c>
      <c r="M32" s="88">
        <v>447.8775</v>
      </c>
      <c r="N32" s="88"/>
      <c r="O32" s="88"/>
      <c r="P32" s="159">
        <v>447.87749999999988</v>
      </c>
    </row>
    <row r="33" spans="1:16" x14ac:dyDescent="0.25"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159"/>
    </row>
    <row r="34" spans="1:16" x14ac:dyDescent="0.25">
      <c r="A34" s="90" t="s">
        <v>70</v>
      </c>
      <c r="B34" s="91">
        <v>45292</v>
      </c>
      <c r="C34" s="91">
        <v>45323</v>
      </c>
      <c r="D34" s="91">
        <v>45352</v>
      </c>
      <c r="E34" s="91">
        <v>45383</v>
      </c>
      <c r="F34" s="91">
        <v>45413</v>
      </c>
      <c r="G34" s="91">
        <v>45444</v>
      </c>
      <c r="H34" s="91">
        <v>45474</v>
      </c>
      <c r="I34" s="91">
        <v>45505</v>
      </c>
      <c r="J34" s="91">
        <v>45536</v>
      </c>
      <c r="K34" s="91">
        <v>45566</v>
      </c>
      <c r="L34" s="91">
        <v>45597</v>
      </c>
      <c r="M34" s="91">
        <v>45627</v>
      </c>
      <c r="N34" s="88"/>
      <c r="O34" s="88"/>
      <c r="P34" s="159"/>
    </row>
    <row r="35" spans="1:16" x14ac:dyDescent="0.25">
      <c r="A35" s="89" t="s">
        <v>64</v>
      </c>
      <c r="B35" s="88">
        <v>623.75</v>
      </c>
      <c r="C35" s="88">
        <v>623.75</v>
      </c>
      <c r="D35" s="88">
        <v>623.75</v>
      </c>
      <c r="E35" s="88">
        <v>623.75</v>
      </c>
      <c r="F35" s="88">
        <v>623.75</v>
      </c>
      <c r="G35" s="88">
        <v>623.75</v>
      </c>
      <c r="H35" s="88">
        <v>623.75</v>
      </c>
      <c r="I35" s="88">
        <v>623.75</v>
      </c>
      <c r="J35" s="88">
        <v>623.75</v>
      </c>
      <c r="K35" s="88">
        <v>623.75</v>
      </c>
      <c r="L35" s="88">
        <v>623.75</v>
      </c>
      <c r="M35" s="88">
        <v>623.75</v>
      </c>
      <c r="N35" s="88"/>
      <c r="O35" s="88"/>
      <c r="P35" s="159">
        <v>623.75</v>
      </c>
    </row>
    <row r="36" spans="1:16" x14ac:dyDescent="0.25">
      <c r="A36" s="53" t="s">
        <v>66</v>
      </c>
      <c r="B36" s="88">
        <v>70.725000000000023</v>
      </c>
      <c r="C36" s="88">
        <v>70.725000000000023</v>
      </c>
      <c r="D36" s="88">
        <v>70.725000000000023</v>
      </c>
      <c r="E36" s="88">
        <v>70.725000000000023</v>
      </c>
      <c r="F36" s="88">
        <v>70.725000000000023</v>
      </c>
      <c r="G36" s="88">
        <v>70.725000000000023</v>
      </c>
      <c r="H36" s="88">
        <v>70.725000000000023</v>
      </c>
      <c r="I36" s="88">
        <v>70.725000000000023</v>
      </c>
      <c r="J36" s="88">
        <v>70.725000000000023</v>
      </c>
      <c r="K36" s="88">
        <v>70.725000000000023</v>
      </c>
      <c r="L36" s="88">
        <v>70.725000000000023</v>
      </c>
      <c r="M36" s="88">
        <v>70.725000000000023</v>
      </c>
      <c r="N36" s="88"/>
      <c r="O36" s="88"/>
      <c r="P36" s="159">
        <v>70.725000000000023</v>
      </c>
    </row>
    <row r="37" spans="1:16" x14ac:dyDescent="0.25">
      <c r="A37" s="69" t="s">
        <v>67</v>
      </c>
      <c r="B37" s="88">
        <v>76</v>
      </c>
      <c r="C37" s="88">
        <v>59</v>
      </c>
      <c r="D37" s="88">
        <v>59</v>
      </c>
      <c r="E37" s="88">
        <v>42</v>
      </c>
      <c r="F37" s="88">
        <v>42</v>
      </c>
      <c r="G37" s="88">
        <v>42</v>
      </c>
      <c r="H37" s="88">
        <v>42</v>
      </c>
      <c r="I37" s="88">
        <v>59</v>
      </c>
      <c r="J37" s="88">
        <v>59</v>
      </c>
      <c r="K37" s="88">
        <v>42</v>
      </c>
      <c r="L37" s="88">
        <v>42</v>
      </c>
      <c r="M37" s="88">
        <v>42</v>
      </c>
      <c r="N37" s="88"/>
      <c r="O37" s="88"/>
      <c r="P37" s="159">
        <v>50.5</v>
      </c>
    </row>
    <row r="38" spans="1:16" x14ac:dyDescent="0.25">
      <c r="A38" s="5" t="s">
        <v>68</v>
      </c>
      <c r="B38" s="88">
        <v>477.02499999999998</v>
      </c>
      <c r="C38" s="88">
        <v>494.02499999999998</v>
      </c>
      <c r="D38" s="88">
        <v>494.02499999999998</v>
      </c>
      <c r="E38" s="88">
        <v>511.02499999999998</v>
      </c>
      <c r="F38" s="88">
        <v>511.02499999999998</v>
      </c>
      <c r="G38" s="88">
        <v>511.02499999999998</v>
      </c>
      <c r="H38" s="88">
        <v>511.02499999999998</v>
      </c>
      <c r="I38" s="88">
        <v>494.02499999999998</v>
      </c>
      <c r="J38" s="88">
        <v>494.02499999999998</v>
      </c>
      <c r="K38" s="88">
        <v>511.02499999999998</v>
      </c>
      <c r="L38" s="88">
        <v>511.02499999999998</v>
      </c>
      <c r="M38" s="88">
        <v>511.02499999999998</v>
      </c>
      <c r="N38" s="88"/>
      <c r="O38" s="88"/>
      <c r="P38" s="159">
        <v>502.52499999999992</v>
      </c>
    </row>
    <row r="39" spans="1:16" x14ac:dyDescent="0.25">
      <c r="A39" s="89" t="s">
        <v>88</v>
      </c>
      <c r="B39" s="88">
        <v>0.76476953907815626</v>
      </c>
      <c r="C39" s="88">
        <v>0.79202404809619231</v>
      </c>
      <c r="D39" s="88">
        <v>0.79202404809619231</v>
      </c>
      <c r="E39" s="88">
        <v>0.81927855711422837</v>
      </c>
      <c r="F39" s="88">
        <v>0.81927855711422837</v>
      </c>
      <c r="G39" s="88">
        <v>0.81927855711422837</v>
      </c>
      <c r="H39" s="88">
        <v>0.81927855711422837</v>
      </c>
      <c r="I39" s="88">
        <v>0.79202404809619231</v>
      </c>
      <c r="J39" s="88">
        <v>0.79202404809619231</v>
      </c>
      <c r="K39" s="88">
        <v>0.81927855711422837</v>
      </c>
      <c r="L39" s="88">
        <v>0.81927855711422837</v>
      </c>
      <c r="M39" s="88">
        <v>0.81927855711422837</v>
      </c>
      <c r="N39" s="88"/>
      <c r="O39" s="88"/>
      <c r="P39" s="159">
        <v>0.80565130260521045</v>
      </c>
    </row>
    <row r="40" spans="1:16" x14ac:dyDescent="0.25">
      <c r="A40" s="5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159"/>
    </row>
    <row r="41" spans="1:16" x14ac:dyDescent="0.25">
      <c r="A41" s="89" t="s">
        <v>63</v>
      </c>
      <c r="B41" s="88">
        <v>301.69018817204301</v>
      </c>
      <c r="C41" s="145">
        <v>293.85788690476193</v>
      </c>
      <c r="D41" s="145">
        <v>282.83333333333337</v>
      </c>
      <c r="E41" s="145">
        <v>301.44375000000002</v>
      </c>
      <c r="F41" s="145">
        <v>345.5456989247312</v>
      </c>
      <c r="G41" s="145">
        <v>354.39097222222222</v>
      </c>
      <c r="H41" s="145">
        <v>330.37903225806451</v>
      </c>
      <c r="I41" s="145">
        <v>301.46034946236557</v>
      </c>
      <c r="J41" s="145">
        <v>235.20277777777778</v>
      </c>
      <c r="K41" s="145">
        <v>234.62432795698925</v>
      </c>
      <c r="L41" s="145">
        <v>272.62847222222223</v>
      </c>
      <c r="M41" s="145">
        <v>288.60954301075265</v>
      </c>
      <c r="N41" s="88"/>
      <c r="O41" s="88"/>
      <c r="P41" s="159">
        <v>295.22219435377201</v>
      </c>
    </row>
    <row r="42" spans="1:16" x14ac:dyDescent="0.25">
      <c r="A42" s="89" t="s">
        <v>65</v>
      </c>
      <c r="B42" s="88">
        <v>0.48367164436399679</v>
      </c>
      <c r="C42" s="88">
        <v>0.47111484874510928</v>
      </c>
      <c r="D42" s="88">
        <v>0.45344021376085508</v>
      </c>
      <c r="E42" s="88">
        <v>0.48327655310621248</v>
      </c>
      <c r="F42" s="88">
        <v>0.5539810804404508</v>
      </c>
      <c r="G42" s="88">
        <v>0.56816187931418394</v>
      </c>
      <c r="H42" s="88">
        <v>0.52966578317926172</v>
      </c>
      <c r="I42" s="88">
        <v>0.48330316547072638</v>
      </c>
      <c r="J42" s="88">
        <v>0.37707860164773993</v>
      </c>
      <c r="K42" s="88">
        <v>0.37615122718555388</v>
      </c>
      <c r="L42" s="88">
        <v>0.43707971498552661</v>
      </c>
      <c r="M42" s="88">
        <v>0.46270067015751926</v>
      </c>
      <c r="N42" s="88"/>
      <c r="O42" s="88"/>
      <c r="P42" s="159">
        <v>0.47330211519642801</v>
      </c>
    </row>
    <row r="43" spans="1:16" x14ac:dyDescent="0.25">
      <c r="P43" s="159"/>
    </row>
    <row r="44" spans="1:16" x14ac:dyDescent="0.25">
      <c r="A44" s="89" t="s">
        <v>81</v>
      </c>
      <c r="B44" s="95">
        <v>0.35</v>
      </c>
      <c r="C44" s="95">
        <v>0.35</v>
      </c>
      <c r="D44" s="95">
        <v>0.35</v>
      </c>
      <c r="E44" s="95">
        <v>0.35</v>
      </c>
      <c r="F44" s="95">
        <v>0.35</v>
      </c>
      <c r="G44" s="95">
        <v>0.35</v>
      </c>
      <c r="H44" s="95">
        <v>0.35</v>
      </c>
      <c r="I44" s="95">
        <v>0.35</v>
      </c>
      <c r="J44" s="95">
        <v>0.35</v>
      </c>
      <c r="K44" s="95">
        <v>0.35</v>
      </c>
      <c r="L44" s="95">
        <v>0.35</v>
      </c>
      <c r="M44" s="95">
        <v>0.35</v>
      </c>
      <c r="N44" s="88"/>
      <c r="O44" s="88"/>
      <c r="P44" s="159">
        <v>0.35000000000000003</v>
      </c>
    </row>
    <row r="45" spans="1:16" x14ac:dyDescent="0.25">
      <c r="A45" s="89" t="s">
        <v>95</v>
      </c>
      <c r="B45" s="96">
        <v>218.3125</v>
      </c>
      <c r="C45" s="96">
        <v>218.3125</v>
      </c>
      <c r="D45" s="96">
        <v>218.3125</v>
      </c>
      <c r="E45" s="96">
        <v>218.3125</v>
      </c>
      <c r="F45" s="96">
        <v>218.3125</v>
      </c>
      <c r="G45" s="96">
        <v>218.3125</v>
      </c>
      <c r="H45" s="96">
        <v>218.3125</v>
      </c>
      <c r="I45" s="96">
        <v>218.3125</v>
      </c>
      <c r="J45" s="96">
        <v>218.3125</v>
      </c>
      <c r="K45" s="96">
        <v>218.3125</v>
      </c>
      <c r="L45" s="96">
        <v>218.3125</v>
      </c>
      <c r="M45" s="96">
        <v>218.3125</v>
      </c>
      <c r="P45" s="159">
        <v>218.3125</v>
      </c>
    </row>
    <row r="46" spans="1:16" x14ac:dyDescent="0.25">
      <c r="P46" s="159"/>
    </row>
    <row r="47" spans="1:16" x14ac:dyDescent="0.25">
      <c r="A47" s="90" t="s">
        <v>71</v>
      </c>
      <c r="B47" s="91">
        <v>45292</v>
      </c>
      <c r="C47" s="91">
        <v>45323</v>
      </c>
      <c r="D47" s="91">
        <v>45352</v>
      </c>
      <c r="E47" s="91">
        <v>45383</v>
      </c>
      <c r="F47" s="91">
        <v>45413</v>
      </c>
      <c r="G47" s="91">
        <v>45444</v>
      </c>
      <c r="H47" s="91">
        <v>45474</v>
      </c>
      <c r="I47" s="91">
        <v>45505</v>
      </c>
      <c r="J47" s="91">
        <v>45536</v>
      </c>
      <c r="K47" s="91">
        <v>45566</v>
      </c>
      <c r="L47" s="91">
        <v>45597</v>
      </c>
      <c r="M47" s="91">
        <v>45627</v>
      </c>
      <c r="N47" s="88"/>
      <c r="O47" s="88"/>
      <c r="P47" s="159"/>
    </row>
    <row r="48" spans="1:16" x14ac:dyDescent="0.25">
      <c r="A48" s="89" t="s">
        <v>64</v>
      </c>
      <c r="B48" s="88">
        <v>1038</v>
      </c>
      <c r="C48" s="88">
        <v>1038</v>
      </c>
      <c r="D48" s="88">
        <v>1038</v>
      </c>
      <c r="E48" s="88">
        <v>1038</v>
      </c>
      <c r="F48" s="88">
        <v>1038</v>
      </c>
      <c r="G48" s="88">
        <v>1038</v>
      </c>
      <c r="H48" s="88">
        <v>1038</v>
      </c>
      <c r="I48" s="88">
        <v>1038</v>
      </c>
      <c r="J48" s="88">
        <v>1038</v>
      </c>
      <c r="K48" s="88">
        <v>1038</v>
      </c>
      <c r="L48" s="88">
        <v>1038</v>
      </c>
      <c r="M48" s="88">
        <v>1038</v>
      </c>
      <c r="N48" s="88"/>
      <c r="O48" s="88"/>
      <c r="P48" s="159">
        <v>1038</v>
      </c>
    </row>
    <row r="49" spans="1:16" x14ac:dyDescent="0.25">
      <c r="A49" s="89" t="s">
        <v>74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159"/>
    </row>
    <row r="50" spans="1:16" x14ac:dyDescent="0.25">
      <c r="A50" s="53" t="s">
        <v>66</v>
      </c>
      <c r="B50" s="88">
        <v>90.924731182795824</v>
      </c>
      <c r="C50" s="88">
        <v>111.99999999999997</v>
      </c>
      <c r="D50" s="88">
        <v>125.54838709677415</v>
      </c>
      <c r="E50" s="88">
        <v>41.377777777777652</v>
      </c>
      <c r="F50" s="88">
        <v>0</v>
      </c>
      <c r="G50" s="88">
        <v>0</v>
      </c>
      <c r="H50" s="88">
        <v>0</v>
      </c>
      <c r="I50" s="88">
        <v>22.279569892473123</v>
      </c>
      <c r="J50" s="88">
        <v>182.00000000000023</v>
      </c>
      <c r="K50" s="88">
        <v>140.90322580645153</v>
      </c>
      <c r="L50" s="88">
        <v>111.99999999999997</v>
      </c>
      <c r="M50" s="88">
        <v>18.36559139784967</v>
      </c>
      <c r="N50" s="88"/>
      <c r="O50" s="88"/>
      <c r="P50" s="159">
        <v>70.449940262843512</v>
      </c>
    </row>
    <row r="51" spans="1:16" x14ac:dyDescent="0.25">
      <c r="A51" s="69" t="s">
        <v>67</v>
      </c>
      <c r="B51" s="88">
        <v>48.48</v>
      </c>
      <c r="C51" s="88">
        <v>48.48</v>
      </c>
      <c r="D51" s="88">
        <v>48.48</v>
      </c>
      <c r="E51" s="88">
        <v>48.48</v>
      </c>
      <c r="F51" s="88">
        <v>48.48</v>
      </c>
      <c r="G51" s="88">
        <v>48.48</v>
      </c>
      <c r="H51" s="88">
        <v>48.48</v>
      </c>
      <c r="I51" s="88">
        <v>48.48</v>
      </c>
      <c r="J51" s="88">
        <v>48.48</v>
      </c>
      <c r="K51" s="88">
        <v>48.48</v>
      </c>
      <c r="L51" s="88">
        <v>48.48</v>
      </c>
      <c r="M51" s="88">
        <v>48.48</v>
      </c>
      <c r="N51" s="88"/>
      <c r="O51" s="88"/>
      <c r="P51" s="159">
        <v>48.480000000000011</v>
      </c>
    </row>
    <row r="52" spans="1:16" x14ac:dyDescent="0.25">
      <c r="A52" s="5" t="s">
        <v>68</v>
      </c>
      <c r="B52" s="88">
        <v>898.59526881720421</v>
      </c>
      <c r="C52" s="88">
        <v>877.52</v>
      </c>
      <c r="D52" s="88">
        <v>863.97161290322583</v>
      </c>
      <c r="E52" s="88">
        <v>948.14222222222236</v>
      </c>
      <c r="F52" s="88">
        <v>989.52</v>
      </c>
      <c r="G52" s="88">
        <v>989.52</v>
      </c>
      <c r="H52" s="88">
        <v>989.52</v>
      </c>
      <c r="I52" s="88">
        <v>967.24043010752689</v>
      </c>
      <c r="J52" s="88">
        <v>807.51999999999975</v>
      </c>
      <c r="K52" s="88">
        <v>848.61677419354851</v>
      </c>
      <c r="L52" s="88">
        <v>877.52</v>
      </c>
      <c r="M52" s="88">
        <v>971.15440860215028</v>
      </c>
      <c r="N52" s="88"/>
      <c r="O52" s="88"/>
      <c r="P52" s="159">
        <v>919.07005973715638</v>
      </c>
    </row>
    <row r="53" spans="1:16" x14ac:dyDescent="0.25">
      <c r="A53" s="89" t="s">
        <v>88</v>
      </c>
      <c r="B53" s="88">
        <v>0.86569871755029304</v>
      </c>
      <c r="C53" s="88">
        <v>0.84539499036608856</v>
      </c>
      <c r="D53" s="88">
        <v>0.83234259431910007</v>
      </c>
      <c r="E53" s="88">
        <v>0.91343181331620649</v>
      </c>
      <c r="F53" s="88">
        <v>0.9532947976878613</v>
      </c>
      <c r="G53" s="88">
        <v>0.9532947976878613</v>
      </c>
      <c r="H53" s="88">
        <v>0.9532947976878613</v>
      </c>
      <c r="I53" s="88">
        <v>0.93183085752170225</v>
      </c>
      <c r="J53" s="88">
        <v>0.77795761078998049</v>
      </c>
      <c r="K53" s="88">
        <v>0.81754987879917973</v>
      </c>
      <c r="L53" s="88">
        <v>0.84539499036608856</v>
      </c>
      <c r="M53" s="88">
        <v>0.9356015497130542</v>
      </c>
      <c r="N53" s="88"/>
      <c r="O53" s="88"/>
      <c r="P53" s="159">
        <v>0.88542394965043958</v>
      </c>
    </row>
    <row r="54" spans="1:16" x14ac:dyDescent="0.25">
      <c r="A54" s="5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159"/>
    </row>
    <row r="55" spans="1:16" x14ac:dyDescent="0.25">
      <c r="A55" s="89" t="s">
        <v>63</v>
      </c>
      <c r="B55" s="88">
        <v>601.44556451612902</v>
      </c>
      <c r="C55" s="145">
        <v>579.31324404761904</v>
      </c>
      <c r="D55" s="145">
        <v>541.94153225806451</v>
      </c>
      <c r="E55" s="145">
        <v>608.23680555555552</v>
      </c>
      <c r="F55" s="145">
        <v>734.53629032258061</v>
      </c>
      <c r="G55" s="145">
        <v>761.67986111111111</v>
      </c>
      <c r="H55" s="145">
        <v>686.75739247311822</v>
      </c>
      <c r="I55" s="145">
        <v>561.53293010752691</v>
      </c>
      <c r="J55" s="145">
        <v>412.79305555555555</v>
      </c>
      <c r="K55" s="145">
        <v>416.52150537634407</v>
      </c>
      <c r="L55" s="145">
        <v>529.43194444444453</v>
      </c>
      <c r="M55" s="145">
        <v>566.39784946236557</v>
      </c>
      <c r="N55" s="88"/>
      <c r="O55" s="88"/>
      <c r="P55" s="159">
        <v>583.38233126920125</v>
      </c>
    </row>
    <row r="56" spans="1:16" x14ac:dyDescent="0.25">
      <c r="A56" s="89" t="s">
        <v>65</v>
      </c>
      <c r="B56" s="88">
        <v>0.57942732612343839</v>
      </c>
      <c r="C56" s="88">
        <v>0.55810524474722456</v>
      </c>
      <c r="D56" s="88">
        <v>0.52210166884206599</v>
      </c>
      <c r="E56" s="88">
        <v>0.58596994754870479</v>
      </c>
      <c r="F56" s="88">
        <v>0.70764575175585798</v>
      </c>
      <c r="G56" s="88">
        <v>0.73379562727467351</v>
      </c>
      <c r="H56" s="88">
        <v>0.66161598504153973</v>
      </c>
      <c r="I56" s="88">
        <v>0.54097584788779085</v>
      </c>
      <c r="J56" s="88">
        <v>0.39768117105544853</v>
      </c>
      <c r="K56" s="88">
        <v>0.40127312656680547</v>
      </c>
      <c r="L56" s="88">
        <v>0.51005004281738398</v>
      </c>
      <c r="M56" s="88">
        <v>0.54566266807549668</v>
      </c>
      <c r="N56" s="88"/>
      <c r="O56" s="88"/>
      <c r="P56" s="159">
        <v>0.56202536731136921</v>
      </c>
    </row>
    <row r="57" spans="1:16" x14ac:dyDescent="0.25">
      <c r="P57" s="159"/>
    </row>
    <row r="58" spans="1:16" x14ac:dyDescent="0.25">
      <c r="A58" s="89" t="s">
        <v>81</v>
      </c>
      <c r="B58" s="95">
        <v>4.9300000000000004E-2</v>
      </c>
      <c r="C58" s="95">
        <v>4.9300000000000004E-2</v>
      </c>
      <c r="D58" s="95">
        <v>4.9300000000000004E-2</v>
      </c>
      <c r="E58" s="95">
        <v>4.9300000000000004E-2</v>
      </c>
      <c r="F58" s="95">
        <v>4.9300000000000004E-2</v>
      </c>
      <c r="G58" s="95">
        <v>4.9300000000000004E-2</v>
      </c>
      <c r="H58" s="95">
        <v>4.9300000000000004E-2</v>
      </c>
      <c r="I58" s="95">
        <v>4.9300000000000004E-2</v>
      </c>
      <c r="J58" s="95">
        <v>4.9300000000000004E-2</v>
      </c>
      <c r="K58" s="95">
        <v>4.9300000000000004E-2</v>
      </c>
      <c r="L58" s="95">
        <v>4.9300000000000004E-2</v>
      </c>
      <c r="M58" s="95">
        <v>4.9300000000000004E-2</v>
      </c>
      <c r="N58" s="88"/>
      <c r="O58" s="88"/>
      <c r="P58" s="159">
        <v>4.9300000000000004E-2</v>
      </c>
    </row>
    <row r="59" spans="1:16" x14ac:dyDescent="0.25">
      <c r="A59" s="89" t="s">
        <v>95</v>
      </c>
      <c r="B59" s="88">
        <v>51.173400000000001</v>
      </c>
      <c r="C59" s="88">
        <v>51.173400000000001</v>
      </c>
      <c r="D59" s="88">
        <v>51.173400000000001</v>
      </c>
      <c r="E59" s="88">
        <v>51.173400000000001</v>
      </c>
      <c r="F59" s="88">
        <v>51.173400000000001</v>
      </c>
      <c r="G59" s="88">
        <v>51.173400000000001</v>
      </c>
      <c r="H59" s="88">
        <v>51.173400000000001</v>
      </c>
      <c r="I59" s="88">
        <v>51.173400000000001</v>
      </c>
      <c r="J59" s="88">
        <v>51.173400000000001</v>
      </c>
      <c r="K59" s="88">
        <v>51.173400000000001</v>
      </c>
      <c r="L59" s="88">
        <v>51.173400000000001</v>
      </c>
      <c r="M59" s="88">
        <v>51.173400000000001</v>
      </c>
      <c r="N59" s="88"/>
      <c r="O59" s="88"/>
      <c r="P59" s="159">
        <v>51.173400000000008</v>
      </c>
    </row>
    <row r="60" spans="1:16" x14ac:dyDescent="0.25">
      <c r="A60" s="89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159"/>
    </row>
    <row r="61" spans="1:16" x14ac:dyDescent="0.25">
      <c r="A61" s="90" t="s">
        <v>72</v>
      </c>
      <c r="B61" s="91">
        <v>45292</v>
      </c>
      <c r="C61" s="91">
        <v>45323</v>
      </c>
      <c r="D61" s="91">
        <v>45352</v>
      </c>
      <c r="E61" s="91">
        <v>45383</v>
      </c>
      <c r="F61" s="91">
        <v>45413</v>
      </c>
      <c r="G61" s="91">
        <v>45444</v>
      </c>
      <c r="H61" s="91">
        <v>45474</v>
      </c>
      <c r="I61" s="91">
        <v>45505</v>
      </c>
      <c r="J61" s="91">
        <v>45536</v>
      </c>
      <c r="K61" s="91">
        <v>45566</v>
      </c>
      <c r="L61" s="91">
        <v>45597</v>
      </c>
      <c r="M61" s="91">
        <v>45627</v>
      </c>
      <c r="N61" s="88"/>
      <c r="O61" s="88"/>
      <c r="P61" s="159"/>
    </row>
    <row r="62" spans="1:16" x14ac:dyDescent="0.25">
      <c r="A62" s="89" t="s">
        <v>64</v>
      </c>
      <c r="B62" s="88">
        <v>955.6</v>
      </c>
      <c r="C62" s="88">
        <v>955.6</v>
      </c>
      <c r="D62" s="88">
        <v>955.6</v>
      </c>
      <c r="E62" s="88">
        <v>955.6</v>
      </c>
      <c r="F62" s="88">
        <v>955.6</v>
      </c>
      <c r="G62" s="88">
        <v>955.6</v>
      </c>
      <c r="H62" s="88">
        <v>955.6</v>
      </c>
      <c r="I62" s="88">
        <v>955.6</v>
      </c>
      <c r="J62" s="88">
        <v>955.6</v>
      </c>
      <c r="K62" s="88">
        <v>955.6</v>
      </c>
      <c r="L62" s="88">
        <v>955.6</v>
      </c>
      <c r="M62" s="88">
        <v>955.6</v>
      </c>
      <c r="N62" s="88"/>
      <c r="O62" s="88"/>
      <c r="P62" s="159">
        <v>955.60000000000025</v>
      </c>
    </row>
    <row r="63" spans="1:16" x14ac:dyDescent="0.25">
      <c r="A63" s="89" t="s">
        <v>74</v>
      </c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159"/>
    </row>
    <row r="64" spans="1:16" x14ac:dyDescent="0.25">
      <c r="A64" s="53" t="s">
        <v>66</v>
      </c>
      <c r="B64" s="88">
        <v>94.999999999999986</v>
      </c>
      <c r="C64" s="88">
        <v>97.729885057471478</v>
      </c>
      <c r="D64" s="88">
        <v>94.999999999999986</v>
      </c>
      <c r="E64" s="88">
        <v>100.54166666666667</v>
      </c>
      <c r="F64" s="88">
        <v>185.91397849462365</v>
      </c>
      <c r="G64" s="88">
        <v>94.999999999999986</v>
      </c>
      <c r="H64" s="88">
        <v>103.42741935483862</v>
      </c>
      <c r="I64" s="88">
        <v>113.64247311827968</v>
      </c>
      <c r="J64" s="88">
        <v>225.88888888888897</v>
      </c>
      <c r="K64" s="88">
        <v>189.99999999999997</v>
      </c>
      <c r="L64" s="88">
        <v>189.99999999999997</v>
      </c>
      <c r="M64" s="88">
        <v>114.40860215053767</v>
      </c>
      <c r="N64" s="88"/>
      <c r="O64" s="88"/>
      <c r="P64" s="159">
        <v>133.8794094776089</v>
      </c>
    </row>
    <row r="65" spans="1:16" x14ac:dyDescent="0.25">
      <c r="A65" s="69" t="s">
        <v>67</v>
      </c>
      <c r="B65" s="88">
        <v>50.15</v>
      </c>
      <c r="C65" s="88">
        <v>50.15</v>
      </c>
      <c r="D65" s="88">
        <v>50.15</v>
      </c>
      <c r="E65" s="88">
        <v>50.15</v>
      </c>
      <c r="F65" s="88">
        <v>50.15</v>
      </c>
      <c r="G65" s="88">
        <v>50.15</v>
      </c>
      <c r="H65" s="88">
        <v>50.15</v>
      </c>
      <c r="I65" s="88">
        <v>50.15</v>
      </c>
      <c r="J65" s="88">
        <v>50.15</v>
      </c>
      <c r="K65" s="88">
        <v>50.15</v>
      </c>
      <c r="L65" s="88">
        <v>50.15</v>
      </c>
      <c r="M65" s="88">
        <v>50.15</v>
      </c>
      <c r="N65" s="88"/>
      <c r="O65" s="88"/>
      <c r="P65" s="159">
        <v>50.149999999999984</v>
      </c>
    </row>
    <row r="66" spans="1:16" x14ac:dyDescent="0.25">
      <c r="A66" s="5" t="s">
        <v>68</v>
      </c>
      <c r="B66" s="88">
        <v>810.45</v>
      </c>
      <c r="C66" s="88">
        <v>807.72011494252854</v>
      </c>
      <c r="D66" s="88">
        <v>810.45</v>
      </c>
      <c r="E66" s="88">
        <v>804.90833333333342</v>
      </c>
      <c r="F66" s="88">
        <v>719.53602150537643</v>
      </c>
      <c r="G66" s="88">
        <v>810.45</v>
      </c>
      <c r="H66" s="88">
        <v>802.02258064516138</v>
      </c>
      <c r="I66" s="88">
        <v>791.80752688172038</v>
      </c>
      <c r="J66" s="88">
        <v>679.56111111111102</v>
      </c>
      <c r="K66" s="88">
        <v>715.45</v>
      </c>
      <c r="L66" s="88">
        <v>715.45</v>
      </c>
      <c r="M66" s="88">
        <v>791.04139784946233</v>
      </c>
      <c r="N66" s="88"/>
      <c r="O66" s="88"/>
      <c r="P66" s="159">
        <v>771.57059052239117</v>
      </c>
    </row>
    <row r="67" spans="1:16" x14ac:dyDescent="0.25">
      <c r="A67" s="89" t="s">
        <v>88</v>
      </c>
      <c r="B67" s="88">
        <v>0.8481059020510674</v>
      </c>
      <c r="C67" s="88">
        <v>0.84524917846643843</v>
      </c>
      <c r="D67" s="88">
        <v>0.8481059020510674</v>
      </c>
      <c r="E67" s="88">
        <v>0.84230675317427106</v>
      </c>
      <c r="F67" s="88">
        <v>0.75296779144555925</v>
      </c>
      <c r="G67" s="88">
        <v>0.8481059020510674</v>
      </c>
      <c r="H67" s="88">
        <v>0.83928691988819737</v>
      </c>
      <c r="I67" s="88">
        <v>0.82859724453926364</v>
      </c>
      <c r="J67" s="88">
        <v>0.7111355285800659</v>
      </c>
      <c r="K67" s="88">
        <v>0.74869192130598583</v>
      </c>
      <c r="L67" s="88">
        <v>0.74869192130598583</v>
      </c>
      <c r="M67" s="88">
        <v>0.82779551888809366</v>
      </c>
      <c r="N67" s="88"/>
      <c r="O67" s="88"/>
      <c r="P67" s="159">
        <v>0.80742004031225523</v>
      </c>
    </row>
    <row r="68" spans="1:16" x14ac:dyDescent="0.25">
      <c r="A68" s="5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159"/>
    </row>
    <row r="69" spans="1:16" x14ac:dyDescent="0.25">
      <c r="A69" s="89" t="s">
        <v>63</v>
      </c>
      <c r="B69" s="88">
        <v>564.4354838709678</v>
      </c>
      <c r="C69" s="145">
        <v>564.26264880952385</v>
      </c>
      <c r="D69" s="145">
        <v>522.09072580645159</v>
      </c>
      <c r="E69" s="145">
        <v>563.16527777777776</v>
      </c>
      <c r="F69" s="145">
        <v>663.9361559139785</v>
      </c>
      <c r="G69" s="145">
        <v>672.61597222222213</v>
      </c>
      <c r="H69" s="145">
        <v>621.61760752688167</v>
      </c>
      <c r="I69" s="145">
        <v>529.34206989247309</v>
      </c>
      <c r="J69" s="145">
        <v>389.76180555555555</v>
      </c>
      <c r="K69" s="145">
        <v>402.78629032258061</v>
      </c>
      <c r="L69" s="145">
        <v>500.52430555555554</v>
      </c>
      <c r="M69" s="145">
        <v>528.13104838709683</v>
      </c>
      <c r="N69" s="88"/>
      <c r="O69" s="88"/>
      <c r="P69" s="159">
        <v>543.55578263675534</v>
      </c>
    </row>
    <row r="70" spans="1:16" x14ac:dyDescent="0.25">
      <c r="A70" s="89" t="s">
        <v>65</v>
      </c>
      <c r="B70" s="88">
        <v>0.59066082447778123</v>
      </c>
      <c r="C70" s="88">
        <v>0.59047995898861849</v>
      </c>
      <c r="D70" s="88">
        <v>0.54634860381587647</v>
      </c>
      <c r="E70" s="88">
        <v>0.58933160085577407</v>
      </c>
      <c r="F70" s="88">
        <v>0.69478459178942908</v>
      </c>
      <c r="G70" s="88">
        <v>0.7038676980140457</v>
      </c>
      <c r="H70" s="88">
        <v>0.65049979858401175</v>
      </c>
      <c r="I70" s="88">
        <v>0.55393686677738918</v>
      </c>
      <c r="J70" s="88">
        <v>0.40787129087019208</v>
      </c>
      <c r="K70" s="88">
        <v>0.42150093168959879</v>
      </c>
      <c r="L70" s="88">
        <v>0.52378014394679318</v>
      </c>
      <c r="M70" s="88">
        <v>0.55266957763404856</v>
      </c>
      <c r="N70" s="88"/>
      <c r="O70" s="88"/>
      <c r="P70" s="159">
        <v>0.56881099062029661</v>
      </c>
    </row>
    <row r="71" spans="1:16" x14ac:dyDescent="0.25">
      <c r="P71" s="159"/>
    </row>
    <row r="72" spans="1:16" x14ac:dyDescent="0.25">
      <c r="A72" s="89" t="s">
        <v>81</v>
      </c>
      <c r="B72" s="95">
        <v>4.9300000000000004E-2</v>
      </c>
      <c r="C72" s="95">
        <v>4.9300000000000004E-2</v>
      </c>
      <c r="D72" s="95">
        <v>4.9300000000000004E-2</v>
      </c>
      <c r="E72" s="95">
        <v>4.9300000000000004E-2</v>
      </c>
      <c r="F72" s="95">
        <v>4.9300000000000004E-2</v>
      </c>
      <c r="G72" s="95">
        <v>4.9300000000000004E-2</v>
      </c>
      <c r="H72" s="95">
        <v>4.9300000000000004E-2</v>
      </c>
      <c r="I72" s="95">
        <v>4.9300000000000004E-2</v>
      </c>
      <c r="J72" s="95">
        <v>4.9300000000000004E-2</v>
      </c>
      <c r="K72" s="95">
        <v>4.9300000000000004E-2</v>
      </c>
      <c r="L72" s="95">
        <v>4.9300000000000004E-2</v>
      </c>
      <c r="M72" s="95">
        <v>4.9300000000000004E-2</v>
      </c>
      <c r="N72" s="88"/>
      <c r="O72" s="88"/>
      <c r="P72" s="159">
        <v>4.9300000000000004E-2</v>
      </c>
    </row>
    <row r="73" spans="1:16" x14ac:dyDescent="0.25">
      <c r="A73" s="89" t="s">
        <v>95</v>
      </c>
      <c r="B73" s="96">
        <v>47.111080000000001</v>
      </c>
      <c r="C73" s="96">
        <v>47.111080000000001</v>
      </c>
      <c r="D73" s="96">
        <v>47.111080000000001</v>
      </c>
      <c r="E73" s="96">
        <v>47.111080000000001</v>
      </c>
      <c r="F73" s="96">
        <v>47.111080000000001</v>
      </c>
      <c r="G73" s="96">
        <v>47.111080000000001</v>
      </c>
      <c r="H73" s="96">
        <v>47.111080000000001</v>
      </c>
      <c r="I73" s="96">
        <v>47.111080000000001</v>
      </c>
      <c r="J73" s="96">
        <v>47.111080000000001</v>
      </c>
      <c r="K73" s="96">
        <v>47.111080000000001</v>
      </c>
      <c r="L73" s="96">
        <v>47.111080000000001</v>
      </c>
      <c r="M73" s="96">
        <v>47.111080000000001</v>
      </c>
      <c r="P73" s="159">
        <v>47.111080000000008</v>
      </c>
    </row>
    <row r="74" spans="1:16" x14ac:dyDescent="0.25">
      <c r="P74" s="159"/>
    </row>
    <row r="75" spans="1:16" x14ac:dyDescent="0.25">
      <c r="A75" s="90" t="s">
        <v>4</v>
      </c>
      <c r="B75" s="91">
        <v>45292</v>
      </c>
      <c r="C75" s="91">
        <v>45323</v>
      </c>
      <c r="D75" s="91">
        <v>45352</v>
      </c>
      <c r="E75" s="91">
        <v>45383</v>
      </c>
      <c r="F75" s="91">
        <v>45413</v>
      </c>
      <c r="G75" s="91">
        <v>45444</v>
      </c>
      <c r="H75" s="91">
        <v>45474</v>
      </c>
      <c r="I75" s="91">
        <v>45505</v>
      </c>
      <c r="J75" s="91">
        <v>45536</v>
      </c>
      <c r="K75" s="91">
        <v>45566</v>
      </c>
      <c r="L75" s="91">
        <v>45597</v>
      </c>
      <c r="M75" s="91">
        <v>45627</v>
      </c>
      <c r="N75" s="88"/>
      <c r="O75" s="88"/>
      <c r="P75" s="159"/>
    </row>
    <row r="76" spans="1:16" ht="15.75" thickBot="1" x14ac:dyDescent="0.3">
      <c r="A76" s="89" t="s">
        <v>64</v>
      </c>
      <c r="B76" s="88">
        <v>105</v>
      </c>
      <c r="C76" s="88">
        <v>105</v>
      </c>
      <c r="D76" s="88">
        <v>105</v>
      </c>
      <c r="E76" s="88">
        <v>105</v>
      </c>
      <c r="F76" s="88">
        <v>105</v>
      </c>
      <c r="G76" s="88">
        <v>105</v>
      </c>
      <c r="H76" s="88">
        <v>105</v>
      </c>
      <c r="I76" s="88">
        <v>105</v>
      </c>
      <c r="J76" s="88">
        <v>105</v>
      </c>
      <c r="K76" s="88">
        <v>105</v>
      </c>
      <c r="L76" s="88">
        <v>105</v>
      </c>
      <c r="M76" s="88">
        <v>105</v>
      </c>
      <c r="N76" s="88"/>
      <c r="O76" s="88"/>
      <c r="P76" s="159">
        <v>105</v>
      </c>
    </row>
    <row r="77" spans="1:16" ht="15.75" thickTop="1" x14ac:dyDescent="0.25">
      <c r="A77" s="89" t="s">
        <v>76</v>
      </c>
      <c r="B77" s="149"/>
      <c r="C77" s="150"/>
      <c r="D77" s="150"/>
      <c r="E77" s="150"/>
      <c r="F77" s="150"/>
      <c r="G77" s="150"/>
      <c r="H77" s="150"/>
      <c r="I77" s="150"/>
      <c r="J77" s="150"/>
      <c r="K77" s="150"/>
      <c r="L77" s="150"/>
      <c r="M77" s="155"/>
      <c r="N77" s="88"/>
      <c r="O77" s="88"/>
      <c r="P77" s="176"/>
    </row>
    <row r="78" spans="1:16" x14ac:dyDescent="0.25">
      <c r="A78" s="53" t="s">
        <v>77</v>
      </c>
      <c r="B78" s="151"/>
      <c r="C78" s="152"/>
      <c r="D78" s="152"/>
      <c r="E78" s="152"/>
      <c r="F78" s="152"/>
      <c r="G78" s="152"/>
      <c r="H78" s="152"/>
      <c r="I78" s="152"/>
      <c r="J78" s="152"/>
      <c r="K78" s="152"/>
      <c r="L78" s="152"/>
      <c r="M78" s="156"/>
      <c r="N78" s="88"/>
      <c r="O78" s="88"/>
      <c r="P78" s="177"/>
    </row>
    <row r="79" spans="1:16" x14ac:dyDescent="0.25">
      <c r="A79" s="5" t="s">
        <v>68</v>
      </c>
      <c r="B79" s="151"/>
      <c r="C79" s="152"/>
      <c r="D79" s="152"/>
      <c r="E79" s="152"/>
      <c r="F79" s="152"/>
      <c r="G79" s="152"/>
      <c r="H79" s="152"/>
      <c r="I79" s="152"/>
      <c r="J79" s="152"/>
      <c r="K79" s="152"/>
      <c r="L79" s="152"/>
      <c r="M79" s="156"/>
      <c r="N79" s="88"/>
      <c r="O79" s="88"/>
      <c r="P79" s="177"/>
    </row>
    <row r="80" spans="1:16" ht="15.75" thickBot="1" x14ac:dyDescent="0.3">
      <c r="A80" s="89" t="s">
        <v>88</v>
      </c>
      <c r="B80" s="153"/>
      <c r="C80" s="154"/>
      <c r="D80" s="154"/>
      <c r="E80" s="154"/>
      <c r="F80" s="154"/>
      <c r="G80" s="154"/>
      <c r="H80" s="154"/>
      <c r="I80" s="154"/>
      <c r="J80" s="154"/>
      <c r="K80" s="154"/>
      <c r="L80" s="154"/>
      <c r="M80" s="157"/>
      <c r="N80" s="88"/>
      <c r="O80" s="88"/>
      <c r="P80" s="178"/>
    </row>
    <row r="81" spans="1:16" ht="16.5" thickTop="1" thickBot="1" x14ac:dyDescent="0.3">
      <c r="A81" s="5"/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159"/>
    </row>
    <row r="82" spans="1:16" ht="15.75" thickTop="1" x14ac:dyDescent="0.25">
      <c r="A82" s="89" t="s">
        <v>63</v>
      </c>
      <c r="B82" s="149"/>
      <c r="C82" s="150"/>
      <c r="D82" s="150"/>
      <c r="E82" s="150"/>
      <c r="F82" s="150"/>
      <c r="G82" s="150"/>
      <c r="H82" s="150"/>
      <c r="I82" s="150"/>
      <c r="J82" s="150"/>
      <c r="K82" s="150"/>
      <c r="L82" s="150"/>
      <c r="M82" s="155"/>
      <c r="N82" s="88"/>
      <c r="O82" s="88"/>
      <c r="P82" s="176"/>
    </row>
    <row r="83" spans="1:16" ht="15.75" thickBot="1" x14ac:dyDescent="0.3">
      <c r="A83" s="89" t="s">
        <v>65</v>
      </c>
      <c r="B83" s="153"/>
      <c r="C83" s="154"/>
      <c r="D83" s="154"/>
      <c r="E83" s="154"/>
      <c r="F83" s="154"/>
      <c r="G83" s="154"/>
      <c r="H83" s="154"/>
      <c r="I83" s="154"/>
      <c r="J83" s="154"/>
      <c r="K83" s="154"/>
      <c r="L83" s="154"/>
      <c r="M83" s="157"/>
      <c r="N83" s="88"/>
      <c r="O83" s="88"/>
      <c r="P83" s="178"/>
    </row>
    <row r="84" spans="1:16" ht="15.75" thickTop="1" x14ac:dyDescent="0.25">
      <c r="P84" s="159"/>
    </row>
    <row r="85" spans="1:16" x14ac:dyDescent="0.25">
      <c r="A85" s="90" t="s">
        <v>78</v>
      </c>
      <c r="B85" s="91">
        <v>45292</v>
      </c>
      <c r="C85" s="91">
        <v>45323</v>
      </c>
      <c r="D85" s="91">
        <v>45352</v>
      </c>
      <c r="E85" s="91">
        <v>45383</v>
      </c>
      <c r="F85" s="91">
        <v>45413</v>
      </c>
      <c r="G85" s="91">
        <v>45444</v>
      </c>
      <c r="H85" s="91">
        <v>45474</v>
      </c>
      <c r="I85" s="91">
        <v>45505</v>
      </c>
      <c r="J85" s="91">
        <v>45536</v>
      </c>
      <c r="K85" s="91">
        <v>45566</v>
      </c>
      <c r="L85" s="91">
        <v>45597</v>
      </c>
      <c r="M85" s="91">
        <v>45627</v>
      </c>
      <c r="N85" s="88"/>
      <c r="O85" s="88"/>
      <c r="P85" s="159"/>
    </row>
    <row r="86" spans="1:16" ht="15.75" thickBot="1" x14ac:dyDescent="0.3">
      <c r="A86" s="89" t="s">
        <v>64</v>
      </c>
      <c r="B86" s="88">
        <v>111.2</v>
      </c>
      <c r="C86" s="88">
        <v>111.2</v>
      </c>
      <c r="D86" s="88">
        <v>111.2</v>
      </c>
      <c r="E86" s="88">
        <v>111.2</v>
      </c>
      <c r="F86" s="88">
        <v>111.2</v>
      </c>
      <c r="G86" s="88">
        <v>111.2</v>
      </c>
      <c r="H86" s="88">
        <v>111.2</v>
      </c>
      <c r="I86" s="88">
        <v>111.2</v>
      </c>
      <c r="J86" s="88">
        <v>111.2</v>
      </c>
      <c r="K86" s="88">
        <v>111.2</v>
      </c>
      <c r="L86" s="88">
        <v>111.2</v>
      </c>
      <c r="M86" s="88">
        <v>111.2</v>
      </c>
      <c r="N86" s="88"/>
      <c r="O86" s="88"/>
      <c r="P86" s="159">
        <v>111.20000000000003</v>
      </c>
    </row>
    <row r="87" spans="1:16" ht="15.75" thickTop="1" x14ac:dyDescent="0.25">
      <c r="A87" s="89" t="s">
        <v>63</v>
      </c>
      <c r="B87" s="149"/>
      <c r="C87" s="150"/>
      <c r="D87" s="150"/>
      <c r="E87" s="150"/>
      <c r="F87" s="150"/>
      <c r="G87" s="150"/>
      <c r="H87" s="150"/>
      <c r="I87" s="150"/>
      <c r="J87" s="150"/>
      <c r="K87" s="150"/>
      <c r="L87" s="150"/>
      <c r="M87" s="155"/>
      <c r="N87" s="88"/>
      <c r="O87" s="88"/>
      <c r="P87" s="176"/>
    </row>
    <row r="88" spans="1:16" ht="15.75" thickBot="1" x14ac:dyDescent="0.3">
      <c r="A88" s="89" t="s">
        <v>65</v>
      </c>
      <c r="B88" s="153"/>
      <c r="C88" s="154"/>
      <c r="D88" s="154"/>
      <c r="E88" s="154"/>
      <c r="F88" s="154"/>
      <c r="G88" s="154"/>
      <c r="H88" s="154"/>
      <c r="I88" s="154"/>
      <c r="J88" s="154"/>
      <c r="K88" s="154"/>
      <c r="L88" s="154"/>
      <c r="M88" s="157"/>
      <c r="N88" s="88"/>
      <c r="O88" s="88"/>
      <c r="P88" s="178"/>
    </row>
    <row r="89" spans="1:16" ht="15.75" thickTop="1" x14ac:dyDescent="0.25">
      <c r="A89" s="89"/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159"/>
    </row>
    <row r="90" spans="1:16" x14ac:dyDescent="0.25">
      <c r="A90" s="90" t="s">
        <v>79</v>
      </c>
      <c r="B90" s="91">
        <v>45292</v>
      </c>
      <c r="C90" s="91">
        <v>45323</v>
      </c>
      <c r="D90" s="91">
        <v>45352</v>
      </c>
      <c r="E90" s="91">
        <v>45383</v>
      </c>
      <c r="F90" s="91">
        <v>45413</v>
      </c>
      <c r="G90" s="91">
        <v>45444</v>
      </c>
      <c r="H90" s="91">
        <v>45474</v>
      </c>
      <c r="I90" s="91">
        <v>45505</v>
      </c>
      <c r="J90" s="91">
        <v>45536</v>
      </c>
      <c r="K90" s="91">
        <v>45566</v>
      </c>
      <c r="L90" s="91">
        <v>45597</v>
      </c>
      <c r="M90" s="91">
        <v>45627</v>
      </c>
      <c r="N90" s="88"/>
      <c r="O90" s="88"/>
      <c r="P90" s="159"/>
    </row>
    <row r="91" spans="1:16" ht="15.75" thickBot="1" x14ac:dyDescent="0.3">
      <c r="A91" s="89" t="s">
        <v>64</v>
      </c>
      <c r="B91" s="88">
        <v>10.6</v>
      </c>
      <c r="C91" s="88">
        <v>10.6</v>
      </c>
      <c r="D91" s="88">
        <v>10.6</v>
      </c>
      <c r="E91" s="88">
        <v>10.6</v>
      </c>
      <c r="F91" s="88">
        <v>10.6</v>
      </c>
      <c r="G91" s="88">
        <v>10.6</v>
      </c>
      <c r="H91" s="88">
        <v>10.6</v>
      </c>
      <c r="I91" s="88">
        <v>10.6</v>
      </c>
      <c r="J91" s="88">
        <v>10.6</v>
      </c>
      <c r="K91" s="88">
        <v>10.6</v>
      </c>
      <c r="L91" s="88">
        <v>10.6</v>
      </c>
      <c r="M91" s="88">
        <v>10.6</v>
      </c>
      <c r="N91" s="88"/>
      <c r="O91" s="88"/>
      <c r="P91" s="159">
        <v>10.599999999999998</v>
      </c>
    </row>
    <row r="92" spans="1:16" ht="15.75" thickTop="1" x14ac:dyDescent="0.25">
      <c r="A92" s="89" t="s">
        <v>63</v>
      </c>
      <c r="B92" s="149"/>
      <c r="C92" s="150"/>
      <c r="D92" s="150"/>
      <c r="E92" s="150"/>
      <c r="F92" s="150"/>
      <c r="G92" s="150"/>
      <c r="H92" s="150"/>
      <c r="I92" s="150"/>
      <c r="J92" s="150"/>
      <c r="K92" s="150"/>
      <c r="L92" s="150"/>
      <c r="M92" s="155"/>
      <c r="N92" s="88"/>
      <c r="O92" s="88"/>
      <c r="P92" s="176"/>
    </row>
    <row r="93" spans="1:16" ht="15.75" thickBot="1" x14ac:dyDescent="0.3">
      <c r="A93" s="89" t="s">
        <v>65</v>
      </c>
      <c r="B93" s="153"/>
      <c r="C93" s="154"/>
      <c r="D93" s="154"/>
      <c r="E93" s="154"/>
      <c r="F93" s="154"/>
      <c r="G93" s="154"/>
      <c r="H93" s="154"/>
      <c r="I93" s="154"/>
      <c r="J93" s="154"/>
      <c r="K93" s="154"/>
      <c r="L93" s="154"/>
      <c r="M93" s="157"/>
      <c r="N93" s="88"/>
      <c r="O93" s="88"/>
      <c r="P93" s="178"/>
    </row>
    <row r="94" spans="1:16" ht="15.75" thickTop="1" x14ac:dyDescent="0.25"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159"/>
    </row>
    <row r="95" spans="1:16" x14ac:dyDescent="0.25">
      <c r="A95" s="90" t="s">
        <v>80</v>
      </c>
      <c r="B95" s="91">
        <v>45292</v>
      </c>
      <c r="C95" s="91">
        <v>45323</v>
      </c>
      <c r="D95" s="91">
        <v>45352</v>
      </c>
      <c r="E95" s="91">
        <v>45383</v>
      </c>
      <c r="F95" s="91">
        <v>45413</v>
      </c>
      <c r="G95" s="91">
        <v>45444</v>
      </c>
      <c r="H95" s="91">
        <v>45474</v>
      </c>
      <c r="I95" s="91">
        <v>45505</v>
      </c>
      <c r="J95" s="91">
        <v>45536</v>
      </c>
      <c r="K95" s="91">
        <v>45566</v>
      </c>
      <c r="L95" s="91">
        <v>45597</v>
      </c>
      <c r="M95" s="91">
        <v>45627</v>
      </c>
      <c r="N95" s="88"/>
      <c r="O95" s="88"/>
      <c r="P95" s="159"/>
    </row>
    <row r="96" spans="1:16" ht="15.75" thickBot="1" x14ac:dyDescent="0.3">
      <c r="A96" s="89" t="s">
        <v>64</v>
      </c>
      <c r="B96" s="88">
        <v>48.3</v>
      </c>
      <c r="C96" s="88">
        <v>49.3</v>
      </c>
      <c r="D96" s="88">
        <v>50.3</v>
      </c>
      <c r="E96" s="88">
        <v>51.3</v>
      </c>
      <c r="F96" s="88">
        <v>52.3</v>
      </c>
      <c r="G96" s="88">
        <v>53.3</v>
      </c>
      <c r="H96" s="88">
        <v>54.3</v>
      </c>
      <c r="I96" s="88">
        <v>55.3</v>
      </c>
      <c r="J96" s="88">
        <v>56.3</v>
      </c>
      <c r="K96" s="88">
        <v>57.3</v>
      </c>
      <c r="L96" s="88">
        <v>58.3</v>
      </c>
      <c r="M96" s="88">
        <v>59.3</v>
      </c>
      <c r="N96" s="88"/>
      <c r="O96" s="88"/>
      <c r="P96" s="159">
        <v>53.79999999999999</v>
      </c>
    </row>
    <row r="97" spans="1:22" ht="15.75" thickTop="1" x14ac:dyDescent="0.25">
      <c r="A97" s="89" t="s">
        <v>63</v>
      </c>
      <c r="B97" s="149"/>
      <c r="C97" s="150"/>
      <c r="D97" s="150"/>
      <c r="E97" s="150"/>
      <c r="F97" s="150"/>
      <c r="G97" s="150"/>
      <c r="H97" s="150"/>
      <c r="I97" s="150"/>
      <c r="J97" s="150"/>
      <c r="K97" s="150"/>
      <c r="L97" s="150"/>
      <c r="M97" s="155"/>
      <c r="N97" s="88"/>
      <c r="O97" s="88"/>
      <c r="P97" s="176"/>
    </row>
    <row r="98" spans="1:22" ht="15.75" thickBot="1" x14ac:dyDescent="0.3">
      <c r="A98" s="89" t="s">
        <v>65</v>
      </c>
      <c r="B98" s="153"/>
      <c r="C98" s="154"/>
      <c r="D98" s="154"/>
      <c r="E98" s="154"/>
      <c r="F98" s="154"/>
      <c r="G98" s="154"/>
      <c r="H98" s="154"/>
      <c r="I98" s="154"/>
      <c r="J98" s="154"/>
      <c r="K98" s="154"/>
      <c r="L98" s="154"/>
      <c r="M98" s="157"/>
      <c r="N98" s="88"/>
      <c r="O98" s="88"/>
      <c r="P98" s="178"/>
    </row>
    <row r="99" spans="1:22" ht="15.75" thickTop="1" x14ac:dyDescent="0.25"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160"/>
      <c r="Q99" s="88"/>
      <c r="R99" s="88"/>
      <c r="S99" s="88"/>
      <c r="T99" s="88"/>
      <c r="U99" s="88"/>
      <c r="V99" s="88"/>
    </row>
  </sheetData>
  <conditionalFormatting sqref="B80">
    <cfRule type="cellIs" dxfId="13" priority="21" operator="greaterThan">
      <formula>1</formula>
    </cfRule>
  </conditionalFormatting>
  <conditionalFormatting sqref="C80:M80">
    <cfRule type="cellIs" dxfId="12" priority="20" operator="greaterThan">
      <formula>1</formula>
    </cfRule>
  </conditionalFormatting>
  <conditionalFormatting sqref="B83">
    <cfRule type="cellIs" dxfId="11" priority="18" operator="greaterThan">
      <formula>1</formula>
    </cfRule>
  </conditionalFormatting>
  <conditionalFormatting sqref="C83:M83">
    <cfRule type="cellIs" dxfId="10" priority="17" operator="greaterThan">
      <formula>1</formula>
    </cfRule>
  </conditionalFormatting>
  <conditionalFormatting sqref="B93">
    <cfRule type="cellIs" dxfId="9" priority="4" operator="greaterThan">
      <formula>1</formula>
    </cfRule>
  </conditionalFormatting>
  <conditionalFormatting sqref="C93:M93">
    <cfRule type="cellIs" dxfId="8" priority="3" operator="greaterThan">
      <formula>1</formula>
    </cfRule>
  </conditionalFormatting>
  <conditionalFormatting sqref="B98">
    <cfRule type="cellIs" dxfId="7" priority="2" operator="greaterThan">
      <formula>1</formula>
    </cfRule>
  </conditionalFormatting>
  <conditionalFormatting sqref="C98:M98">
    <cfRule type="cellIs" dxfId="6" priority="1" operator="greaterThan">
      <formula>1</formula>
    </cfRule>
  </conditionalFormatting>
  <conditionalFormatting sqref="B88">
    <cfRule type="cellIs" dxfId="5" priority="6" operator="greaterThan">
      <formula>1</formula>
    </cfRule>
  </conditionalFormatting>
  <conditionalFormatting sqref="C88:M88">
    <cfRule type="cellIs" dxfId="4" priority="5" operator="greaterThan">
      <formula>1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0"/>
  <sheetViews>
    <sheetView topLeftCell="C15" zoomScale="85" zoomScaleNormal="85" workbookViewId="0">
      <selection activeCell="X35" sqref="X35"/>
    </sheetView>
  </sheetViews>
  <sheetFormatPr defaultRowHeight="15" x14ac:dyDescent="0.25"/>
  <cols>
    <col min="1" max="1" width="10.5703125" customWidth="1"/>
    <col min="2" max="2" width="22.5703125" bestFit="1" customWidth="1"/>
    <col min="3" max="3" width="2.5703125" customWidth="1"/>
    <col min="4" max="15" width="9.42578125" bestFit="1" customWidth="1"/>
    <col min="17" max="17" width="23.85546875" customWidth="1"/>
    <col min="18" max="18" width="3.28515625" customWidth="1"/>
    <col min="19" max="30" width="11.5703125" bestFit="1" customWidth="1"/>
  </cols>
  <sheetData>
    <row r="1" spans="1:15" ht="18.75" x14ac:dyDescent="0.3">
      <c r="A1" s="41" t="s">
        <v>30</v>
      </c>
    </row>
    <row r="2" spans="1:15" ht="15.75" x14ac:dyDescent="0.25">
      <c r="A2" s="129" t="s">
        <v>97</v>
      </c>
    </row>
    <row r="3" spans="1:15" ht="21" x14ac:dyDescent="0.35">
      <c r="A3" s="144" t="s">
        <v>101</v>
      </c>
    </row>
    <row r="4" spans="1:15" ht="15.75" x14ac:dyDescent="0.25">
      <c r="A4" s="148" t="s">
        <v>99</v>
      </c>
    </row>
    <row r="7" spans="1:15" x14ac:dyDescent="0.25">
      <c r="B7" s="1" t="s">
        <v>96</v>
      </c>
      <c r="C7" s="1"/>
    </row>
    <row r="8" spans="1:15" x14ac:dyDescent="0.25">
      <c r="B8" s="1" t="s">
        <v>65</v>
      </c>
      <c r="C8" s="1"/>
      <c r="D8">
        <v>1</v>
      </c>
      <c r="E8">
        <v>2</v>
      </c>
      <c r="F8">
        <v>3</v>
      </c>
      <c r="G8">
        <v>4</v>
      </c>
      <c r="H8">
        <v>5</v>
      </c>
      <c r="I8">
        <v>6</v>
      </c>
      <c r="J8">
        <v>7</v>
      </c>
      <c r="K8">
        <v>8</v>
      </c>
      <c r="L8">
        <v>9</v>
      </c>
      <c r="M8">
        <v>10</v>
      </c>
      <c r="N8">
        <v>11</v>
      </c>
      <c r="O8">
        <v>12</v>
      </c>
    </row>
    <row r="9" spans="1:15" x14ac:dyDescent="0.25">
      <c r="A9">
        <v>2012</v>
      </c>
      <c r="B9" s="93" t="s">
        <v>44</v>
      </c>
      <c r="C9" s="93"/>
      <c r="D9" s="51">
        <v>0.64034566923939573</v>
      </c>
      <c r="E9" s="130">
        <v>0.62573035349108974</v>
      </c>
      <c r="F9" s="130">
        <v>0.59439068679019935</v>
      </c>
      <c r="G9" s="130">
        <v>0.65766243317906214</v>
      </c>
      <c r="H9" s="130">
        <v>0.76757684335517207</v>
      </c>
      <c r="I9" s="130">
        <v>0.79241111469881265</v>
      </c>
      <c r="J9" s="130">
        <v>0.70440089437922926</v>
      </c>
      <c r="K9" s="130">
        <v>0.62934213130292593</v>
      </c>
      <c r="L9" s="130">
        <v>0.46252825314820795</v>
      </c>
      <c r="M9" s="130">
        <v>0.46016696699199022</v>
      </c>
      <c r="N9" s="130">
        <v>0.56752323036630437</v>
      </c>
      <c r="O9" s="130">
        <v>0.60784630287374875</v>
      </c>
    </row>
    <row r="10" spans="1:15" x14ac:dyDescent="0.25">
      <c r="A10">
        <v>2012</v>
      </c>
      <c r="B10" s="93" t="s">
        <v>45</v>
      </c>
      <c r="C10" s="93"/>
      <c r="D10" s="130">
        <v>0.55076226320284993</v>
      </c>
      <c r="E10" s="130">
        <v>0.52417723038107522</v>
      </c>
      <c r="F10" s="130">
        <v>0.5047956031324089</v>
      </c>
      <c r="G10" s="130">
        <v>0.55239008496246789</v>
      </c>
      <c r="H10" s="130">
        <v>0.66420736684972237</v>
      </c>
      <c r="I10" s="130">
        <v>0.69648656099541106</v>
      </c>
      <c r="J10" s="130">
        <v>0.61161664668892579</v>
      </c>
      <c r="K10" s="130">
        <v>0.53082180989509475</v>
      </c>
      <c r="L10" s="130">
        <v>0.38351903949430616</v>
      </c>
      <c r="M10" s="130">
        <v>0.38597793667539299</v>
      </c>
      <c r="N10" s="130">
        <v>0.47495897315672253</v>
      </c>
      <c r="O10" s="130">
        <v>0.51546615358954406</v>
      </c>
    </row>
    <row r="11" spans="1:15" x14ac:dyDescent="0.25">
      <c r="A11">
        <v>2012</v>
      </c>
      <c r="B11" s="93" t="s">
        <v>46</v>
      </c>
      <c r="C11" s="93"/>
      <c r="D11" s="130">
        <v>0.48367164436399679</v>
      </c>
      <c r="E11" s="130">
        <v>0.47111484874510928</v>
      </c>
      <c r="F11" s="130">
        <v>0.45344021376085508</v>
      </c>
      <c r="G11" s="130">
        <v>0.48327655310621248</v>
      </c>
      <c r="H11" s="130">
        <v>0.5539810804404508</v>
      </c>
      <c r="I11" s="130">
        <v>0.56816187931418394</v>
      </c>
      <c r="J11" s="130">
        <v>0.52966578317926172</v>
      </c>
      <c r="K11" s="130">
        <v>0.48330316547072638</v>
      </c>
      <c r="L11" s="130">
        <v>0.37707860164773993</v>
      </c>
      <c r="M11" s="130">
        <v>0.37615122718555388</v>
      </c>
      <c r="N11" s="130">
        <v>0.43707971498552661</v>
      </c>
      <c r="O11" s="130">
        <v>0.46270067015751926</v>
      </c>
    </row>
    <row r="12" spans="1:15" x14ac:dyDescent="0.25">
      <c r="A12">
        <v>2012</v>
      </c>
      <c r="B12" s="93" t="s">
        <v>47</v>
      </c>
      <c r="C12" s="93"/>
      <c r="D12" s="130">
        <v>0.57942732612343839</v>
      </c>
      <c r="E12" s="130">
        <v>0.55810524474722456</v>
      </c>
      <c r="F12" s="130">
        <v>0.52210166884206599</v>
      </c>
      <c r="G12" s="130">
        <v>0.58596994754870479</v>
      </c>
      <c r="H12" s="130">
        <v>0.70764575175585798</v>
      </c>
      <c r="I12" s="130">
        <v>0.73379562727467351</v>
      </c>
      <c r="J12" s="130">
        <v>0.66161598504153973</v>
      </c>
      <c r="K12" s="130">
        <v>0.54097584788779085</v>
      </c>
      <c r="L12" s="130">
        <v>0.39768117105544853</v>
      </c>
      <c r="M12" s="130">
        <v>0.40127312656680547</v>
      </c>
      <c r="N12" s="130">
        <v>0.51005004281738398</v>
      </c>
      <c r="O12" s="130">
        <v>0.54566266807549668</v>
      </c>
    </row>
    <row r="13" spans="1:15" ht="15.75" thickBot="1" x14ac:dyDescent="0.3">
      <c r="A13">
        <v>2012</v>
      </c>
      <c r="B13" s="93" t="s">
        <v>48</v>
      </c>
      <c r="C13" s="93"/>
      <c r="D13" s="130">
        <v>0.59066082447778123</v>
      </c>
      <c r="E13" s="130">
        <v>0.59047995898861849</v>
      </c>
      <c r="F13" s="130">
        <v>0.54634860381587647</v>
      </c>
      <c r="G13" s="130">
        <v>0.58933160085577407</v>
      </c>
      <c r="H13" s="130">
        <v>0.69478459178942908</v>
      </c>
      <c r="I13" s="130">
        <v>0.7038676980140457</v>
      </c>
      <c r="J13" s="130">
        <v>0.65049979858401175</v>
      </c>
      <c r="K13" s="130">
        <v>0.55393686677738918</v>
      </c>
      <c r="L13" s="130">
        <v>0.40787129087019208</v>
      </c>
      <c r="M13" s="130">
        <v>0.42150093168959879</v>
      </c>
      <c r="N13" s="130">
        <v>0.52378014394679318</v>
      </c>
      <c r="O13" s="130">
        <v>0.55266957763404856</v>
      </c>
    </row>
    <row r="14" spans="1:15" ht="15.75" thickTop="1" x14ac:dyDescent="0.25">
      <c r="A14">
        <v>2012</v>
      </c>
      <c r="B14" s="93" t="s">
        <v>11</v>
      </c>
      <c r="C14" s="93"/>
      <c r="D14" s="161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7"/>
    </row>
    <row r="15" spans="1:15" x14ac:dyDescent="0.25">
      <c r="A15">
        <v>2012</v>
      </c>
      <c r="B15" s="93" t="s">
        <v>12</v>
      </c>
      <c r="C15" s="93"/>
      <c r="D15" s="162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8"/>
    </row>
    <row r="16" spans="1:15" x14ac:dyDescent="0.25">
      <c r="A16">
        <v>2012</v>
      </c>
      <c r="B16" s="93" t="s">
        <v>13</v>
      </c>
      <c r="C16" s="93"/>
      <c r="D16" s="162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8"/>
    </row>
    <row r="17" spans="1:45" ht="15.75" thickBot="1" x14ac:dyDescent="0.3">
      <c r="A17">
        <v>2012</v>
      </c>
      <c r="B17" s="93" t="s">
        <v>14</v>
      </c>
      <c r="C17" s="93"/>
      <c r="D17" s="163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9"/>
    </row>
    <row r="18" spans="1:45" ht="15.75" thickTop="1" x14ac:dyDescent="0.25"/>
    <row r="19" spans="1:45" x14ac:dyDescent="0.25">
      <c r="B19" s="92" t="s">
        <v>96</v>
      </c>
      <c r="C19" s="92"/>
    </row>
    <row r="20" spans="1:45" x14ac:dyDescent="0.25">
      <c r="B20" s="92" t="s">
        <v>38</v>
      </c>
      <c r="C20" s="92"/>
      <c r="D20">
        <v>1</v>
      </c>
      <c r="E20">
        <v>2</v>
      </c>
      <c r="F20">
        <v>3</v>
      </c>
      <c r="G20">
        <v>4</v>
      </c>
      <c r="H20">
        <v>5</v>
      </c>
      <c r="I20">
        <v>6</v>
      </c>
      <c r="J20">
        <v>7</v>
      </c>
      <c r="K20">
        <v>8</v>
      </c>
      <c r="L20">
        <v>9</v>
      </c>
      <c r="M20">
        <v>10</v>
      </c>
      <c r="N20">
        <v>11</v>
      </c>
      <c r="O20">
        <v>12</v>
      </c>
    </row>
    <row r="21" spans="1:45" x14ac:dyDescent="0.25">
      <c r="B21" s="93" t="s">
        <v>89</v>
      </c>
      <c r="C21" s="93"/>
      <c r="D21" s="146">
        <v>0.88333225702292539</v>
      </c>
      <c r="E21" s="146">
        <v>0.88333225702292539</v>
      </c>
      <c r="F21" s="146">
        <v>0.78000645786244749</v>
      </c>
      <c r="G21" s="146">
        <v>0.77354859541491761</v>
      </c>
      <c r="H21" s="146">
        <v>0.85104294478527598</v>
      </c>
      <c r="I21" s="146">
        <v>0.83812721989021632</v>
      </c>
      <c r="J21" s="146">
        <v>0.86395866968033574</v>
      </c>
      <c r="K21" s="146">
        <v>0.86395866968033574</v>
      </c>
      <c r="L21" s="146">
        <v>0.78000645786244749</v>
      </c>
      <c r="M21" s="146">
        <v>0.75417500807232796</v>
      </c>
      <c r="N21" s="146">
        <v>0.83812721989021632</v>
      </c>
      <c r="O21" s="146">
        <v>0.88333225702292539</v>
      </c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</row>
    <row r="22" spans="1:45" x14ac:dyDescent="0.25">
      <c r="B22" s="93" t="s">
        <v>90</v>
      </c>
      <c r="C22" s="93"/>
      <c r="D22" s="146">
        <v>0.69315828546868274</v>
      </c>
      <c r="E22" s="146">
        <v>0.61110459891376545</v>
      </c>
      <c r="F22" s="146">
        <v>0.81428515609737029</v>
      </c>
      <c r="G22" s="146">
        <v>0.79474856406048522</v>
      </c>
      <c r="H22" s="146">
        <v>0.89633884265228769</v>
      </c>
      <c r="I22" s="146">
        <v>0.89633884265228769</v>
      </c>
      <c r="J22" s="146">
        <v>0.89633884265228769</v>
      </c>
      <c r="K22" s="146">
        <v>0.89633884265228769</v>
      </c>
      <c r="L22" s="146">
        <v>0.81428515609737029</v>
      </c>
      <c r="M22" s="146">
        <v>0.89633884265228769</v>
      </c>
      <c r="N22" s="146">
        <v>0.89633884265228769</v>
      </c>
      <c r="O22" s="146">
        <v>0.89633884265228769</v>
      </c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</row>
    <row r="23" spans="1:45" x14ac:dyDescent="0.25">
      <c r="B23" s="93" t="s">
        <v>91</v>
      </c>
      <c r="C23" s="93"/>
      <c r="D23" s="146">
        <v>0.76476953907815626</v>
      </c>
      <c r="E23" s="146">
        <v>0.79202404809619231</v>
      </c>
      <c r="F23" s="146">
        <v>0.79202404809619231</v>
      </c>
      <c r="G23" s="146">
        <v>0.81927855711422837</v>
      </c>
      <c r="H23" s="146">
        <v>0.81927855711422837</v>
      </c>
      <c r="I23" s="146">
        <v>0.81927855711422837</v>
      </c>
      <c r="J23" s="146">
        <v>0.81927855711422837</v>
      </c>
      <c r="K23" s="146">
        <v>0.79202404809619231</v>
      </c>
      <c r="L23" s="146">
        <v>0.79202404809619231</v>
      </c>
      <c r="M23" s="146">
        <v>0.81927855711422837</v>
      </c>
      <c r="N23" s="146">
        <v>0.81927855711422837</v>
      </c>
      <c r="O23" s="146">
        <v>0.81927855711422837</v>
      </c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</row>
    <row r="24" spans="1:45" x14ac:dyDescent="0.25">
      <c r="B24" s="93" t="s">
        <v>92</v>
      </c>
      <c r="C24" s="93"/>
      <c r="D24" s="146">
        <v>0.86569871755029304</v>
      </c>
      <c r="E24" s="146">
        <v>0.84539499036608856</v>
      </c>
      <c r="F24" s="146">
        <v>0.83234259431910007</v>
      </c>
      <c r="G24" s="146">
        <v>0.91343181331620649</v>
      </c>
      <c r="H24" s="146">
        <v>0.9532947976878613</v>
      </c>
      <c r="I24" s="146">
        <v>0.9532947976878613</v>
      </c>
      <c r="J24" s="146">
        <v>0.9532947976878613</v>
      </c>
      <c r="K24" s="146">
        <v>0.93183085752170225</v>
      </c>
      <c r="L24" s="146">
        <v>0.77795761078998049</v>
      </c>
      <c r="M24" s="146">
        <v>0.81754987879917973</v>
      </c>
      <c r="N24" s="146">
        <v>0.84539499036608856</v>
      </c>
      <c r="O24" s="146">
        <v>0.9356015497130542</v>
      </c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</row>
    <row r="25" spans="1:45" ht="15.75" thickBot="1" x14ac:dyDescent="0.3">
      <c r="B25" s="93" t="s">
        <v>93</v>
      </c>
      <c r="C25" s="93"/>
      <c r="D25" s="146">
        <v>0.8481059020510674</v>
      </c>
      <c r="E25" s="146">
        <v>0.84524917846643843</v>
      </c>
      <c r="F25" s="146">
        <v>0.8481059020510674</v>
      </c>
      <c r="G25" s="146">
        <v>0.84230675317427106</v>
      </c>
      <c r="H25" s="146">
        <v>0.75296779144555925</v>
      </c>
      <c r="I25" s="146">
        <v>0.8481059020510674</v>
      </c>
      <c r="J25" s="146">
        <v>0.83928691988819737</v>
      </c>
      <c r="K25" s="146">
        <v>0.82859724453926364</v>
      </c>
      <c r="L25" s="146">
        <v>0.7111355285800659</v>
      </c>
      <c r="M25" s="146">
        <v>0.74869192130598583</v>
      </c>
      <c r="N25" s="146">
        <v>0.74869192130598583</v>
      </c>
      <c r="O25" s="146">
        <v>0.82779551888809366</v>
      </c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</row>
    <row r="26" spans="1:45" ht="16.5" thickTop="1" thickBot="1" x14ac:dyDescent="0.3">
      <c r="B26" s="93" t="s">
        <v>94</v>
      </c>
      <c r="C26" s="93"/>
      <c r="D26" s="170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2"/>
      <c r="AG26" s="146"/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</row>
    <row r="27" spans="1:45" ht="15.75" thickTop="1" x14ac:dyDescent="0.25"/>
    <row r="28" spans="1:45" x14ac:dyDescent="0.25">
      <c r="B28" s="92" t="s">
        <v>75</v>
      </c>
      <c r="C28" s="92"/>
      <c r="Q28" s="92" t="s">
        <v>39</v>
      </c>
      <c r="R28" s="92"/>
    </row>
    <row r="29" spans="1:45" x14ac:dyDescent="0.25">
      <c r="B29" s="92" t="s">
        <v>38</v>
      </c>
      <c r="C29" s="92"/>
      <c r="D29">
        <v>1</v>
      </c>
      <c r="E29">
        <v>2</v>
      </c>
      <c r="F29">
        <v>3</v>
      </c>
      <c r="G29">
        <v>4</v>
      </c>
      <c r="H29">
        <v>5</v>
      </c>
      <c r="I29">
        <v>6</v>
      </c>
      <c r="J29">
        <v>7</v>
      </c>
      <c r="K29">
        <v>8</v>
      </c>
      <c r="L29">
        <v>9</v>
      </c>
      <c r="M29">
        <v>10</v>
      </c>
      <c r="N29">
        <v>11</v>
      </c>
      <c r="O29">
        <v>12</v>
      </c>
      <c r="Q29" s="92" t="s">
        <v>38</v>
      </c>
      <c r="R29" s="92"/>
      <c r="S29">
        <v>1</v>
      </c>
      <c r="T29">
        <v>2</v>
      </c>
      <c r="U29">
        <v>3</v>
      </c>
      <c r="V29">
        <v>4</v>
      </c>
      <c r="W29">
        <v>5</v>
      </c>
      <c r="X29">
        <v>6</v>
      </c>
      <c r="Y29">
        <v>7</v>
      </c>
      <c r="Z29">
        <v>8</v>
      </c>
      <c r="AA29">
        <v>9</v>
      </c>
      <c r="AB29">
        <v>10</v>
      </c>
      <c r="AC29">
        <v>11</v>
      </c>
      <c r="AD29">
        <v>12</v>
      </c>
    </row>
    <row r="30" spans="1:45" x14ac:dyDescent="0.25">
      <c r="B30" s="93" t="s">
        <v>82</v>
      </c>
      <c r="C30" s="93"/>
      <c r="D30" s="94">
        <v>774.25</v>
      </c>
      <c r="E30" s="94">
        <v>774.25</v>
      </c>
      <c r="F30" s="94">
        <v>774.25</v>
      </c>
      <c r="G30" s="94">
        <v>774.25</v>
      </c>
      <c r="H30" s="94">
        <v>774.25</v>
      </c>
      <c r="I30" s="94">
        <v>774.25</v>
      </c>
      <c r="J30" s="94">
        <v>774.25</v>
      </c>
      <c r="K30" s="94">
        <v>774.25</v>
      </c>
      <c r="L30" s="94">
        <v>774.25</v>
      </c>
      <c r="M30" s="94">
        <v>774.25</v>
      </c>
      <c r="N30" s="94">
        <v>774.25</v>
      </c>
      <c r="O30" s="94">
        <v>774.25</v>
      </c>
      <c r="Q30" s="93" t="s">
        <v>82</v>
      </c>
      <c r="R30" s="93"/>
      <c r="S30" s="146">
        <v>66.561802408815296</v>
      </c>
      <c r="T30" s="146">
        <v>66.561802408815296</v>
      </c>
      <c r="U30" s="146">
        <v>133.88950038637344</v>
      </c>
      <c r="V30" s="146">
        <v>174.835467478151</v>
      </c>
      <c r="W30" s="146">
        <v>174.835467478151</v>
      </c>
      <c r="X30" s="146">
        <v>174.835467478151</v>
      </c>
      <c r="Y30" s="146">
        <v>174.835467478151</v>
      </c>
      <c r="Z30" s="146">
        <v>174.835467478151</v>
      </c>
      <c r="AA30" s="146">
        <v>133.88950038637344</v>
      </c>
      <c r="AB30" s="146">
        <v>133.88950038637344</v>
      </c>
      <c r="AC30" s="146">
        <v>133.88950038637344</v>
      </c>
      <c r="AD30" s="146">
        <v>66.561802408815296</v>
      </c>
    </row>
    <row r="31" spans="1:45" x14ac:dyDescent="0.25">
      <c r="B31" s="93" t="s">
        <v>83</v>
      </c>
      <c r="C31" s="93"/>
      <c r="D31" s="94">
        <v>1279.6500000000001</v>
      </c>
      <c r="E31" s="94">
        <v>1279.6500000000001</v>
      </c>
      <c r="F31" s="94">
        <v>1279.6500000000001</v>
      </c>
      <c r="G31" s="94">
        <v>1279.6500000000001</v>
      </c>
      <c r="H31" s="94">
        <v>1279.6500000000001</v>
      </c>
      <c r="I31" s="94">
        <v>1279.6500000000001</v>
      </c>
      <c r="J31" s="94">
        <v>1279.6500000000001</v>
      </c>
      <c r="K31" s="94">
        <v>1279.6500000000001</v>
      </c>
      <c r="L31" s="94">
        <v>1279.6500000000001</v>
      </c>
      <c r="M31" s="94">
        <v>1279.6500000000001</v>
      </c>
      <c r="N31" s="94">
        <v>1279.6500000000001</v>
      </c>
      <c r="O31" s="94">
        <v>1279.6500000000001</v>
      </c>
      <c r="Q31" s="93" t="s">
        <v>83</v>
      </c>
      <c r="R31" s="93"/>
      <c r="S31" s="146">
        <v>447.8775</v>
      </c>
      <c r="T31" s="146">
        <v>447.8775</v>
      </c>
      <c r="U31" s="146">
        <v>447.8775</v>
      </c>
      <c r="V31" s="146">
        <v>447.8775</v>
      </c>
      <c r="W31" s="146">
        <v>447.8775</v>
      </c>
      <c r="X31" s="146">
        <v>447.8775</v>
      </c>
      <c r="Y31" s="146">
        <v>447.8775</v>
      </c>
      <c r="Z31" s="146">
        <v>447.8775</v>
      </c>
      <c r="AA31" s="146">
        <v>447.8775</v>
      </c>
      <c r="AB31" s="146">
        <v>447.8775</v>
      </c>
      <c r="AC31" s="146">
        <v>447.8775</v>
      </c>
      <c r="AD31" s="146">
        <v>447.8775</v>
      </c>
    </row>
    <row r="32" spans="1:45" x14ac:dyDescent="0.25">
      <c r="B32" s="93" t="s">
        <v>84</v>
      </c>
      <c r="C32" s="93"/>
      <c r="D32" s="94">
        <v>623.75</v>
      </c>
      <c r="E32" s="94">
        <v>623.75</v>
      </c>
      <c r="F32" s="94">
        <v>623.75</v>
      </c>
      <c r="G32" s="94">
        <v>623.75</v>
      </c>
      <c r="H32" s="94">
        <v>623.75</v>
      </c>
      <c r="I32" s="94">
        <v>623.75</v>
      </c>
      <c r="J32" s="94">
        <v>623.75</v>
      </c>
      <c r="K32" s="94">
        <v>623.75</v>
      </c>
      <c r="L32" s="94">
        <v>623.75</v>
      </c>
      <c r="M32" s="94">
        <v>623.75</v>
      </c>
      <c r="N32" s="94">
        <v>623.75</v>
      </c>
      <c r="O32" s="94">
        <v>623.75</v>
      </c>
      <c r="Q32" s="93" t="s">
        <v>84</v>
      </c>
      <c r="R32" s="93"/>
      <c r="S32" s="146">
        <v>218.3125</v>
      </c>
      <c r="T32" s="146">
        <v>218.3125</v>
      </c>
      <c r="U32" s="146">
        <v>218.3125</v>
      </c>
      <c r="V32" s="146">
        <v>218.3125</v>
      </c>
      <c r="W32" s="146">
        <v>218.3125</v>
      </c>
      <c r="X32" s="146">
        <v>218.3125</v>
      </c>
      <c r="Y32" s="146">
        <v>218.3125</v>
      </c>
      <c r="Z32" s="146">
        <v>218.3125</v>
      </c>
      <c r="AA32" s="146">
        <v>218.3125</v>
      </c>
      <c r="AB32" s="146">
        <v>218.3125</v>
      </c>
      <c r="AC32" s="146">
        <v>218.3125</v>
      </c>
      <c r="AD32" s="146">
        <v>218.3125</v>
      </c>
    </row>
    <row r="33" spans="2:30" x14ac:dyDescent="0.25">
      <c r="B33" s="93" t="s">
        <v>85</v>
      </c>
      <c r="C33" s="93"/>
      <c r="D33" s="94">
        <v>1038</v>
      </c>
      <c r="E33" s="94">
        <v>1038</v>
      </c>
      <c r="F33" s="94">
        <v>1038</v>
      </c>
      <c r="G33" s="94">
        <v>1038</v>
      </c>
      <c r="H33" s="94">
        <v>1038</v>
      </c>
      <c r="I33" s="94">
        <v>1038</v>
      </c>
      <c r="J33" s="94">
        <v>1038</v>
      </c>
      <c r="K33" s="94">
        <v>1038</v>
      </c>
      <c r="L33" s="94">
        <v>1038</v>
      </c>
      <c r="M33" s="94">
        <v>1038</v>
      </c>
      <c r="N33" s="94">
        <v>1038</v>
      </c>
      <c r="O33" s="94">
        <v>1038</v>
      </c>
      <c r="Q33" s="93" t="s">
        <v>85</v>
      </c>
      <c r="R33" s="93"/>
      <c r="S33" s="146">
        <v>51.173400000000001</v>
      </c>
      <c r="T33" s="146">
        <v>51.173400000000001</v>
      </c>
      <c r="U33" s="146">
        <v>51.173400000000001</v>
      </c>
      <c r="V33" s="146">
        <v>51.173400000000001</v>
      </c>
      <c r="W33" s="146">
        <v>51.173400000000001</v>
      </c>
      <c r="X33" s="146">
        <v>51.173400000000001</v>
      </c>
      <c r="Y33" s="146">
        <v>51.173400000000001</v>
      </c>
      <c r="Z33" s="146">
        <v>51.173400000000001</v>
      </c>
      <c r="AA33" s="146">
        <v>51.173400000000001</v>
      </c>
      <c r="AB33" s="146">
        <v>51.173400000000001</v>
      </c>
      <c r="AC33" s="146">
        <v>51.173400000000001</v>
      </c>
      <c r="AD33" s="146">
        <v>51.173400000000001</v>
      </c>
    </row>
    <row r="34" spans="2:30" ht="15.75" thickBot="1" x14ac:dyDescent="0.3">
      <c r="B34" s="93" t="s">
        <v>86</v>
      </c>
      <c r="C34" s="93"/>
      <c r="D34" s="94">
        <v>955.6</v>
      </c>
      <c r="E34" s="94">
        <v>955.6</v>
      </c>
      <c r="F34" s="94">
        <v>955.6</v>
      </c>
      <c r="G34" s="94">
        <v>955.6</v>
      </c>
      <c r="H34" s="94">
        <v>955.6</v>
      </c>
      <c r="I34" s="94">
        <v>955.6</v>
      </c>
      <c r="J34" s="94">
        <v>955.6</v>
      </c>
      <c r="K34" s="94">
        <v>955.6</v>
      </c>
      <c r="L34" s="94">
        <v>955.6</v>
      </c>
      <c r="M34" s="94">
        <v>955.6</v>
      </c>
      <c r="N34" s="94">
        <v>955.6</v>
      </c>
      <c r="O34" s="94">
        <v>955.6</v>
      </c>
      <c r="Q34" s="93" t="s">
        <v>86</v>
      </c>
      <c r="R34" s="93"/>
      <c r="S34" s="146">
        <v>47.111080000000001</v>
      </c>
      <c r="T34" s="146">
        <v>47.111080000000001</v>
      </c>
      <c r="U34" s="146">
        <v>47.111080000000001</v>
      </c>
      <c r="V34" s="146">
        <v>47.111080000000001</v>
      </c>
      <c r="W34" s="146">
        <v>47.111080000000001</v>
      </c>
      <c r="X34" s="146">
        <v>47.111080000000001</v>
      </c>
      <c r="Y34" s="146">
        <v>47.111080000000001</v>
      </c>
      <c r="Z34" s="146">
        <v>47.111080000000001</v>
      </c>
      <c r="AA34" s="146">
        <v>47.111080000000001</v>
      </c>
      <c r="AB34" s="146">
        <v>47.111080000000001</v>
      </c>
      <c r="AC34" s="146">
        <v>47.111080000000001</v>
      </c>
      <c r="AD34" s="146">
        <v>47.111080000000001</v>
      </c>
    </row>
    <row r="35" spans="2:30" ht="16.5" thickTop="1" thickBot="1" x14ac:dyDescent="0.3">
      <c r="B35" s="93" t="s">
        <v>87</v>
      </c>
      <c r="C35" s="93"/>
      <c r="D35" s="170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2"/>
      <c r="Q35" s="93" t="s">
        <v>87</v>
      </c>
      <c r="R35" s="93"/>
      <c r="S35" s="170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2"/>
    </row>
    <row r="36" spans="2:30" ht="15.75" thickTop="1" x14ac:dyDescent="0.25"/>
    <row r="38" spans="2:30" x14ac:dyDescent="0.25">
      <c r="Q38" s="1" t="s">
        <v>39</v>
      </c>
      <c r="R38" s="1"/>
      <c r="U38" s="52"/>
      <c r="V38" s="52"/>
    </row>
    <row r="39" spans="2:30" x14ac:dyDescent="0.25">
      <c r="Q39" s="1" t="s">
        <v>38</v>
      </c>
      <c r="R39" s="1"/>
      <c r="S39">
        <v>1</v>
      </c>
      <c r="T39">
        <v>2</v>
      </c>
      <c r="U39">
        <v>3</v>
      </c>
      <c r="V39">
        <v>4</v>
      </c>
      <c r="W39">
        <v>5</v>
      </c>
      <c r="X39">
        <v>6</v>
      </c>
      <c r="Y39">
        <v>7</v>
      </c>
      <c r="Z39">
        <v>8</v>
      </c>
      <c r="AA39">
        <v>9</v>
      </c>
      <c r="AB39">
        <v>10</v>
      </c>
      <c r="AC39">
        <v>11</v>
      </c>
      <c r="AD39">
        <v>12</v>
      </c>
    </row>
    <row r="40" spans="2:30" x14ac:dyDescent="0.25">
      <c r="Q40" t="s">
        <v>59</v>
      </c>
      <c r="S40" s="51">
        <v>-41.832458736199115</v>
      </c>
      <c r="T40" s="51">
        <v>-41.987204106569493</v>
      </c>
      <c r="U40" s="51">
        <v>-45.423105342739518</v>
      </c>
      <c r="V40" s="51">
        <v>-47.370778879372544</v>
      </c>
      <c r="W40" s="51">
        <v>-47.370778879372544</v>
      </c>
      <c r="X40" s="51">
        <v>-47.370778879372544</v>
      </c>
      <c r="Y40" s="51">
        <v>-47.370778879372544</v>
      </c>
      <c r="Z40" s="51">
        <v>-47.370778879372544</v>
      </c>
      <c r="AA40" s="51">
        <v>-45.202506808642312</v>
      </c>
      <c r="AB40" s="51">
        <v>-45.202506808642312</v>
      </c>
      <c r="AC40" s="51">
        <v>-45.202506808642312</v>
      </c>
      <c r="AD40" s="51">
        <v>-41.637204106569492</v>
      </c>
    </row>
  </sheetData>
  <conditionalFormatting sqref="D17">
    <cfRule type="cellIs" dxfId="3" priority="4" operator="greaterThan">
      <formula>1</formula>
    </cfRule>
  </conditionalFormatting>
  <conditionalFormatting sqref="E17">
    <cfRule type="cellIs" dxfId="2" priority="3" operator="greaterThan">
      <formula>1</formula>
    </cfRule>
  </conditionalFormatting>
  <conditionalFormatting sqref="F17:N17">
    <cfRule type="cellIs" dxfId="1" priority="2" operator="greaterThan">
      <formula>1</formula>
    </cfRule>
  </conditionalFormatting>
  <conditionalFormatting sqref="O17">
    <cfRule type="cellIs" dxfId="0" priority="1" operator="greaterThan">
      <formula>1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zoomScale="80" zoomScaleNormal="80" workbookViewId="0">
      <selection activeCell="K35" sqref="K35"/>
    </sheetView>
  </sheetViews>
  <sheetFormatPr defaultColWidth="8.42578125" defaultRowHeight="12.75" x14ac:dyDescent="0.2"/>
  <cols>
    <col min="1" max="1" width="18.28515625" style="54" customWidth="1"/>
    <col min="2" max="13" width="7.7109375" style="54" bestFit="1" customWidth="1"/>
    <col min="14" max="16384" width="8.42578125" style="54"/>
  </cols>
  <sheetData>
    <row r="1" spans="1:13" ht="18.75" x14ac:dyDescent="0.3">
      <c r="A1" s="41" t="s">
        <v>30</v>
      </c>
    </row>
    <row r="2" spans="1:13" ht="15.75" x14ac:dyDescent="0.25">
      <c r="A2" s="42" t="str">
        <f>'Mid C %'!A2</f>
        <v>2024 GRC Workpapers</v>
      </c>
    </row>
    <row r="3" spans="1:13" ht="21" x14ac:dyDescent="0.35">
      <c r="A3" s="43" t="s">
        <v>56</v>
      </c>
    </row>
    <row r="5" spans="1:13" x14ac:dyDescent="0.2">
      <c r="A5" s="55" t="s">
        <v>50</v>
      </c>
      <c r="B5" s="57">
        <v>45292</v>
      </c>
      <c r="C5" s="57">
        <v>45323</v>
      </c>
      <c r="D5" s="57">
        <v>45352</v>
      </c>
      <c r="E5" s="57">
        <v>45383</v>
      </c>
      <c r="F5" s="57">
        <v>45413</v>
      </c>
      <c r="G5" s="57">
        <v>45444</v>
      </c>
      <c r="H5" s="57">
        <v>45474</v>
      </c>
      <c r="I5" s="57">
        <v>45505</v>
      </c>
      <c r="J5" s="57">
        <v>45536</v>
      </c>
      <c r="K5" s="57">
        <v>45566</v>
      </c>
      <c r="L5" s="57">
        <v>45597</v>
      </c>
      <c r="M5" s="57">
        <v>45627</v>
      </c>
    </row>
    <row r="6" spans="1:13" x14ac:dyDescent="0.2">
      <c r="A6" s="54" t="s">
        <v>6</v>
      </c>
      <c r="B6" s="70">
        <v>41</v>
      </c>
      <c r="C6" s="70">
        <v>41</v>
      </c>
      <c r="D6" s="70">
        <v>41.935096153846153</v>
      </c>
      <c r="E6" s="70">
        <v>41</v>
      </c>
      <c r="F6" s="70">
        <v>41</v>
      </c>
      <c r="G6" s="70">
        <v>41</v>
      </c>
      <c r="H6" s="70">
        <v>41</v>
      </c>
      <c r="I6" s="70">
        <v>41</v>
      </c>
      <c r="J6" s="70">
        <v>41</v>
      </c>
      <c r="K6" s="70">
        <v>41</v>
      </c>
      <c r="L6" s="70">
        <v>41</v>
      </c>
      <c r="M6" s="70">
        <v>41</v>
      </c>
    </row>
    <row r="7" spans="1:13" x14ac:dyDescent="0.2">
      <c r="A7" s="54" t="s">
        <v>0</v>
      </c>
      <c r="B7" s="70">
        <v>64.557870370370367</v>
      </c>
      <c r="C7" s="70">
        <v>65</v>
      </c>
      <c r="D7" s="70">
        <v>65</v>
      </c>
      <c r="E7" s="70">
        <v>64</v>
      </c>
      <c r="F7" s="70">
        <v>64</v>
      </c>
      <c r="G7" s="70">
        <v>64</v>
      </c>
      <c r="H7" s="70">
        <v>64</v>
      </c>
      <c r="I7" s="70">
        <v>64</v>
      </c>
      <c r="J7" s="70">
        <v>64</v>
      </c>
      <c r="K7" s="70">
        <v>64</v>
      </c>
      <c r="L7" s="70">
        <v>64</v>
      </c>
      <c r="M7" s="70">
        <v>64</v>
      </c>
    </row>
    <row r="8" spans="1:13" x14ac:dyDescent="0.2">
      <c r="A8" s="54" t="s">
        <v>1</v>
      </c>
      <c r="B8" s="70">
        <v>31</v>
      </c>
      <c r="C8" s="70">
        <v>31</v>
      </c>
      <c r="D8" s="70">
        <v>30.16826923076923</v>
      </c>
      <c r="E8" s="70">
        <v>31</v>
      </c>
      <c r="F8" s="70">
        <v>31</v>
      </c>
      <c r="G8" s="70">
        <v>31</v>
      </c>
      <c r="H8" s="70">
        <v>31</v>
      </c>
      <c r="I8" s="70">
        <v>31</v>
      </c>
      <c r="J8" s="70">
        <v>31</v>
      </c>
      <c r="K8" s="70">
        <v>31</v>
      </c>
      <c r="L8" s="70">
        <v>31</v>
      </c>
      <c r="M8" s="70">
        <v>31</v>
      </c>
    </row>
    <row r="9" spans="1:13" x14ac:dyDescent="0.2">
      <c r="A9" s="54" t="s">
        <v>3</v>
      </c>
      <c r="B9" s="70">
        <v>50.15</v>
      </c>
      <c r="C9" s="70">
        <v>50.15</v>
      </c>
      <c r="D9" s="70">
        <v>50.15</v>
      </c>
      <c r="E9" s="70">
        <v>50.15</v>
      </c>
      <c r="F9" s="70">
        <v>50.15</v>
      </c>
      <c r="G9" s="70">
        <v>50.15</v>
      </c>
      <c r="H9" s="70">
        <v>50.15</v>
      </c>
      <c r="I9" s="70">
        <v>50.15</v>
      </c>
      <c r="J9" s="70">
        <v>50.15</v>
      </c>
      <c r="K9" s="70">
        <v>50.15</v>
      </c>
      <c r="L9" s="70">
        <v>50.15</v>
      </c>
      <c r="M9" s="70">
        <v>50.15</v>
      </c>
    </row>
    <row r="10" spans="1:13" x14ac:dyDescent="0.2">
      <c r="A10" s="54" t="s">
        <v>35</v>
      </c>
      <c r="B10" s="70">
        <v>48.48</v>
      </c>
      <c r="C10" s="70">
        <v>48.48</v>
      </c>
      <c r="D10" s="70">
        <v>48.48</v>
      </c>
      <c r="E10" s="70">
        <v>48.48</v>
      </c>
      <c r="F10" s="70">
        <v>48.48</v>
      </c>
      <c r="G10" s="70">
        <v>48.48</v>
      </c>
      <c r="H10" s="70">
        <v>48.48</v>
      </c>
      <c r="I10" s="70">
        <v>48.48</v>
      </c>
      <c r="J10" s="70">
        <v>48.48</v>
      </c>
      <c r="K10" s="70">
        <v>48.48</v>
      </c>
      <c r="L10" s="70">
        <v>48.48</v>
      </c>
      <c r="M10" s="70">
        <v>48.48</v>
      </c>
    </row>
    <row r="11" spans="1:13" x14ac:dyDescent="0.2"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x14ac:dyDescent="0.2">
      <c r="A12" s="54" t="s">
        <v>49</v>
      </c>
      <c r="B12" s="54">
        <v>432</v>
      </c>
      <c r="C12" s="54">
        <v>400</v>
      </c>
      <c r="D12" s="54">
        <v>416</v>
      </c>
      <c r="E12" s="54">
        <v>416</v>
      </c>
      <c r="F12" s="54">
        <v>432</v>
      </c>
      <c r="G12" s="54">
        <v>400</v>
      </c>
      <c r="H12" s="54">
        <v>432</v>
      </c>
      <c r="I12" s="54">
        <v>432</v>
      </c>
      <c r="J12" s="54">
        <v>400</v>
      </c>
      <c r="K12" s="54">
        <v>432</v>
      </c>
      <c r="L12" s="54">
        <v>416</v>
      </c>
      <c r="M12" s="54">
        <v>416</v>
      </c>
    </row>
    <row r="13" spans="1:13" x14ac:dyDescent="0.2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</row>
    <row r="14" spans="1:13" x14ac:dyDescent="0.2">
      <c r="A14" s="55" t="s">
        <v>57</v>
      </c>
      <c r="B14" s="57">
        <f t="shared" ref="B14:M14" si="0">B5</f>
        <v>45292</v>
      </c>
      <c r="C14" s="57">
        <f t="shared" si="0"/>
        <v>45323</v>
      </c>
      <c r="D14" s="57">
        <f t="shared" si="0"/>
        <v>45352</v>
      </c>
      <c r="E14" s="57">
        <f t="shared" si="0"/>
        <v>45383</v>
      </c>
      <c r="F14" s="57">
        <f t="shared" si="0"/>
        <v>45413</v>
      </c>
      <c r="G14" s="57">
        <f t="shared" si="0"/>
        <v>45444</v>
      </c>
      <c r="H14" s="57">
        <f t="shared" si="0"/>
        <v>45474</v>
      </c>
      <c r="I14" s="57">
        <f t="shared" si="0"/>
        <v>45505</v>
      </c>
      <c r="J14" s="57">
        <f t="shared" si="0"/>
        <v>45536</v>
      </c>
      <c r="K14" s="57">
        <f t="shared" si="0"/>
        <v>45566</v>
      </c>
      <c r="L14" s="57">
        <f t="shared" si="0"/>
        <v>45597</v>
      </c>
      <c r="M14" s="57">
        <f t="shared" si="0"/>
        <v>45627</v>
      </c>
    </row>
    <row r="15" spans="1:13" s="56" customFormat="1" x14ac:dyDescent="0.2">
      <c r="A15" s="56" t="s">
        <v>6</v>
      </c>
      <c r="B15" s="56">
        <f t="shared" ref="B15:M15" si="1">B$12*B6</f>
        <v>17712</v>
      </c>
      <c r="C15" s="56">
        <f t="shared" si="1"/>
        <v>16400</v>
      </c>
      <c r="D15" s="56">
        <f t="shared" si="1"/>
        <v>17445</v>
      </c>
      <c r="E15" s="56">
        <f t="shared" si="1"/>
        <v>17056</v>
      </c>
      <c r="F15" s="56">
        <f t="shared" si="1"/>
        <v>17712</v>
      </c>
      <c r="G15" s="56">
        <f t="shared" si="1"/>
        <v>16400</v>
      </c>
      <c r="H15" s="56">
        <f t="shared" si="1"/>
        <v>17712</v>
      </c>
      <c r="I15" s="56">
        <f t="shared" si="1"/>
        <v>17712</v>
      </c>
      <c r="J15" s="56">
        <f t="shared" si="1"/>
        <v>16400</v>
      </c>
      <c r="K15" s="56">
        <f t="shared" si="1"/>
        <v>17712</v>
      </c>
      <c r="L15" s="56">
        <f t="shared" si="1"/>
        <v>17056</v>
      </c>
      <c r="M15" s="56">
        <f t="shared" si="1"/>
        <v>17056</v>
      </c>
    </row>
    <row r="16" spans="1:13" s="56" customFormat="1" x14ac:dyDescent="0.2">
      <c r="A16" s="56" t="s">
        <v>0</v>
      </c>
      <c r="B16" s="56">
        <f t="shared" ref="B16:M16" si="2">B$12*B7</f>
        <v>27889</v>
      </c>
      <c r="C16" s="56">
        <f t="shared" si="2"/>
        <v>26000</v>
      </c>
      <c r="D16" s="56">
        <f t="shared" si="2"/>
        <v>27040</v>
      </c>
      <c r="E16" s="56">
        <f t="shared" si="2"/>
        <v>26624</v>
      </c>
      <c r="F16" s="56">
        <f t="shared" si="2"/>
        <v>27648</v>
      </c>
      <c r="G16" s="56">
        <f t="shared" si="2"/>
        <v>25600</v>
      </c>
      <c r="H16" s="56">
        <f t="shared" si="2"/>
        <v>27648</v>
      </c>
      <c r="I16" s="56">
        <f t="shared" si="2"/>
        <v>27648</v>
      </c>
      <c r="J16" s="56">
        <f t="shared" si="2"/>
        <v>25600</v>
      </c>
      <c r="K16" s="56">
        <f t="shared" si="2"/>
        <v>27648</v>
      </c>
      <c r="L16" s="56">
        <f t="shared" si="2"/>
        <v>26624</v>
      </c>
      <c r="M16" s="56">
        <f t="shared" si="2"/>
        <v>26624</v>
      </c>
    </row>
    <row r="17" spans="1:13" s="56" customFormat="1" x14ac:dyDescent="0.2">
      <c r="A17" s="56" t="s">
        <v>1</v>
      </c>
      <c r="B17" s="56">
        <f t="shared" ref="B17:M17" si="3">B$12*B8</f>
        <v>13392</v>
      </c>
      <c r="C17" s="56">
        <f t="shared" si="3"/>
        <v>12400</v>
      </c>
      <c r="D17" s="56">
        <f t="shared" si="3"/>
        <v>12550</v>
      </c>
      <c r="E17" s="56">
        <f t="shared" si="3"/>
        <v>12896</v>
      </c>
      <c r="F17" s="56">
        <f t="shared" si="3"/>
        <v>13392</v>
      </c>
      <c r="G17" s="56">
        <f t="shared" si="3"/>
        <v>12400</v>
      </c>
      <c r="H17" s="56">
        <f t="shared" si="3"/>
        <v>13392</v>
      </c>
      <c r="I17" s="56">
        <f t="shared" si="3"/>
        <v>13392</v>
      </c>
      <c r="J17" s="56">
        <f t="shared" si="3"/>
        <v>12400</v>
      </c>
      <c r="K17" s="56">
        <f t="shared" si="3"/>
        <v>13392</v>
      </c>
      <c r="L17" s="56">
        <f t="shared" si="3"/>
        <v>12896</v>
      </c>
      <c r="M17" s="56">
        <f t="shared" si="3"/>
        <v>12896</v>
      </c>
    </row>
    <row r="18" spans="1:13" s="56" customFormat="1" x14ac:dyDescent="0.2">
      <c r="A18" s="56" t="s">
        <v>3</v>
      </c>
      <c r="B18" s="56">
        <f t="shared" ref="B18:M18" si="4">B$12*B9</f>
        <v>21664.799999999999</v>
      </c>
      <c r="C18" s="56">
        <f t="shared" si="4"/>
        <v>20060</v>
      </c>
      <c r="D18" s="56">
        <f t="shared" si="4"/>
        <v>20862.399999999998</v>
      </c>
      <c r="E18" s="56">
        <f t="shared" si="4"/>
        <v>20862.399999999998</v>
      </c>
      <c r="F18" s="56">
        <f t="shared" si="4"/>
        <v>21664.799999999999</v>
      </c>
      <c r="G18" s="56">
        <f t="shared" si="4"/>
        <v>20060</v>
      </c>
      <c r="H18" s="56">
        <f t="shared" si="4"/>
        <v>21664.799999999999</v>
      </c>
      <c r="I18" s="56">
        <f t="shared" si="4"/>
        <v>21664.799999999999</v>
      </c>
      <c r="J18" s="56">
        <f t="shared" si="4"/>
        <v>20060</v>
      </c>
      <c r="K18" s="56">
        <f t="shared" si="4"/>
        <v>21664.799999999999</v>
      </c>
      <c r="L18" s="56">
        <f t="shared" si="4"/>
        <v>20862.399999999998</v>
      </c>
      <c r="M18" s="56">
        <f t="shared" si="4"/>
        <v>20862.399999999998</v>
      </c>
    </row>
    <row r="19" spans="1:13" s="56" customFormat="1" x14ac:dyDescent="0.2">
      <c r="A19" s="56" t="s">
        <v>35</v>
      </c>
      <c r="B19" s="56">
        <f t="shared" ref="B19:M19" si="5">B$12*B10</f>
        <v>20943.359999999997</v>
      </c>
      <c r="C19" s="56">
        <f t="shared" si="5"/>
        <v>19392</v>
      </c>
      <c r="D19" s="56">
        <f t="shared" si="5"/>
        <v>20167.68</v>
      </c>
      <c r="E19" s="56">
        <f t="shared" si="5"/>
        <v>20167.68</v>
      </c>
      <c r="F19" s="56">
        <f t="shared" si="5"/>
        <v>20943.359999999997</v>
      </c>
      <c r="G19" s="56">
        <f t="shared" si="5"/>
        <v>19392</v>
      </c>
      <c r="H19" s="56">
        <f t="shared" si="5"/>
        <v>20943.359999999997</v>
      </c>
      <c r="I19" s="56">
        <f t="shared" si="5"/>
        <v>20943.359999999997</v>
      </c>
      <c r="J19" s="56">
        <f t="shared" si="5"/>
        <v>19392</v>
      </c>
      <c r="K19" s="56">
        <f t="shared" si="5"/>
        <v>20943.359999999997</v>
      </c>
      <c r="L19" s="56">
        <f t="shared" si="5"/>
        <v>20167.68</v>
      </c>
      <c r="M19" s="56">
        <f t="shared" si="5"/>
        <v>20167.68</v>
      </c>
    </row>
    <row r="21" spans="1:13" x14ac:dyDescent="0.2">
      <c r="A21" s="55" t="s">
        <v>51</v>
      </c>
      <c r="B21" s="57">
        <f t="shared" ref="B21:M21" si="6">B5</f>
        <v>45292</v>
      </c>
      <c r="C21" s="57">
        <f t="shared" si="6"/>
        <v>45323</v>
      </c>
      <c r="D21" s="57">
        <f t="shared" si="6"/>
        <v>45352</v>
      </c>
      <c r="E21" s="57">
        <f t="shared" si="6"/>
        <v>45383</v>
      </c>
      <c r="F21" s="57">
        <f t="shared" si="6"/>
        <v>45413</v>
      </c>
      <c r="G21" s="57">
        <f t="shared" si="6"/>
        <v>45444</v>
      </c>
      <c r="H21" s="57">
        <f t="shared" si="6"/>
        <v>45474</v>
      </c>
      <c r="I21" s="57">
        <f t="shared" si="6"/>
        <v>45505</v>
      </c>
      <c r="J21" s="57">
        <f t="shared" si="6"/>
        <v>45536</v>
      </c>
      <c r="K21" s="57">
        <f t="shared" si="6"/>
        <v>45566</v>
      </c>
      <c r="L21" s="57">
        <f t="shared" si="6"/>
        <v>45597</v>
      </c>
      <c r="M21" s="57">
        <f t="shared" si="6"/>
        <v>45627</v>
      </c>
    </row>
    <row r="22" spans="1:13" x14ac:dyDescent="0.2">
      <c r="A22" s="56" t="s">
        <v>6</v>
      </c>
      <c r="B22" s="58">
        <f>'(R) Available capacity'!B18</f>
        <v>8.5969392843158271E-2</v>
      </c>
      <c r="C22" s="58">
        <f>'(R) Available capacity'!C18</f>
        <v>8.5969392843158271E-2</v>
      </c>
      <c r="D22" s="58">
        <f>'(R) Available capacity'!D18</f>
        <v>0.17292799533273934</v>
      </c>
      <c r="E22" s="58">
        <f>'(R) Available capacity'!E18</f>
        <v>0.22581267998469615</v>
      </c>
      <c r="F22" s="58">
        <f>'(R) Available capacity'!F18</f>
        <v>0.22581267998469615</v>
      </c>
      <c r="G22" s="58">
        <f>'(R) Available capacity'!G18</f>
        <v>0.22581267998469615</v>
      </c>
      <c r="H22" s="58">
        <f>'(R) Available capacity'!H18</f>
        <v>0.22581267998469615</v>
      </c>
      <c r="I22" s="58">
        <f>'(R) Available capacity'!I18</f>
        <v>0.22581267998469615</v>
      </c>
      <c r="J22" s="58">
        <f>'(R) Available capacity'!J18</f>
        <v>0.17292799533273934</v>
      </c>
      <c r="K22" s="58">
        <f>'(R) Available capacity'!K18</f>
        <v>0.17292799533273934</v>
      </c>
      <c r="L22" s="58">
        <f>'(R) Available capacity'!L18</f>
        <v>0.17292799533273934</v>
      </c>
      <c r="M22" s="58">
        <f>'(R) Available capacity'!M18</f>
        <v>8.5969392843158271E-2</v>
      </c>
    </row>
    <row r="23" spans="1:13" x14ac:dyDescent="0.2">
      <c r="A23" s="56" t="s">
        <v>0</v>
      </c>
      <c r="B23" s="58">
        <f>'(R) Available capacity'!B31</f>
        <v>0.35</v>
      </c>
      <c r="C23" s="58">
        <f>'(R) Available capacity'!C31</f>
        <v>0.35</v>
      </c>
      <c r="D23" s="58">
        <f>'(R) Available capacity'!D31</f>
        <v>0.35</v>
      </c>
      <c r="E23" s="58">
        <f>'(R) Available capacity'!E31</f>
        <v>0.35</v>
      </c>
      <c r="F23" s="58">
        <f>'(R) Available capacity'!F31</f>
        <v>0.35</v>
      </c>
      <c r="G23" s="58">
        <f>'(R) Available capacity'!G31</f>
        <v>0.35</v>
      </c>
      <c r="H23" s="58">
        <f>'(R) Available capacity'!H31</f>
        <v>0.35</v>
      </c>
      <c r="I23" s="58">
        <f>'(R) Available capacity'!I31</f>
        <v>0.35</v>
      </c>
      <c r="J23" s="58">
        <f>'(R) Available capacity'!J31</f>
        <v>0.35</v>
      </c>
      <c r="K23" s="58">
        <f>'(R) Available capacity'!K31</f>
        <v>0.35</v>
      </c>
      <c r="L23" s="58">
        <f>'(R) Available capacity'!L31</f>
        <v>0.35</v>
      </c>
      <c r="M23" s="58">
        <f>'(R) Available capacity'!M31</f>
        <v>0.35</v>
      </c>
    </row>
    <row r="24" spans="1:13" x14ac:dyDescent="0.2">
      <c r="A24" s="56" t="s">
        <v>1</v>
      </c>
      <c r="B24" s="58">
        <f>'(R) Available capacity'!B44</f>
        <v>0.35</v>
      </c>
      <c r="C24" s="58">
        <f>'(R) Available capacity'!C44</f>
        <v>0.35</v>
      </c>
      <c r="D24" s="58">
        <f>'(R) Available capacity'!D44</f>
        <v>0.35</v>
      </c>
      <c r="E24" s="58">
        <f>'(R) Available capacity'!E44</f>
        <v>0.35</v>
      </c>
      <c r="F24" s="58">
        <f>'(R) Available capacity'!F44</f>
        <v>0.35</v>
      </c>
      <c r="G24" s="58">
        <f>'(R) Available capacity'!G44</f>
        <v>0.35</v>
      </c>
      <c r="H24" s="58">
        <f>'(R) Available capacity'!H44</f>
        <v>0.35</v>
      </c>
      <c r="I24" s="58">
        <f>'(R) Available capacity'!I44</f>
        <v>0.35</v>
      </c>
      <c r="J24" s="58">
        <f>'(R) Available capacity'!J44</f>
        <v>0.35</v>
      </c>
      <c r="K24" s="58">
        <f>'(R) Available capacity'!K44</f>
        <v>0.35</v>
      </c>
      <c r="L24" s="58">
        <f>'(R) Available capacity'!L44</f>
        <v>0.35</v>
      </c>
      <c r="M24" s="58">
        <f>'(R) Available capacity'!M44</f>
        <v>0.35</v>
      </c>
    </row>
    <row r="25" spans="1:13" x14ac:dyDescent="0.2">
      <c r="A25" s="56" t="s">
        <v>3</v>
      </c>
      <c r="B25" s="58">
        <f>'(R) Available capacity'!B72</f>
        <v>4.9300000000000004E-2</v>
      </c>
      <c r="C25" s="58">
        <f>'(R) Available capacity'!C72</f>
        <v>4.9300000000000004E-2</v>
      </c>
      <c r="D25" s="58">
        <f>'(R) Available capacity'!D72</f>
        <v>4.9300000000000004E-2</v>
      </c>
      <c r="E25" s="58">
        <f>'(R) Available capacity'!E72</f>
        <v>4.9300000000000004E-2</v>
      </c>
      <c r="F25" s="58">
        <f>'(R) Available capacity'!F72</f>
        <v>4.9300000000000004E-2</v>
      </c>
      <c r="G25" s="58">
        <f>'(R) Available capacity'!G72</f>
        <v>4.9300000000000004E-2</v>
      </c>
      <c r="H25" s="58">
        <f>'(R) Available capacity'!H72</f>
        <v>4.9300000000000004E-2</v>
      </c>
      <c r="I25" s="58">
        <f>'(R) Available capacity'!I72</f>
        <v>4.9300000000000004E-2</v>
      </c>
      <c r="J25" s="58">
        <f>'(R) Available capacity'!J72</f>
        <v>4.9300000000000004E-2</v>
      </c>
      <c r="K25" s="58">
        <f>'(R) Available capacity'!K72</f>
        <v>4.9300000000000004E-2</v>
      </c>
      <c r="L25" s="58">
        <f>'(R) Available capacity'!L72</f>
        <v>4.9300000000000004E-2</v>
      </c>
      <c r="M25" s="58">
        <f>'(R) Available capacity'!M72</f>
        <v>4.9300000000000004E-2</v>
      </c>
    </row>
    <row r="26" spans="1:13" x14ac:dyDescent="0.2">
      <c r="A26" s="56" t="s">
        <v>35</v>
      </c>
      <c r="B26" s="58">
        <f>'(R) Available capacity'!B58</f>
        <v>4.9300000000000004E-2</v>
      </c>
      <c r="C26" s="58">
        <f>'(R) Available capacity'!C58</f>
        <v>4.9300000000000004E-2</v>
      </c>
      <c r="D26" s="58">
        <f>'(R) Available capacity'!D58</f>
        <v>4.9300000000000004E-2</v>
      </c>
      <c r="E26" s="58">
        <f>'(R) Available capacity'!E58</f>
        <v>4.9300000000000004E-2</v>
      </c>
      <c r="F26" s="58">
        <f>'(R) Available capacity'!F58</f>
        <v>4.9300000000000004E-2</v>
      </c>
      <c r="G26" s="58">
        <f>'(R) Available capacity'!G58</f>
        <v>4.9300000000000004E-2</v>
      </c>
      <c r="H26" s="58">
        <f>'(R) Available capacity'!H58</f>
        <v>4.9300000000000004E-2</v>
      </c>
      <c r="I26" s="58">
        <f>'(R) Available capacity'!I58</f>
        <v>4.9300000000000004E-2</v>
      </c>
      <c r="J26" s="58">
        <f>'(R) Available capacity'!J58</f>
        <v>4.9300000000000004E-2</v>
      </c>
      <c r="K26" s="58">
        <f>'(R) Available capacity'!K58</f>
        <v>4.9300000000000004E-2</v>
      </c>
      <c r="L26" s="58">
        <f>'(R) Available capacity'!L58</f>
        <v>4.9300000000000004E-2</v>
      </c>
      <c r="M26" s="58">
        <f>'(R) Available capacity'!M58</f>
        <v>4.9300000000000004E-2</v>
      </c>
    </row>
    <row r="28" spans="1:13" x14ac:dyDescent="0.2">
      <c r="A28" s="55" t="s">
        <v>52</v>
      </c>
      <c r="B28" s="57">
        <f t="shared" ref="B28:M28" si="7">B5</f>
        <v>45292</v>
      </c>
      <c r="C28" s="57">
        <f t="shared" si="7"/>
        <v>45323</v>
      </c>
      <c r="D28" s="57">
        <f t="shared" si="7"/>
        <v>45352</v>
      </c>
      <c r="E28" s="57">
        <f t="shared" si="7"/>
        <v>45383</v>
      </c>
      <c r="F28" s="57">
        <f t="shared" si="7"/>
        <v>45413</v>
      </c>
      <c r="G28" s="57">
        <f t="shared" si="7"/>
        <v>45444</v>
      </c>
      <c r="H28" s="57">
        <f t="shared" si="7"/>
        <v>45474</v>
      </c>
      <c r="I28" s="57">
        <f t="shared" si="7"/>
        <v>45505</v>
      </c>
      <c r="J28" s="57">
        <f t="shared" si="7"/>
        <v>45536</v>
      </c>
      <c r="K28" s="57">
        <f t="shared" si="7"/>
        <v>45566</v>
      </c>
      <c r="L28" s="57">
        <f t="shared" si="7"/>
        <v>45597</v>
      </c>
      <c r="M28" s="57">
        <f t="shared" si="7"/>
        <v>45627</v>
      </c>
    </row>
    <row r="29" spans="1:13" s="56" customFormat="1" x14ac:dyDescent="0.2">
      <c r="A29" s="56" t="s">
        <v>6</v>
      </c>
      <c r="B29" s="56">
        <f t="shared" ref="B29:M29" si="8">B6*B22</f>
        <v>3.524745106569489</v>
      </c>
      <c r="C29" s="56">
        <f t="shared" si="8"/>
        <v>3.524745106569489</v>
      </c>
      <c r="D29" s="56">
        <f t="shared" si="8"/>
        <v>7.2517521119702826</v>
      </c>
      <c r="E29" s="56">
        <f t="shared" si="8"/>
        <v>9.2583198793725412</v>
      </c>
      <c r="F29" s="56">
        <f t="shared" si="8"/>
        <v>9.2583198793725412</v>
      </c>
      <c r="G29" s="56">
        <f t="shared" si="8"/>
        <v>9.2583198793725412</v>
      </c>
      <c r="H29" s="56">
        <f t="shared" si="8"/>
        <v>9.2583198793725412</v>
      </c>
      <c r="I29" s="56">
        <f t="shared" si="8"/>
        <v>9.2583198793725412</v>
      </c>
      <c r="J29" s="56">
        <f t="shared" si="8"/>
        <v>7.0900478086423124</v>
      </c>
      <c r="K29" s="56">
        <f t="shared" si="8"/>
        <v>7.0900478086423124</v>
      </c>
      <c r="L29" s="56">
        <f t="shared" si="8"/>
        <v>7.0900478086423124</v>
      </c>
      <c r="M29" s="56">
        <f t="shared" si="8"/>
        <v>3.524745106569489</v>
      </c>
    </row>
    <row r="30" spans="1:13" s="56" customFormat="1" x14ac:dyDescent="0.2">
      <c r="A30" s="56" t="s">
        <v>0</v>
      </c>
      <c r="B30" s="56">
        <f t="shared" ref="B30:M30" si="9">B7*B23</f>
        <v>22.595254629629625</v>
      </c>
      <c r="C30" s="56">
        <f t="shared" si="9"/>
        <v>22.75</v>
      </c>
      <c r="D30" s="56">
        <f t="shared" si="9"/>
        <v>22.75</v>
      </c>
      <c r="E30" s="56">
        <f t="shared" si="9"/>
        <v>22.4</v>
      </c>
      <c r="F30" s="56">
        <f t="shared" si="9"/>
        <v>22.4</v>
      </c>
      <c r="G30" s="56">
        <f t="shared" si="9"/>
        <v>22.4</v>
      </c>
      <c r="H30" s="56">
        <f t="shared" si="9"/>
        <v>22.4</v>
      </c>
      <c r="I30" s="56">
        <f t="shared" si="9"/>
        <v>22.4</v>
      </c>
      <c r="J30" s="56">
        <f t="shared" si="9"/>
        <v>22.4</v>
      </c>
      <c r="K30" s="56">
        <f t="shared" si="9"/>
        <v>22.4</v>
      </c>
      <c r="L30" s="56">
        <f t="shared" si="9"/>
        <v>22.4</v>
      </c>
      <c r="M30" s="56">
        <f t="shared" si="9"/>
        <v>22.4</v>
      </c>
    </row>
    <row r="31" spans="1:13" s="56" customFormat="1" x14ac:dyDescent="0.2">
      <c r="A31" s="56" t="s">
        <v>1</v>
      </c>
      <c r="B31" s="56">
        <f t="shared" ref="B31:M31" si="10">B8*B24</f>
        <v>10.85</v>
      </c>
      <c r="C31" s="56">
        <f t="shared" si="10"/>
        <v>10.85</v>
      </c>
      <c r="D31" s="56">
        <f t="shared" si="10"/>
        <v>10.55889423076923</v>
      </c>
      <c r="E31" s="56">
        <f t="shared" si="10"/>
        <v>10.85</v>
      </c>
      <c r="F31" s="56">
        <f t="shared" si="10"/>
        <v>10.85</v>
      </c>
      <c r="G31" s="56">
        <f t="shared" si="10"/>
        <v>10.85</v>
      </c>
      <c r="H31" s="56">
        <f t="shared" si="10"/>
        <v>10.85</v>
      </c>
      <c r="I31" s="56">
        <f t="shared" si="10"/>
        <v>10.85</v>
      </c>
      <c r="J31" s="56">
        <f t="shared" si="10"/>
        <v>10.85</v>
      </c>
      <c r="K31" s="56">
        <f t="shared" si="10"/>
        <v>10.85</v>
      </c>
      <c r="L31" s="56">
        <f t="shared" si="10"/>
        <v>10.85</v>
      </c>
      <c r="M31" s="56">
        <f t="shared" si="10"/>
        <v>10.85</v>
      </c>
    </row>
    <row r="32" spans="1:13" s="56" customFormat="1" ht="15.6" customHeight="1" x14ac:dyDescent="0.2">
      <c r="A32" s="56" t="s">
        <v>3</v>
      </c>
      <c r="B32" s="56">
        <f t="shared" ref="B32:M32" si="11">B9*B25</f>
        <v>2.4723950000000001</v>
      </c>
      <c r="C32" s="56">
        <f t="shared" si="11"/>
        <v>2.4723950000000001</v>
      </c>
      <c r="D32" s="56">
        <f t="shared" si="11"/>
        <v>2.4723950000000001</v>
      </c>
      <c r="E32" s="56">
        <f t="shared" si="11"/>
        <v>2.4723950000000001</v>
      </c>
      <c r="F32" s="56">
        <f t="shared" si="11"/>
        <v>2.4723950000000001</v>
      </c>
      <c r="G32" s="56">
        <f t="shared" si="11"/>
        <v>2.4723950000000001</v>
      </c>
      <c r="H32" s="56">
        <f t="shared" si="11"/>
        <v>2.4723950000000001</v>
      </c>
      <c r="I32" s="56">
        <f t="shared" si="11"/>
        <v>2.4723950000000001</v>
      </c>
      <c r="J32" s="56">
        <f t="shared" si="11"/>
        <v>2.4723950000000001</v>
      </c>
      <c r="K32" s="56">
        <f t="shared" si="11"/>
        <v>2.4723950000000001</v>
      </c>
      <c r="L32" s="56">
        <f t="shared" si="11"/>
        <v>2.4723950000000001</v>
      </c>
      <c r="M32" s="56">
        <f t="shared" si="11"/>
        <v>2.4723950000000001</v>
      </c>
    </row>
    <row r="33" spans="1:13" s="56" customFormat="1" x14ac:dyDescent="0.2">
      <c r="A33" s="56" t="s">
        <v>35</v>
      </c>
      <c r="B33" s="56">
        <f t="shared" ref="B33:M33" si="12">B10*B26</f>
        <v>2.3900640000000002</v>
      </c>
      <c r="C33" s="56">
        <f t="shared" si="12"/>
        <v>2.3900640000000002</v>
      </c>
      <c r="D33" s="56">
        <f t="shared" si="12"/>
        <v>2.3900640000000002</v>
      </c>
      <c r="E33" s="56">
        <f t="shared" si="12"/>
        <v>2.3900640000000002</v>
      </c>
      <c r="F33" s="56">
        <f t="shared" si="12"/>
        <v>2.3900640000000002</v>
      </c>
      <c r="G33" s="56">
        <f t="shared" si="12"/>
        <v>2.3900640000000002</v>
      </c>
      <c r="H33" s="56">
        <f t="shared" si="12"/>
        <v>2.3900640000000002</v>
      </c>
      <c r="I33" s="56">
        <f t="shared" si="12"/>
        <v>2.3900640000000002</v>
      </c>
      <c r="J33" s="56">
        <f t="shared" si="12"/>
        <v>2.3900640000000002</v>
      </c>
      <c r="K33" s="56">
        <f t="shared" si="12"/>
        <v>2.3900640000000002</v>
      </c>
      <c r="L33" s="56">
        <f t="shared" si="12"/>
        <v>2.3900640000000002</v>
      </c>
      <c r="M33" s="56">
        <f t="shared" si="12"/>
        <v>2.3900640000000002</v>
      </c>
    </row>
    <row r="35" spans="1:13" x14ac:dyDescent="0.2">
      <c r="B35" s="57">
        <f t="shared" ref="B35:M35" si="13">B5</f>
        <v>45292</v>
      </c>
      <c r="C35" s="57">
        <f t="shared" si="13"/>
        <v>45323</v>
      </c>
      <c r="D35" s="57">
        <f t="shared" si="13"/>
        <v>45352</v>
      </c>
      <c r="E35" s="57">
        <f t="shared" si="13"/>
        <v>45383</v>
      </c>
      <c r="F35" s="57">
        <f t="shared" si="13"/>
        <v>45413</v>
      </c>
      <c r="G35" s="57">
        <f t="shared" si="13"/>
        <v>45444</v>
      </c>
      <c r="H35" s="57">
        <f t="shared" si="13"/>
        <v>45474</v>
      </c>
      <c r="I35" s="57">
        <f t="shared" si="13"/>
        <v>45505</v>
      </c>
      <c r="J35" s="57">
        <f t="shared" si="13"/>
        <v>45536</v>
      </c>
      <c r="K35" s="57">
        <f t="shared" si="13"/>
        <v>45566</v>
      </c>
      <c r="L35" s="57">
        <f t="shared" si="13"/>
        <v>45597</v>
      </c>
      <c r="M35" s="57">
        <f t="shared" si="13"/>
        <v>45627</v>
      </c>
    </row>
    <row r="36" spans="1:13" x14ac:dyDescent="0.2">
      <c r="A36" s="55" t="s">
        <v>53</v>
      </c>
      <c r="B36" s="56">
        <f t="shared" ref="B36:M36" si="14">SUM(B29:B33)</f>
        <v>41.832458736199115</v>
      </c>
      <c r="C36" s="56">
        <f t="shared" si="14"/>
        <v>41.987204106569493</v>
      </c>
      <c r="D36" s="56">
        <f t="shared" si="14"/>
        <v>45.423105342739518</v>
      </c>
      <c r="E36" s="56">
        <f t="shared" si="14"/>
        <v>47.370778879372544</v>
      </c>
      <c r="F36" s="56">
        <f t="shared" si="14"/>
        <v>47.370778879372544</v>
      </c>
      <c r="G36" s="56">
        <f t="shared" si="14"/>
        <v>47.370778879372544</v>
      </c>
      <c r="H36" s="56">
        <f t="shared" si="14"/>
        <v>47.370778879372544</v>
      </c>
      <c r="I36" s="56">
        <f t="shared" si="14"/>
        <v>47.370778879372544</v>
      </c>
      <c r="J36" s="56">
        <f t="shared" si="14"/>
        <v>45.202506808642312</v>
      </c>
      <c r="K36" s="56">
        <f t="shared" si="14"/>
        <v>45.202506808642312</v>
      </c>
      <c r="L36" s="56">
        <f t="shared" si="14"/>
        <v>45.202506808642312</v>
      </c>
      <c r="M36" s="56">
        <f t="shared" si="14"/>
        <v>41.637204106569492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C130"/>
  <sheetViews>
    <sheetView zoomScale="90" zoomScaleNormal="90" workbookViewId="0">
      <selection activeCell="B11" sqref="B11:AC44"/>
    </sheetView>
  </sheetViews>
  <sheetFormatPr defaultColWidth="8.85546875" defaultRowHeight="12.75" x14ac:dyDescent="0.2"/>
  <cols>
    <col min="1" max="1" width="10.140625" style="6" bestFit="1" customWidth="1"/>
    <col min="2" max="13" width="9.85546875" style="6" customWidth="1"/>
    <col min="14" max="14" width="10.42578125" style="6" customWidth="1"/>
    <col min="15" max="15" width="2.5703125" style="6" customWidth="1"/>
    <col min="16" max="16" width="10.140625" style="6" bestFit="1" customWidth="1"/>
    <col min="17" max="28" width="9.85546875" style="6" customWidth="1"/>
    <col min="29" max="29" width="10.42578125" style="6" customWidth="1"/>
    <col min="30" max="16384" width="8.85546875" style="6"/>
  </cols>
  <sheetData>
    <row r="1" spans="1:29" ht="18.75" x14ac:dyDescent="0.3">
      <c r="A1" s="41" t="s">
        <v>30</v>
      </c>
      <c r="P1" s="41" t="s">
        <v>30</v>
      </c>
    </row>
    <row r="2" spans="1:29" ht="15.75" x14ac:dyDescent="0.25">
      <c r="A2" s="129" t="s">
        <v>97</v>
      </c>
      <c r="P2" s="42" t="s">
        <v>97</v>
      </c>
    </row>
    <row r="3" spans="1:29" ht="21" x14ac:dyDescent="0.35">
      <c r="A3" s="43" t="s">
        <v>36</v>
      </c>
      <c r="P3" s="43" t="s">
        <v>36</v>
      </c>
    </row>
    <row r="7" spans="1:29" x14ac:dyDescent="0.2">
      <c r="A7" s="31"/>
      <c r="P7" s="31"/>
      <c r="Q7" s="6">
        <v>1</v>
      </c>
      <c r="R7" s="6">
        <v>2</v>
      </c>
      <c r="S7" s="6">
        <v>3</v>
      </c>
      <c r="T7" s="6">
        <v>4</v>
      </c>
      <c r="U7" s="6">
        <v>5</v>
      </c>
      <c r="V7" s="6">
        <v>6</v>
      </c>
      <c r="W7" s="6">
        <v>7</v>
      </c>
      <c r="X7" s="6">
        <v>8</v>
      </c>
      <c r="Y7" s="6">
        <v>9</v>
      </c>
      <c r="Z7" s="6">
        <v>10</v>
      </c>
      <c r="AA7" s="6">
        <v>11</v>
      </c>
      <c r="AB7" s="6">
        <v>12</v>
      </c>
    </row>
    <row r="8" spans="1:29" x14ac:dyDescent="0.2">
      <c r="A8" s="184" t="s">
        <v>37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6"/>
      <c r="P8" s="184" t="s">
        <v>40</v>
      </c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6"/>
    </row>
    <row r="9" spans="1:29" x14ac:dyDescent="0.2">
      <c r="A9" s="3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2"/>
      <c r="P9" s="3"/>
      <c r="Q9" s="10">
        <v>744</v>
      </c>
      <c r="R9" s="10">
        <v>672</v>
      </c>
      <c r="S9" s="10">
        <v>744</v>
      </c>
      <c r="T9" s="10">
        <v>720</v>
      </c>
      <c r="U9" s="10">
        <v>744</v>
      </c>
      <c r="V9" s="10">
        <v>720</v>
      </c>
      <c r="W9" s="10">
        <v>744</v>
      </c>
      <c r="X9" s="10">
        <v>744</v>
      </c>
      <c r="Y9" s="10">
        <v>720</v>
      </c>
      <c r="Z9" s="10">
        <v>744</v>
      </c>
      <c r="AA9" s="10">
        <v>720</v>
      </c>
      <c r="AB9" s="10">
        <v>744</v>
      </c>
      <c r="AC9" s="11">
        <v>8760</v>
      </c>
    </row>
    <row r="10" spans="1:29" ht="15.75" customHeight="1" thickBot="1" x14ac:dyDescent="0.25">
      <c r="A10" s="3"/>
      <c r="B10" s="4" t="s">
        <v>20</v>
      </c>
      <c r="C10" s="4" t="s">
        <v>21</v>
      </c>
      <c r="D10" s="4" t="s">
        <v>22</v>
      </c>
      <c r="E10" s="4" t="s">
        <v>27</v>
      </c>
      <c r="F10" s="4" t="s">
        <v>23</v>
      </c>
      <c r="G10" s="4" t="s">
        <v>24</v>
      </c>
      <c r="H10" s="4" t="s">
        <v>25</v>
      </c>
      <c r="I10" s="4" t="s">
        <v>28</v>
      </c>
      <c r="J10" s="4" t="s">
        <v>26</v>
      </c>
      <c r="K10" s="4" t="s">
        <v>17</v>
      </c>
      <c r="L10" s="4" t="s">
        <v>18</v>
      </c>
      <c r="M10" s="4" t="s">
        <v>19</v>
      </c>
      <c r="N10" s="14" t="s">
        <v>29</v>
      </c>
      <c r="P10" s="3"/>
      <c r="Q10" s="4" t="s">
        <v>20</v>
      </c>
      <c r="R10" s="4" t="s">
        <v>21</v>
      </c>
      <c r="S10" s="4" t="s">
        <v>22</v>
      </c>
      <c r="T10" s="4" t="s">
        <v>27</v>
      </c>
      <c r="U10" s="4" t="s">
        <v>23</v>
      </c>
      <c r="V10" s="4" t="s">
        <v>24</v>
      </c>
      <c r="W10" s="4" t="s">
        <v>25</v>
      </c>
      <c r="X10" s="4" t="s">
        <v>28</v>
      </c>
      <c r="Y10" s="4" t="s">
        <v>26</v>
      </c>
      <c r="Z10" s="4" t="s">
        <v>17</v>
      </c>
      <c r="AA10" s="4" t="s">
        <v>18</v>
      </c>
      <c r="AB10" s="4" t="s">
        <v>19</v>
      </c>
      <c r="AC10" s="14" t="s">
        <v>29</v>
      </c>
    </row>
    <row r="11" spans="1:29" ht="13.5" thickTop="1" x14ac:dyDescent="0.2">
      <c r="A11" s="122">
        <v>1992</v>
      </c>
      <c r="B11" s="173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5"/>
      <c r="P11" s="136">
        <v>1992</v>
      </c>
      <c r="Q11" s="173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5"/>
    </row>
    <row r="12" spans="1:29" x14ac:dyDescent="0.2">
      <c r="A12" s="122">
        <v>1993</v>
      </c>
      <c r="B12" s="133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64"/>
      <c r="P12" s="122">
        <v>1993</v>
      </c>
      <c r="Q12" s="63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4"/>
    </row>
    <row r="13" spans="1:29" x14ac:dyDescent="0.2">
      <c r="A13" s="122">
        <v>1994</v>
      </c>
      <c r="B13" s="133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64"/>
      <c r="P13" s="122">
        <v>1994</v>
      </c>
      <c r="Q13" s="63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4"/>
    </row>
    <row r="14" spans="1:29" x14ac:dyDescent="0.2">
      <c r="A14" s="122">
        <v>1995</v>
      </c>
      <c r="B14" s="133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64"/>
      <c r="P14" s="122">
        <v>1995</v>
      </c>
      <c r="Q14" s="63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4"/>
    </row>
    <row r="15" spans="1:29" x14ac:dyDescent="0.2">
      <c r="A15" s="122">
        <v>1996</v>
      </c>
      <c r="B15" s="133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64"/>
      <c r="P15" s="122">
        <v>1996</v>
      </c>
      <c r="Q15" s="63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4"/>
    </row>
    <row r="16" spans="1:29" x14ac:dyDescent="0.2">
      <c r="A16" s="122">
        <v>1997</v>
      </c>
      <c r="B16" s="133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64"/>
      <c r="P16" s="122">
        <v>1997</v>
      </c>
      <c r="Q16" s="63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4"/>
    </row>
    <row r="17" spans="1:29" x14ac:dyDescent="0.2">
      <c r="A17" s="122">
        <v>1998</v>
      </c>
      <c r="B17" s="133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64"/>
      <c r="P17" s="122">
        <v>1998</v>
      </c>
      <c r="Q17" s="63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4"/>
    </row>
    <row r="18" spans="1:29" x14ac:dyDescent="0.2">
      <c r="A18" s="122">
        <v>1999</v>
      </c>
      <c r="B18" s="133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64"/>
      <c r="P18" s="122">
        <v>1999</v>
      </c>
      <c r="Q18" s="63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4"/>
    </row>
    <row r="19" spans="1:29" x14ac:dyDescent="0.2">
      <c r="A19" s="122">
        <v>2000</v>
      </c>
      <c r="B19" s="133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64"/>
      <c r="P19" s="122">
        <v>2000</v>
      </c>
      <c r="Q19" s="63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4"/>
    </row>
    <row r="20" spans="1:29" x14ac:dyDescent="0.2">
      <c r="A20" s="122">
        <v>2001</v>
      </c>
      <c r="B20" s="13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64"/>
      <c r="P20" s="122">
        <v>2001</v>
      </c>
      <c r="Q20" s="63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4"/>
    </row>
    <row r="21" spans="1:29" x14ac:dyDescent="0.2">
      <c r="A21" s="128">
        <v>2002</v>
      </c>
      <c r="B21" s="133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64"/>
      <c r="P21" s="122">
        <v>2002</v>
      </c>
      <c r="Q21" s="63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4"/>
    </row>
    <row r="22" spans="1:29" x14ac:dyDescent="0.2">
      <c r="A22" s="122">
        <v>2003</v>
      </c>
      <c r="B22" s="133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64"/>
      <c r="P22" s="122">
        <v>2003</v>
      </c>
      <c r="Q22" s="63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4"/>
    </row>
    <row r="23" spans="1:29" x14ac:dyDescent="0.2">
      <c r="A23" s="122">
        <v>2004</v>
      </c>
      <c r="B23" s="133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64"/>
      <c r="P23" s="122">
        <v>2004</v>
      </c>
      <c r="Q23" s="63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4"/>
    </row>
    <row r="24" spans="1:29" x14ac:dyDescent="0.2">
      <c r="A24" s="122">
        <v>2005</v>
      </c>
      <c r="B24" s="133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64"/>
      <c r="P24" s="122">
        <v>2005</v>
      </c>
      <c r="Q24" s="63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4"/>
    </row>
    <row r="25" spans="1:29" x14ac:dyDescent="0.2">
      <c r="A25" s="122">
        <v>2006</v>
      </c>
      <c r="B25" s="133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64"/>
      <c r="P25" s="122">
        <v>2006</v>
      </c>
      <c r="Q25" s="63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4"/>
    </row>
    <row r="26" spans="1:29" x14ac:dyDescent="0.2">
      <c r="A26" s="122">
        <v>2007</v>
      </c>
      <c r="B26" s="133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64"/>
      <c r="P26" s="122">
        <v>2007</v>
      </c>
      <c r="Q26" s="63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4"/>
    </row>
    <row r="27" spans="1:29" x14ac:dyDescent="0.2">
      <c r="A27" s="122">
        <v>2008</v>
      </c>
      <c r="B27" s="133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64"/>
      <c r="P27" s="122">
        <v>2008</v>
      </c>
      <c r="Q27" s="63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4"/>
    </row>
    <row r="28" spans="1:29" x14ac:dyDescent="0.2">
      <c r="A28" s="122">
        <v>2009</v>
      </c>
      <c r="B28" s="133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64"/>
      <c r="P28" s="122">
        <v>2009</v>
      </c>
      <c r="Q28" s="63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4"/>
    </row>
    <row r="29" spans="1:29" x14ac:dyDescent="0.2">
      <c r="A29" s="122">
        <v>2010</v>
      </c>
      <c r="B29" s="133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64"/>
      <c r="P29" s="122">
        <v>2010</v>
      </c>
      <c r="Q29" s="63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4"/>
    </row>
    <row r="30" spans="1:29" x14ac:dyDescent="0.2">
      <c r="A30" s="122">
        <v>2011</v>
      </c>
      <c r="B30" s="133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64"/>
      <c r="P30" s="122">
        <v>2011</v>
      </c>
      <c r="Q30" s="63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4"/>
    </row>
    <row r="31" spans="1:29" x14ac:dyDescent="0.2">
      <c r="A31" s="122">
        <v>2012</v>
      </c>
      <c r="B31" s="133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64"/>
      <c r="P31" s="122">
        <v>2012</v>
      </c>
      <c r="Q31" s="63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4"/>
    </row>
    <row r="32" spans="1:29" x14ac:dyDescent="0.2">
      <c r="A32" s="122">
        <v>2013</v>
      </c>
      <c r="B32" s="133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64"/>
      <c r="P32" s="122">
        <v>2013</v>
      </c>
      <c r="Q32" s="63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4"/>
    </row>
    <row r="33" spans="1:29" x14ac:dyDescent="0.2">
      <c r="A33" s="122">
        <v>2014</v>
      </c>
      <c r="B33" s="133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64"/>
      <c r="P33" s="122">
        <v>2014</v>
      </c>
      <c r="Q33" s="63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4"/>
    </row>
    <row r="34" spans="1:29" x14ac:dyDescent="0.2">
      <c r="A34" s="122">
        <v>2015</v>
      </c>
      <c r="B34" s="133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64"/>
      <c r="P34" s="122">
        <v>2015</v>
      </c>
      <c r="Q34" s="63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4"/>
    </row>
    <row r="35" spans="1:29" x14ac:dyDescent="0.2">
      <c r="A35" s="122">
        <v>2016</v>
      </c>
      <c r="B35" s="133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64"/>
      <c r="P35" s="122">
        <v>2016</v>
      </c>
      <c r="Q35" s="63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4"/>
    </row>
    <row r="36" spans="1:29" x14ac:dyDescent="0.2">
      <c r="A36" s="122">
        <v>2017</v>
      </c>
      <c r="B36" s="133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64"/>
      <c r="P36" s="122">
        <v>2017</v>
      </c>
      <c r="Q36" s="63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4"/>
    </row>
    <row r="37" spans="1:29" x14ac:dyDescent="0.2">
      <c r="A37" s="122">
        <v>2018</v>
      </c>
      <c r="B37" s="133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64"/>
      <c r="P37" s="122">
        <v>2018</v>
      </c>
      <c r="Q37" s="63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4"/>
    </row>
    <row r="38" spans="1:29" x14ac:dyDescent="0.2">
      <c r="A38" s="122">
        <v>2019</v>
      </c>
      <c r="B38" s="133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64"/>
      <c r="P38" s="122">
        <v>2019</v>
      </c>
      <c r="Q38" s="63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4"/>
    </row>
    <row r="39" spans="1:29" x14ac:dyDescent="0.2">
      <c r="A39" s="122">
        <v>2020</v>
      </c>
      <c r="B39" s="133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64"/>
      <c r="P39" s="122">
        <v>2020</v>
      </c>
      <c r="Q39" s="63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4"/>
    </row>
    <row r="40" spans="1:29" x14ac:dyDescent="0.2">
      <c r="A40" s="123">
        <v>2021</v>
      </c>
      <c r="B40" s="134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64"/>
      <c r="P40" s="122">
        <v>2021</v>
      </c>
      <c r="Q40" s="65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4"/>
    </row>
    <row r="41" spans="1:29" s="20" customFormat="1" ht="13.5" thickBot="1" x14ac:dyDescent="0.25">
      <c r="A41" s="25" t="s">
        <v>60</v>
      </c>
      <c r="B41" s="66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8"/>
      <c r="O41" s="28"/>
      <c r="P41" s="71" t="s">
        <v>60</v>
      </c>
      <c r="Q41" s="66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8"/>
    </row>
    <row r="42" spans="1:29" s="20" customFormat="1" ht="14.25" thickTop="1" thickBot="1" x14ac:dyDescent="0.25">
      <c r="A42" s="44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28"/>
      <c r="P42" s="44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</row>
    <row r="43" spans="1:29" ht="13.5" thickTop="1" x14ac:dyDescent="0.2">
      <c r="A43" s="28" t="s">
        <v>61</v>
      </c>
      <c r="B43" s="75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7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9" ht="13.5" thickBot="1" x14ac:dyDescent="0.25">
      <c r="A44" s="28" t="s">
        <v>62</v>
      </c>
      <c r="B44" s="72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4"/>
    </row>
    <row r="45" spans="1:29" ht="13.5" thickTop="1" x14ac:dyDescent="0.2"/>
    <row r="108" s="7" customFormat="1" x14ac:dyDescent="0.2"/>
    <row r="109" s="7" customFormat="1" x14ac:dyDescent="0.2"/>
    <row r="130" spans="2:17" x14ac:dyDescent="0.2">
      <c r="B130" s="30"/>
      <c r="Q130" s="30"/>
    </row>
  </sheetData>
  <mergeCells count="2">
    <mergeCell ref="A8:N8"/>
    <mergeCell ref="P8:AC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C130"/>
  <sheetViews>
    <sheetView zoomScale="90" zoomScaleNormal="90" workbookViewId="0">
      <selection activeCell="B11" sqref="B11:AC44"/>
    </sheetView>
  </sheetViews>
  <sheetFormatPr defaultColWidth="8.85546875" defaultRowHeight="12.75" x14ac:dyDescent="0.2"/>
  <cols>
    <col min="1" max="1" width="10.140625" style="6" bestFit="1" customWidth="1"/>
    <col min="2" max="13" width="9.85546875" style="6" customWidth="1"/>
    <col min="14" max="14" width="10.42578125" style="6" customWidth="1"/>
    <col min="15" max="15" width="2.5703125" style="6" customWidth="1"/>
    <col min="16" max="16" width="10.140625" style="6" bestFit="1" customWidth="1"/>
    <col min="17" max="28" width="9.85546875" style="6" customWidth="1"/>
    <col min="29" max="29" width="10.42578125" style="6" customWidth="1"/>
    <col min="30" max="16384" width="8.85546875" style="6"/>
  </cols>
  <sheetData>
    <row r="1" spans="1:29" ht="18.75" x14ac:dyDescent="0.3">
      <c r="A1" s="41" t="s">
        <v>30</v>
      </c>
      <c r="P1" s="41" t="s">
        <v>30</v>
      </c>
    </row>
    <row r="2" spans="1:29" ht="15.75" x14ac:dyDescent="0.25">
      <c r="A2" s="129" t="str">
        <f>'Mid C %'!A2</f>
        <v>2024 GRC Workpapers</v>
      </c>
      <c r="P2" s="42" t="str">
        <f>A2</f>
        <v>2024 GRC Workpapers</v>
      </c>
    </row>
    <row r="3" spans="1:29" ht="21" x14ac:dyDescent="0.35">
      <c r="A3" s="43" t="s">
        <v>41</v>
      </c>
      <c r="P3" s="43" t="s">
        <v>41</v>
      </c>
    </row>
    <row r="7" spans="1:29" x14ac:dyDescent="0.2">
      <c r="A7" s="31"/>
      <c r="P7" s="31"/>
      <c r="Q7" s="6">
        <v>1</v>
      </c>
      <c r="R7" s="6">
        <v>2</v>
      </c>
      <c r="S7" s="6">
        <v>3</v>
      </c>
      <c r="T7" s="6">
        <v>4</v>
      </c>
      <c r="U7" s="6">
        <v>5</v>
      </c>
      <c r="V7" s="6">
        <v>6</v>
      </c>
      <c r="W7" s="6">
        <v>7</v>
      </c>
      <c r="X7" s="6">
        <v>8</v>
      </c>
      <c r="Y7" s="6">
        <v>9</v>
      </c>
      <c r="Z7" s="6">
        <v>10</v>
      </c>
      <c r="AA7" s="6">
        <v>11</v>
      </c>
      <c r="AB7" s="6">
        <v>12</v>
      </c>
    </row>
    <row r="8" spans="1:29" x14ac:dyDescent="0.2">
      <c r="A8" s="184" t="s">
        <v>37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6"/>
      <c r="P8" s="184" t="s">
        <v>40</v>
      </c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6"/>
    </row>
    <row r="9" spans="1:29" x14ac:dyDescent="0.2">
      <c r="A9" s="3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2"/>
      <c r="P9" s="3"/>
      <c r="Q9" s="10">
        <v>744</v>
      </c>
      <c r="R9" s="10">
        <f>672</f>
        <v>672</v>
      </c>
      <c r="S9" s="10">
        <v>744</v>
      </c>
      <c r="T9" s="10">
        <v>720</v>
      </c>
      <c r="U9" s="10">
        <v>744</v>
      </c>
      <c r="V9" s="10">
        <v>720</v>
      </c>
      <c r="W9" s="10">
        <v>744</v>
      </c>
      <c r="X9" s="10">
        <v>744</v>
      </c>
      <c r="Y9" s="10">
        <v>720</v>
      </c>
      <c r="Z9" s="10">
        <v>744</v>
      </c>
      <c r="AA9" s="10">
        <v>720</v>
      </c>
      <c r="AB9" s="10">
        <v>744</v>
      </c>
      <c r="AC9" s="11">
        <f>SUM(Q9:AB9)</f>
        <v>8760</v>
      </c>
    </row>
    <row r="10" spans="1:29" ht="15.75" customHeight="1" thickBot="1" x14ac:dyDescent="0.25">
      <c r="A10" s="3"/>
      <c r="B10" s="4" t="s">
        <v>20</v>
      </c>
      <c r="C10" s="4" t="s">
        <v>21</v>
      </c>
      <c r="D10" s="4" t="s">
        <v>22</v>
      </c>
      <c r="E10" s="4" t="s">
        <v>27</v>
      </c>
      <c r="F10" s="4" t="s">
        <v>23</v>
      </c>
      <c r="G10" s="4" t="s">
        <v>24</v>
      </c>
      <c r="H10" s="4" t="s">
        <v>25</v>
      </c>
      <c r="I10" s="4" t="s">
        <v>28</v>
      </c>
      <c r="J10" s="4" t="s">
        <v>26</v>
      </c>
      <c r="K10" s="4" t="s">
        <v>17</v>
      </c>
      <c r="L10" s="4" t="s">
        <v>18</v>
      </c>
      <c r="M10" s="4" t="s">
        <v>19</v>
      </c>
      <c r="N10" s="14" t="s">
        <v>29</v>
      </c>
      <c r="P10" s="3"/>
      <c r="Q10" s="4" t="s">
        <v>20</v>
      </c>
      <c r="R10" s="4" t="s">
        <v>21</v>
      </c>
      <c r="S10" s="4" t="s">
        <v>22</v>
      </c>
      <c r="T10" s="4" t="s">
        <v>27</v>
      </c>
      <c r="U10" s="4" t="s">
        <v>23</v>
      </c>
      <c r="V10" s="4" t="s">
        <v>24</v>
      </c>
      <c r="W10" s="4" t="s">
        <v>25</v>
      </c>
      <c r="X10" s="4" t="s">
        <v>28</v>
      </c>
      <c r="Y10" s="4" t="s">
        <v>26</v>
      </c>
      <c r="Z10" s="4" t="s">
        <v>17</v>
      </c>
      <c r="AA10" s="4" t="s">
        <v>18</v>
      </c>
      <c r="AB10" s="4" t="s">
        <v>19</v>
      </c>
      <c r="AC10" s="14" t="s">
        <v>29</v>
      </c>
    </row>
    <row r="11" spans="1:29" ht="13.5" thickTop="1" x14ac:dyDescent="0.2">
      <c r="A11" s="136">
        <v>1992</v>
      </c>
      <c r="B11" s="173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5"/>
      <c r="P11" s="136">
        <v>1992</v>
      </c>
      <c r="Q11" s="173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5"/>
    </row>
    <row r="12" spans="1:29" x14ac:dyDescent="0.2">
      <c r="A12" s="122">
        <v>1993</v>
      </c>
      <c r="B12" s="133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64"/>
      <c r="P12" s="136">
        <v>1993</v>
      </c>
      <c r="Q12" s="133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64"/>
    </row>
    <row r="13" spans="1:29" x14ac:dyDescent="0.2">
      <c r="A13" s="122">
        <v>1994</v>
      </c>
      <c r="B13" s="133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64"/>
      <c r="P13" s="136">
        <v>1994</v>
      </c>
      <c r="Q13" s="133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64"/>
    </row>
    <row r="14" spans="1:29" x14ac:dyDescent="0.2">
      <c r="A14" s="122">
        <v>1995</v>
      </c>
      <c r="B14" s="133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64"/>
      <c r="P14" s="136">
        <v>1995</v>
      </c>
      <c r="Q14" s="133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64"/>
    </row>
    <row r="15" spans="1:29" x14ac:dyDescent="0.2">
      <c r="A15" s="122">
        <v>1996</v>
      </c>
      <c r="B15" s="133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64"/>
      <c r="P15" s="136">
        <v>1996</v>
      </c>
      <c r="Q15" s="133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64"/>
    </row>
    <row r="16" spans="1:29" x14ac:dyDescent="0.2">
      <c r="A16" s="122">
        <v>1997</v>
      </c>
      <c r="B16" s="133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64"/>
      <c r="P16" s="136">
        <v>1997</v>
      </c>
      <c r="Q16" s="133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64"/>
    </row>
    <row r="17" spans="1:29" x14ac:dyDescent="0.2">
      <c r="A17" s="122">
        <v>1998</v>
      </c>
      <c r="B17" s="133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64"/>
      <c r="P17" s="136">
        <v>1998</v>
      </c>
      <c r="Q17" s="133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64"/>
    </row>
    <row r="18" spans="1:29" x14ac:dyDescent="0.2">
      <c r="A18" s="122">
        <v>1999</v>
      </c>
      <c r="B18" s="133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64"/>
      <c r="P18" s="136">
        <v>1999</v>
      </c>
      <c r="Q18" s="133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64"/>
    </row>
    <row r="19" spans="1:29" x14ac:dyDescent="0.2">
      <c r="A19" s="122">
        <v>2000</v>
      </c>
      <c r="B19" s="133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64"/>
      <c r="P19" s="136">
        <v>2000</v>
      </c>
      <c r="Q19" s="133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64"/>
    </row>
    <row r="20" spans="1:29" x14ac:dyDescent="0.2">
      <c r="A20" s="122">
        <v>2001</v>
      </c>
      <c r="B20" s="13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64"/>
      <c r="P20" s="136">
        <v>2001</v>
      </c>
      <c r="Q20" s="133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64"/>
    </row>
    <row r="21" spans="1:29" x14ac:dyDescent="0.2">
      <c r="A21" s="128">
        <v>2002</v>
      </c>
      <c r="B21" s="133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64"/>
      <c r="P21" s="136">
        <v>2002</v>
      </c>
      <c r="Q21" s="133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64"/>
    </row>
    <row r="22" spans="1:29" x14ac:dyDescent="0.2">
      <c r="A22" s="122">
        <v>2003</v>
      </c>
      <c r="B22" s="133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64"/>
      <c r="P22" s="136">
        <v>2003</v>
      </c>
      <c r="Q22" s="133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64"/>
    </row>
    <row r="23" spans="1:29" x14ac:dyDescent="0.2">
      <c r="A23" s="122">
        <v>2004</v>
      </c>
      <c r="B23" s="133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64"/>
      <c r="P23" s="136">
        <v>2004</v>
      </c>
      <c r="Q23" s="133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64"/>
    </row>
    <row r="24" spans="1:29" x14ac:dyDescent="0.2">
      <c r="A24" s="122">
        <v>2005</v>
      </c>
      <c r="B24" s="133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64"/>
      <c r="P24" s="136">
        <v>2005</v>
      </c>
      <c r="Q24" s="133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64"/>
    </row>
    <row r="25" spans="1:29" x14ac:dyDescent="0.2">
      <c r="A25" s="122">
        <v>2006</v>
      </c>
      <c r="B25" s="133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64"/>
      <c r="P25" s="136">
        <v>2006</v>
      </c>
      <c r="Q25" s="133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64"/>
    </row>
    <row r="26" spans="1:29" x14ac:dyDescent="0.2">
      <c r="A26" s="122">
        <v>2007</v>
      </c>
      <c r="B26" s="133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64"/>
      <c r="P26" s="136">
        <v>2007</v>
      </c>
      <c r="Q26" s="133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64"/>
    </row>
    <row r="27" spans="1:29" x14ac:dyDescent="0.2">
      <c r="A27" s="122">
        <v>2008</v>
      </c>
      <c r="B27" s="133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64"/>
      <c r="P27" s="136">
        <v>2008</v>
      </c>
      <c r="Q27" s="133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64"/>
    </row>
    <row r="28" spans="1:29" x14ac:dyDescent="0.2">
      <c r="A28" s="122">
        <v>2009</v>
      </c>
      <c r="B28" s="133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64"/>
      <c r="P28" s="136">
        <v>2009</v>
      </c>
      <c r="Q28" s="133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64"/>
    </row>
    <row r="29" spans="1:29" x14ac:dyDescent="0.2">
      <c r="A29" s="122">
        <v>2010</v>
      </c>
      <c r="B29" s="133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64"/>
      <c r="P29" s="136">
        <v>2010</v>
      </c>
      <c r="Q29" s="133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64"/>
    </row>
    <row r="30" spans="1:29" x14ac:dyDescent="0.2">
      <c r="A30" s="122">
        <v>2011</v>
      </c>
      <c r="B30" s="133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64"/>
      <c r="P30" s="136">
        <v>2011</v>
      </c>
      <c r="Q30" s="133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64"/>
    </row>
    <row r="31" spans="1:29" x14ac:dyDescent="0.2">
      <c r="A31" s="122">
        <v>2012</v>
      </c>
      <c r="B31" s="133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64"/>
      <c r="P31" s="136">
        <v>2012</v>
      </c>
      <c r="Q31" s="133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64"/>
    </row>
    <row r="32" spans="1:29" x14ac:dyDescent="0.2">
      <c r="A32" s="122">
        <v>2013</v>
      </c>
      <c r="B32" s="133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64"/>
      <c r="P32" s="136">
        <v>2013</v>
      </c>
      <c r="Q32" s="133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64"/>
    </row>
    <row r="33" spans="1:29" x14ac:dyDescent="0.2">
      <c r="A33" s="122">
        <v>2014</v>
      </c>
      <c r="B33" s="133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64"/>
      <c r="P33" s="136">
        <v>2014</v>
      </c>
      <c r="Q33" s="133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64"/>
    </row>
    <row r="34" spans="1:29" x14ac:dyDescent="0.2">
      <c r="A34" s="122">
        <v>2015</v>
      </c>
      <c r="B34" s="133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64"/>
      <c r="P34" s="136">
        <v>2015</v>
      </c>
      <c r="Q34" s="133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64"/>
    </row>
    <row r="35" spans="1:29" x14ac:dyDescent="0.2">
      <c r="A35" s="122">
        <v>2016</v>
      </c>
      <c r="B35" s="133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64"/>
      <c r="P35" s="136">
        <v>2016</v>
      </c>
      <c r="Q35" s="133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64"/>
    </row>
    <row r="36" spans="1:29" x14ac:dyDescent="0.2">
      <c r="A36" s="122">
        <v>2017</v>
      </c>
      <c r="B36" s="133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64"/>
      <c r="P36" s="136">
        <v>2017</v>
      </c>
      <c r="Q36" s="133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64"/>
    </row>
    <row r="37" spans="1:29" x14ac:dyDescent="0.2">
      <c r="A37" s="122">
        <v>2018</v>
      </c>
      <c r="B37" s="133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64"/>
      <c r="P37" s="136">
        <v>2018</v>
      </c>
      <c r="Q37" s="133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64"/>
    </row>
    <row r="38" spans="1:29" x14ac:dyDescent="0.2">
      <c r="A38" s="122">
        <v>2019</v>
      </c>
      <c r="B38" s="133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64"/>
      <c r="P38" s="136">
        <v>2019</v>
      </c>
      <c r="Q38" s="133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64"/>
    </row>
    <row r="39" spans="1:29" x14ac:dyDescent="0.2">
      <c r="A39" s="122">
        <v>2020</v>
      </c>
      <c r="B39" s="133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64"/>
      <c r="P39" s="136">
        <v>2020</v>
      </c>
      <c r="Q39" s="133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64"/>
    </row>
    <row r="40" spans="1:29" x14ac:dyDescent="0.2">
      <c r="A40" s="123">
        <v>2021</v>
      </c>
      <c r="B40" s="134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64"/>
      <c r="P40" s="136">
        <v>2021</v>
      </c>
      <c r="Q40" s="134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64"/>
    </row>
    <row r="41" spans="1:29" s="20" customFormat="1" ht="13.5" thickBot="1" x14ac:dyDescent="0.25">
      <c r="A41" s="25" t="str">
        <f>'(R) Upper Baker'!A41</f>
        <v>Median</v>
      </c>
      <c r="B41" s="66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8"/>
      <c r="O41" s="28"/>
      <c r="P41" s="71" t="s">
        <v>60</v>
      </c>
      <c r="Q41" s="66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8"/>
    </row>
    <row r="42" spans="1:29" s="20" customFormat="1" ht="14.25" thickTop="1" thickBot="1" x14ac:dyDescent="0.25">
      <c r="A42" s="44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28"/>
      <c r="P42" s="44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</row>
    <row r="43" spans="1:29" ht="13.5" thickTop="1" x14ac:dyDescent="0.2">
      <c r="A43" s="28" t="s">
        <v>61</v>
      </c>
      <c r="B43" s="75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7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9" ht="13.5" thickBot="1" x14ac:dyDescent="0.25">
      <c r="A44" s="28" t="s">
        <v>62</v>
      </c>
      <c r="B44" s="72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4"/>
    </row>
    <row r="45" spans="1:29" ht="13.5" thickTop="1" x14ac:dyDescent="0.2"/>
    <row r="108" s="7" customFormat="1" x14ac:dyDescent="0.2"/>
    <row r="109" s="7" customFormat="1" x14ac:dyDescent="0.2"/>
    <row r="130" spans="2:17" x14ac:dyDescent="0.2">
      <c r="B130" s="30"/>
      <c r="Q130" s="30"/>
    </row>
  </sheetData>
  <mergeCells count="2">
    <mergeCell ref="A8:N8"/>
    <mergeCell ref="P8:A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C130"/>
  <sheetViews>
    <sheetView zoomScale="80" zoomScaleNormal="80" workbookViewId="0">
      <selection activeCell="B11" sqref="B11:AC44"/>
    </sheetView>
  </sheetViews>
  <sheetFormatPr defaultColWidth="8.85546875" defaultRowHeight="12.75" x14ac:dyDescent="0.2"/>
  <cols>
    <col min="1" max="1" width="10.140625" style="6" bestFit="1" customWidth="1"/>
    <col min="2" max="13" width="9.85546875" style="6" customWidth="1"/>
    <col min="14" max="14" width="10.42578125" style="6" customWidth="1"/>
    <col min="15" max="15" width="2.5703125" style="6" customWidth="1"/>
    <col min="16" max="16" width="10.140625" style="6" bestFit="1" customWidth="1"/>
    <col min="17" max="28" width="9.85546875" style="6" customWidth="1"/>
    <col min="29" max="29" width="10.42578125" style="6" customWidth="1"/>
    <col min="30" max="16384" width="8.85546875" style="6"/>
  </cols>
  <sheetData>
    <row r="1" spans="1:29" ht="18.75" x14ac:dyDescent="0.3">
      <c r="A1" s="41" t="s">
        <v>30</v>
      </c>
      <c r="P1" s="41" t="s">
        <v>30</v>
      </c>
    </row>
    <row r="2" spans="1:29" ht="15.75" x14ac:dyDescent="0.25">
      <c r="A2" s="129" t="str">
        <f>'Mid C %'!A2</f>
        <v>2024 GRC Workpapers</v>
      </c>
      <c r="P2" s="42" t="str">
        <f>A2</f>
        <v>2024 GRC Workpapers</v>
      </c>
    </row>
    <row r="3" spans="1:29" ht="21" x14ac:dyDescent="0.35">
      <c r="A3" s="43" t="s">
        <v>42</v>
      </c>
      <c r="P3" s="43" t="s">
        <v>42</v>
      </c>
    </row>
    <row r="7" spans="1:29" x14ac:dyDescent="0.2">
      <c r="A7" s="31"/>
      <c r="P7" s="31"/>
      <c r="Q7" s="6">
        <v>1</v>
      </c>
      <c r="R7" s="6">
        <v>2</v>
      </c>
      <c r="S7" s="6">
        <v>3</v>
      </c>
      <c r="T7" s="6">
        <v>4</v>
      </c>
      <c r="U7" s="6">
        <v>5</v>
      </c>
      <c r="V7" s="6">
        <v>6</v>
      </c>
      <c r="W7" s="6">
        <v>7</v>
      </c>
      <c r="X7" s="6">
        <v>8</v>
      </c>
      <c r="Y7" s="6">
        <v>9</v>
      </c>
      <c r="Z7" s="6">
        <v>10</v>
      </c>
      <c r="AA7" s="6">
        <v>11</v>
      </c>
      <c r="AB7" s="6">
        <v>12</v>
      </c>
    </row>
    <row r="8" spans="1:29" x14ac:dyDescent="0.2">
      <c r="A8" s="184" t="s">
        <v>54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6"/>
      <c r="P8" s="184" t="s">
        <v>55</v>
      </c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6"/>
    </row>
    <row r="9" spans="1:29" x14ac:dyDescent="0.2">
      <c r="A9" s="3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2"/>
      <c r="P9" s="3"/>
      <c r="Q9" s="10">
        <v>744</v>
      </c>
      <c r="R9" s="10">
        <f>672</f>
        <v>672</v>
      </c>
      <c r="S9" s="10">
        <v>744</v>
      </c>
      <c r="T9" s="10">
        <v>720</v>
      </c>
      <c r="U9" s="10">
        <v>744</v>
      </c>
      <c r="V9" s="10">
        <v>720</v>
      </c>
      <c r="W9" s="10">
        <v>744</v>
      </c>
      <c r="X9" s="10">
        <v>744</v>
      </c>
      <c r="Y9" s="10">
        <v>720</v>
      </c>
      <c r="Z9" s="10">
        <v>744</v>
      </c>
      <c r="AA9" s="10">
        <v>720</v>
      </c>
      <c r="AB9" s="10">
        <v>744</v>
      </c>
      <c r="AC9" s="11">
        <f>SUM(Q9:AB9)</f>
        <v>8760</v>
      </c>
    </row>
    <row r="10" spans="1:29" ht="15.75" customHeight="1" thickBot="1" x14ac:dyDescent="0.25">
      <c r="A10" s="3"/>
      <c r="B10" s="4" t="s">
        <v>20</v>
      </c>
      <c r="C10" s="4" t="s">
        <v>21</v>
      </c>
      <c r="D10" s="4" t="s">
        <v>22</v>
      </c>
      <c r="E10" s="4" t="s">
        <v>27</v>
      </c>
      <c r="F10" s="4" t="s">
        <v>23</v>
      </c>
      <c r="G10" s="4" t="s">
        <v>24</v>
      </c>
      <c r="H10" s="4" t="s">
        <v>25</v>
      </c>
      <c r="I10" s="4" t="s">
        <v>28</v>
      </c>
      <c r="J10" s="4" t="s">
        <v>26</v>
      </c>
      <c r="K10" s="4" t="s">
        <v>17</v>
      </c>
      <c r="L10" s="4" t="s">
        <v>18</v>
      </c>
      <c r="M10" s="4" t="s">
        <v>19</v>
      </c>
      <c r="N10" s="14" t="s">
        <v>29</v>
      </c>
      <c r="P10" s="3"/>
      <c r="Q10" s="4" t="s">
        <v>20</v>
      </c>
      <c r="R10" s="4" t="s">
        <v>21</v>
      </c>
      <c r="S10" s="4" t="s">
        <v>22</v>
      </c>
      <c r="T10" s="4" t="s">
        <v>27</v>
      </c>
      <c r="U10" s="4" t="s">
        <v>23</v>
      </c>
      <c r="V10" s="4" t="s">
        <v>24</v>
      </c>
      <c r="W10" s="4" t="s">
        <v>25</v>
      </c>
      <c r="X10" s="4" t="s">
        <v>28</v>
      </c>
      <c r="Y10" s="4" t="s">
        <v>26</v>
      </c>
      <c r="Z10" s="4" t="s">
        <v>17</v>
      </c>
      <c r="AA10" s="4" t="s">
        <v>18</v>
      </c>
      <c r="AB10" s="4" t="s">
        <v>19</v>
      </c>
      <c r="AC10" s="14" t="s">
        <v>29</v>
      </c>
    </row>
    <row r="11" spans="1:29" ht="13.5" thickTop="1" x14ac:dyDescent="0.2">
      <c r="A11" s="136">
        <v>1979</v>
      </c>
      <c r="B11" s="173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5"/>
      <c r="P11" s="136">
        <v>1992</v>
      </c>
      <c r="Q11" s="173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5"/>
    </row>
    <row r="12" spans="1:29" x14ac:dyDescent="0.2">
      <c r="A12" s="3">
        <v>1980</v>
      </c>
      <c r="B12" s="133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64"/>
      <c r="P12" s="136">
        <v>1993</v>
      </c>
      <c r="Q12" s="133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64"/>
    </row>
    <row r="13" spans="1:29" x14ac:dyDescent="0.2">
      <c r="A13" s="3">
        <v>1981</v>
      </c>
      <c r="B13" s="133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64"/>
      <c r="P13" s="136">
        <v>1994</v>
      </c>
      <c r="Q13" s="133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64"/>
    </row>
    <row r="14" spans="1:29" x14ac:dyDescent="0.2">
      <c r="A14" s="3">
        <v>1982</v>
      </c>
      <c r="B14" s="133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64"/>
      <c r="P14" s="136">
        <v>1995</v>
      </c>
      <c r="Q14" s="133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64"/>
    </row>
    <row r="15" spans="1:29" x14ac:dyDescent="0.2">
      <c r="A15" s="3">
        <v>1983</v>
      </c>
      <c r="B15" s="133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64"/>
      <c r="P15" s="136">
        <v>1996</v>
      </c>
      <c r="Q15" s="133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64"/>
    </row>
    <row r="16" spans="1:29" x14ac:dyDescent="0.2">
      <c r="A16" s="3">
        <v>1984</v>
      </c>
      <c r="B16" s="133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64"/>
      <c r="P16" s="136">
        <v>1997</v>
      </c>
      <c r="Q16" s="133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64"/>
    </row>
    <row r="17" spans="1:29" x14ac:dyDescent="0.2">
      <c r="A17" s="3">
        <v>1985</v>
      </c>
      <c r="B17" s="133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64"/>
      <c r="P17" s="136">
        <v>1998</v>
      </c>
      <c r="Q17" s="133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64"/>
    </row>
    <row r="18" spans="1:29" x14ac:dyDescent="0.2">
      <c r="A18" s="3">
        <v>1986</v>
      </c>
      <c r="B18" s="133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64"/>
      <c r="P18" s="136">
        <v>1999</v>
      </c>
      <c r="Q18" s="133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64"/>
    </row>
    <row r="19" spans="1:29" x14ac:dyDescent="0.2">
      <c r="A19" s="3">
        <v>1987</v>
      </c>
      <c r="B19" s="133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64"/>
      <c r="P19" s="136">
        <v>2000</v>
      </c>
      <c r="Q19" s="133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64"/>
    </row>
    <row r="20" spans="1:29" x14ac:dyDescent="0.2">
      <c r="A20" s="3">
        <v>1988</v>
      </c>
      <c r="B20" s="13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64"/>
      <c r="P20" s="136">
        <v>2001</v>
      </c>
      <c r="Q20" s="133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64"/>
    </row>
    <row r="21" spans="1:29" x14ac:dyDescent="0.2">
      <c r="A21" s="29">
        <v>1989</v>
      </c>
      <c r="B21" s="133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64"/>
      <c r="P21" s="136">
        <v>2002</v>
      </c>
      <c r="Q21" s="133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64"/>
    </row>
    <row r="22" spans="1:29" x14ac:dyDescent="0.2">
      <c r="A22" s="3">
        <v>1990</v>
      </c>
      <c r="B22" s="133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64"/>
      <c r="P22" s="136">
        <v>2003</v>
      </c>
      <c r="Q22" s="133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64"/>
    </row>
    <row r="23" spans="1:29" x14ac:dyDescent="0.2">
      <c r="A23" s="3">
        <v>1991</v>
      </c>
      <c r="B23" s="133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64"/>
      <c r="P23" s="136">
        <v>2004</v>
      </c>
      <c r="Q23" s="133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64"/>
    </row>
    <row r="24" spans="1:29" x14ac:dyDescent="0.2">
      <c r="A24" s="3">
        <v>1992</v>
      </c>
      <c r="B24" s="133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64"/>
      <c r="P24" s="136">
        <v>2005</v>
      </c>
      <c r="Q24" s="133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64"/>
    </row>
    <row r="25" spans="1:29" x14ac:dyDescent="0.2">
      <c r="A25" s="3">
        <v>1993</v>
      </c>
      <c r="B25" s="133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64"/>
      <c r="P25" s="136">
        <v>2006</v>
      </c>
      <c r="Q25" s="133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64"/>
    </row>
    <row r="26" spans="1:29" x14ac:dyDescent="0.2">
      <c r="A26" s="3">
        <v>1994</v>
      </c>
      <c r="B26" s="133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64"/>
      <c r="P26" s="136">
        <v>2007</v>
      </c>
      <c r="Q26" s="133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64"/>
    </row>
    <row r="27" spans="1:29" x14ac:dyDescent="0.2">
      <c r="A27" s="3">
        <v>1995</v>
      </c>
      <c r="B27" s="133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64"/>
      <c r="P27" s="136">
        <v>2008</v>
      </c>
      <c r="Q27" s="133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64"/>
    </row>
    <row r="28" spans="1:29" x14ac:dyDescent="0.2">
      <c r="A28" s="3">
        <v>1996</v>
      </c>
      <c r="B28" s="133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64"/>
      <c r="P28" s="136">
        <v>2009</v>
      </c>
      <c r="Q28" s="133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64"/>
    </row>
    <row r="29" spans="1:29" x14ac:dyDescent="0.2">
      <c r="A29" s="3">
        <v>1997</v>
      </c>
      <c r="B29" s="133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64"/>
      <c r="P29" s="136">
        <v>2010</v>
      </c>
      <c r="Q29" s="133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64"/>
    </row>
    <row r="30" spans="1:29" x14ac:dyDescent="0.2">
      <c r="A30" s="3">
        <v>1998</v>
      </c>
      <c r="B30" s="133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64"/>
      <c r="P30" s="136">
        <v>2011</v>
      </c>
      <c r="Q30" s="133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64"/>
    </row>
    <row r="31" spans="1:29" x14ac:dyDescent="0.2">
      <c r="A31" s="3">
        <v>1999</v>
      </c>
      <c r="B31" s="133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64"/>
      <c r="P31" s="136">
        <v>2012</v>
      </c>
      <c r="Q31" s="133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64"/>
    </row>
    <row r="32" spans="1:29" x14ac:dyDescent="0.2">
      <c r="A32" s="3">
        <v>2000</v>
      </c>
      <c r="B32" s="133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64"/>
      <c r="P32" s="136">
        <v>2013</v>
      </c>
      <c r="Q32" s="133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64"/>
    </row>
    <row r="33" spans="1:29" x14ac:dyDescent="0.2">
      <c r="A33" s="3">
        <v>2001</v>
      </c>
      <c r="B33" s="133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64"/>
      <c r="P33" s="136">
        <v>2014</v>
      </c>
      <c r="Q33" s="133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64"/>
    </row>
    <row r="34" spans="1:29" x14ac:dyDescent="0.2">
      <c r="A34" s="3">
        <v>2002</v>
      </c>
      <c r="B34" s="133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64"/>
      <c r="P34" s="136">
        <v>2015</v>
      </c>
      <c r="Q34" s="133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64"/>
    </row>
    <row r="35" spans="1:29" x14ac:dyDescent="0.2">
      <c r="A35" s="3">
        <v>2003</v>
      </c>
      <c r="B35" s="133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64"/>
      <c r="P35" s="136">
        <v>2016</v>
      </c>
      <c r="Q35" s="133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64"/>
    </row>
    <row r="36" spans="1:29" x14ac:dyDescent="0.2">
      <c r="A36" s="3">
        <v>2004</v>
      </c>
      <c r="B36" s="133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64"/>
      <c r="P36" s="136">
        <v>2017</v>
      </c>
      <c r="Q36" s="133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64"/>
    </row>
    <row r="37" spans="1:29" x14ac:dyDescent="0.2">
      <c r="A37" s="3">
        <v>2005</v>
      </c>
      <c r="B37" s="133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64"/>
      <c r="P37" s="136">
        <v>2018</v>
      </c>
      <c r="Q37" s="133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64"/>
    </row>
    <row r="38" spans="1:29" x14ac:dyDescent="0.2">
      <c r="A38" s="3">
        <v>2006</v>
      </c>
      <c r="B38" s="133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64"/>
      <c r="P38" s="136">
        <v>2019</v>
      </c>
      <c r="Q38" s="133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64"/>
    </row>
    <row r="39" spans="1:29" x14ac:dyDescent="0.2">
      <c r="A39" s="3">
        <v>2007</v>
      </c>
      <c r="B39" s="133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64"/>
      <c r="P39" s="136">
        <v>2020</v>
      </c>
      <c r="Q39" s="133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64"/>
    </row>
    <row r="40" spans="1:29" x14ac:dyDescent="0.2">
      <c r="A40" s="13">
        <v>2008</v>
      </c>
      <c r="B40" s="134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64"/>
      <c r="P40" s="136">
        <v>2021</v>
      </c>
      <c r="Q40" s="134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64"/>
    </row>
    <row r="41" spans="1:29" s="20" customFormat="1" ht="13.5" thickBot="1" x14ac:dyDescent="0.25">
      <c r="A41" s="25" t="str">
        <f>'(R) Upper Baker'!A41</f>
        <v>Median</v>
      </c>
      <c r="B41" s="66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8"/>
      <c r="O41" s="28"/>
      <c r="P41" s="71" t="s">
        <v>60</v>
      </c>
      <c r="Q41" s="66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8"/>
    </row>
    <row r="42" spans="1:29" s="20" customFormat="1" ht="14.25" thickTop="1" thickBot="1" x14ac:dyDescent="0.25">
      <c r="A42" s="44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28"/>
      <c r="P42" s="44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</row>
    <row r="43" spans="1:29" ht="13.5" thickTop="1" x14ac:dyDescent="0.2">
      <c r="A43" s="28" t="s">
        <v>61</v>
      </c>
      <c r="B43" s="75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7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9" ht="13.5" thickBot="1" x14ac:dyDescent="0.25">
      <c r="A44" s="28" t="s">
        <v>62</v>
      </c>
      <c r="B44" s="72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4"/>
    </row>
    <row r="45" spans="1:29" ht="13.5" thickTop="1" x14ac:dyDescent="0.2"/>
    <row r="108" s="7" customFormat="1" x14ac:dyDescent="0.2"/>
    <row r="109" s="7" customFormat="1" x14ac:dyDescent="0.2"/>
    <row r="130" spans="2:17" x14ac:dyDescent="0.2">
      <c r="B130" s="30"/>
      <c r="Q130" s="30"/>
    </row>
  </sheetData>
  <mergeCells count="2">
    <mergeCell ref="A8:N8"/>
    <mergeCell ref="P8:AC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0"/>
  <sheetViews>
    <sheetView topLeftCell="A8" zoomScale="80" zoomScaleNormal="80" workbookViewId="0">
      <selection activeCell="B11" sqref="B11:AC44"/>
    </sheetView>
  </sheetViews>
  <sheetFormatPr defaultColWidth="8.85546875" defaultRowHeight="12.75" x14ac:dyDescent="0.2"/>
  <cols>
    <col min="1" max="1" width="10.140625" style="6" bestFit="1" customWidth="1"/>
    <col min="2" max="13" width="9.85546875" style="6" customWidth="1"/>
    <col min="14" max="14" width="10.42578125" style="6" customWidth="1"/>
    <col min="15" max="15" width="2.5703125" style="6" customWidth="1"/>
    <col min="16" max="16" width="10.140625" style="6" bestFit="1" customWidth="1"/>
    <col min="17" max="28" width="9.85546875" style="6" customWidth="1"/>
    <col min="29" max="29" width="10.42578125" style="6" customWidth="1"/>
    <col min="30" max="16384" width="8.85546875" style="6"/>
  </cols>
  <sheetData>
    <row r="1" spans="1:29" ht="18.75" x14ac:dyDescent="0.3">
      <c r="A1" s="41" t="s">
        <v>30</v>
      </c>
      <c r="P1" s="41" t="s">
        <v>30</v>
      </c>
    </row>
    <row r="2" spans="1:29" ht="15.75" x14ac:dyDescent="0.25">
      <c r="A2" s="129" t="str">
        <f>'Mid C %'!A2</f>
        <v>2024 GRC Workpapers</v>
      </c>
      <c r="P2" s="42" t="str">
        <f>A2</f>
        <v>2024 GRC Workpapers</v>
      </c>
    </row>
    <row r="3" spans="1:29" ht="21" x14ac:dyDescent="0.35">
      <c r="A3" s="43" t="s">
        <v>43</v>
      </c>
      <c r="P3" s="43" t="s">
        <v>43</v>
      </c>
    </row>
    <row r="7" spans="1:29" x14ac:dyDescent="0.2">
      <c r="A7" s="31"/>
      <c r="P7" s="31"/>
      <c r="Q7" s="6">
        <v>1</v>
      </c>
      <c r="R7" s="6">
        <v>2</v>
      </c>
      <c r="S7" s="6">
        <v>3</v>
      </c>
      <c r="T7" s="6">
        <v>4</v>
      </c>
      <c r="U7" s="6">
        <v>5</v>
      </c>
      <c r="V7" s="6">
        <v>6</v>
      </c>
      <c r="W7" s="6">
        <v>7</v>
      </c>
      <c r="X7" s="6">
        <v>8</v>
      </c>
      <c r="Y7" s="6">
        <v>9</v>
      </c>
      <c r="Z7" s="6">
        <v>10</v>
      </c>
      <c r="AA7" s="6">
        <v>11</v>
      </c>
      <c r="AB7" s="6">
        <v>12</v>
      </c>
    </row>
    <row r="8" spans="1:29" x14ac:dyDescent="0.2">
      <c r="A8" s="184" t="s">
        <v>54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6"/>
      <c r="P8" s="184" t="s">
        <v>55</v>
      </c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6"/>
    </row>
    <row r="9" spans="1:29" x14ac:dyDescent="0.2">
      <c r="A9" s="3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2"/>
      <c r="P9" s="3"/>
      <c r="Q9" s="10">
        <v>744</v>
      </c>
      <c r="R9" s="10">
        <f>672</f>
        <v>672</v>
      </c>
      <c r="S9" s="10">
        <v>744</v>
      </c>
      <c r="T9" s="10">
        <v>720</v>
      </c>
      <c r="U9" s="10">
        <v>744</v>
      </c>
      <c r="V9" s="10">
        <v>720</v>
      </c>
      <c r="W9" s="10">
        <v>744</v>
      </c>
      <c r="X9" s="10">
        <v>744</v>
      </c>
      <c r="Y9" s="10">
        <v>720</v>
      </c>
      <c r="Z9" s="10">
        <v>744</v>
      </c>
      <c r="AA9" s="10">
        <v>720</v>
      </c>
      <c r="AB9" s="10">
        <v>744</v>
      </c>
      <c r="AC9" s="11">
        <f>SUM(Q9:AB9)</f>
        <v>8760</v>
      </c>
    </row>
    <row r="10" spans="1:29" ht="15.75" customHeight="1" thickBot="1" x14ac:dyDescent="0.25">
      <c r="A10" s="3"/>
      <c r="B10" s="4" t="s">
        <v>20</v>
      </c>
      <c r="C10" s="4" t="s">
        <v>21</v>
      </c>
      <c r="D10" s="4" t="s">
        <v>22</v>
      </c>
      <c r="E10" s="4" t="s">
        <v>27</v>
      </c>
      <c r="F10" s="4" t="s">
        <v>23</v>
      </c>
      <c r="G10" s="4" t="s">
        <v>24</v>
      </c>
      <c r="H10" s="4" t="s">
        <v>25</v>
      </c>
      <c r="I10" s="4" t="s">
        <v>28</v>
      </c>
      <c r="J10" s="4" t="s">
        <v>26</v>
      </c>
      <c r="K10" s="4" t="s">
        <v>17</v>
      </c>
      <c r="L10" s="4" t="s">
        <v>18</v>
      </c>
      <c r="M10" s="4" t="s">
        <v>19</v>
      </c>
      <c r="N10" s="14" t="s">
        <v>29</v>
      </c>
      <c r="P10" s="3"/>
      <c r="Q10" s="4" t="s">
        <v>20</v>
      </c>
      <c r="R10" s="4" t="s">
        <v>21</v>
      </c>
      <c r="S10" s="4" t="s">
        <v>22</v>
      </c>
      <c r="T10" s="4" t="s">
        <v>27</v>
      </c>
      <c r="U10" s="4" t="s">
        <v>23</v>
      </c>
      <c r="V10" s="4" t="s">
        <v>24</v>
      </c>
      <c r="W10" s="4" t="s">
        <v>25</v>
      </c>
      <c r="X10" s="4" t="s">
        <v>28</v>
      </c>
      <c r="Y10" s="4" t="s">
        <v>26</v>
      </c>
      <c r="Z10" s="4" t="s">
        <v>17</v>
      </c>
      <c r="AA10" s="4" t="s">
        <v>18</v>
      </c>
      <c r="AB10" s="4" t="s">
        <v>19</v>
      </c>
      <c r="AC10" s="14" t="s">
        <v>29</v>
      </c>
    </row>
    <row r="11" spans="1:29" ht="13.5" thickTop="1" x14ac:dyDescent="0.2">
      <c r="A11" s="136">
        <v>1979</v>
      </c>
      <c r="B11" s="173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5"/>
      <c r="P11" s="136">
        <v>1992</v>
      </c>
      <c r="Q11" s="173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5"/>
    </row>
    <row r="12" spans="1:29" x14ac:dyDescent="0.2">
      <c r="A12" s="3">
        <v>1980</v>
      </c>
      <c r="B12" s="133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64"/>
      <c r="P12" s="136">
        <v>1993</v>
      </c>
      <c r="Q12" s="133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64"/>
    </row>
    <row r="13" spans="1:29" x14ac:dyDescent="0.2">
      <c r="A13" s="3">
        <v>1981</v>
      </c>
      <c r="B13" s="133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64"/>
      <c r="P13" s="136">
        <v>1994</v>
      </c>
      <c r="Q13" s="133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64"/>
    </row>
    <row r="14" spans="1:29" x14ac:dyDescent="0.2">
      <c r="A14" s="3">
        <v>1982</v>
      </c>
      <c r="B14" s="133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64"/>
      <c r="P14" s="136">
        <v>1995</v>
      </c>
      <c r="Q14" s="133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64"/>
    </row>
    <row r="15" spans="1:29" x14ac:dyDescent="0.2">
      <c r="A15" s="3">
        <v>1983</v>
      </c>
      <c r="B15" s="133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64"/>
      <c r="P15" s="136">
        <v>1996</v>
      </c>
      <c r="Q15" s="133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64"/>
    </row>
    <row r="16" spans="1:29" x14ac:dyDescent="0.2">
      <c r="A16" s="3">
        <v>1984</v>
      </c>
      <c r="B16" s="133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64"/>
      <c r="P16" s="136">
        <v>1997</v>
      </c>
      <c r="Q16" s="133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64"/>
    </row>
    <row r="17" spans="1:29" x14ac:dyDescent="0.2">
      <c r="A17" s="3">
        <v>1985</v>
      </c>
      <c r="B17" s="133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64"/>
      <c r="P17" s="136">
        <v>1998</v>
      </c>
      <c r="Q17" s="133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64"/>
    </row>
    <row r="18" spans="1:29" x14ac:dyDescent="0.2">
      <c r="A18" s="3">
        <v>1986</v>
      </c>
      <c r="B18" s="133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64"/>
      <c r="P18" s="136">
        <v>1999</v>
      </c>
      <c r="Q18" s="133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64"/>
    </row>
    <row r="19" spans="1:29" x14ac:dyDescent="0.2">
      <c r="A19" s="3">
        <v>1987</v>
      </c>
      <c r="B19" s="133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64"/>
      <c r="P19" s="136">
        <v>2000</v>
      </c>
      <c r="Q19" s="133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64"/>
    </row>
    <row r="20" spans="1:29" x14ac:dyDescent="0.2">
      <c r="A20" s="3">
        <v>1988</v>
      </c>
      <c r="B20" s="13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64"/>
      <c r="P20" s="136">
        <v>2001</v>
      </c>
      <c r="Q20" s="133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64"/>
    </row>
    <row r="21" spans="1:29" x14ac:dyDescent="0.2">
      <c r="A21" s="29">
        <v>1989</v>
      </c>
      <c r="B21" s="133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64"/>
      <c r="P21" s="136">
        <v>2002</v>
      </c>
      <c r="Q21" s="133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64"/>
    </row>
    <row r="22" spans="1:29" x14ac:dyDescent="0.2">
      <c r="A22" s="3">
        <v>1990</v>
      </c>
      <c r="B22" s="133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64"/>
      <c r="P22" s="136">
        <v>2003</v>
      </c>
      <c r="Q22" s="133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64"/>
    </row>
    <row r="23" spans="1:29" x14ac:dyDescent="0.2">
      <c r="A23" s="3">
        <v>1991</v>
      </c>
      <c r="B23" s="133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64"/>
      <c r="P23" s="136">
        <v>2004</v>
      </c>
      <c r="Q23" s="133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64"/>
    </row>
    <row r="24" spans="1:29" x14ac:dyDescent="0.2">
      <c r="A24" s="3">
        <v>1992</v>
      </c>
      <c r="B24" s="133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64"/>
      <c r="P24" s="136">
        <v>2005</v>
      </c>
      <c r="Q24" s="133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64"/>
    </row>
    <row r="25" spans="1:29" x14ac:dyDescent="0.2">
      <c r="A25" s="3">
        <v>1993</v>
      </c>
      <c r="B25" s="133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64"/>
      <c r="P25" s="136">
        <v>2006</v>
      </c>
      <c r="Q25" s="133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64"/>
    </row>
    <row r="26" spans="1:29" x14ac:dyDescent="0.2">
      <c r="A26" s="3">
        <v>1994</v>
      </c>
      <c r="B26" s="133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64"/>
      <c r="P26" s="136">
        <v>2007</v>
      </c>
      <c r="Q26" s="133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64"/>
    </row>
    <row r="27" spans="1:29" x14ac:dyDescent="0.2">
      <c r="A27" s="3">
        <v>1995</v>
      </c>
      <c r="B27" s="133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64"/>
      <c r="P27" s="136">
        <v>2008</v>
      </c>
      <c r="Q27" s="133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64"/>
    </row>
    <row r="28" spans="1:29" x14ac:dyDescent="0.2">
      <c r="A28" s="3">
        <v>1996</v>
      </c>
      <c r="B28" s="133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64"/>
      <c r="P28" s="136">
        <v>2009</v>
      </c>
      <c r="Q28" s="133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64"/>
    </row>
    <row r="29" spans="1:29" x14ac:dyDescent="0.2">
      <c r="A29" s="3">
        <v>1997</v>
      </c>
      <c r="B29" s="133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64"/>
      <c r="P29" s="136">
        <v>2010</v>
      </c>
      <c r="Q29" s="133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64"/>
    </row>
    <row r="30" spans="1:29" x14ac:dyDescent="0.2">
      <c r="A30" s="3">
        <v>1998</v>
      </c>
      <c r="B30" s="133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64"/>
      <c r="P30" s="136">
        <v>2011</v>
      </c>
      <c r="Q30" s="133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64"/>
    </row>
    <row r="31" spans="1:29" x14ac:dyDescent="0.2">
      <c r="A31" s="3">
        <v>1999</v>
      </c>
      <c r="B31" s="133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64"/>
      <c r="P31" s="136">
        <v>2012</v>
      </c>
      <c r="Q31" s="133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64"/>
    </row>
    <row r="32" spans="1:29" x14ac:dyDescent="0.2">
      <c r="A32" s="3">
        <v>2000</v>
      </c>
      <c r="B32" s="133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64"/>
      <c r="P32" s="136">
        <v>2013</v>
      </c>
      <c r="Q32" s="133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64"/>
    </row>
    <row r="33" spans="1:29" x14ac:dyDescent="0.2">
      <c r="A33" s="3">
        <v>2001</v>
      </c>
      <c r="B33" s="133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64"/>
      <c r="P33" s="136">
        <v>2014</v>
      </c>
      <c r="Q33" s="133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64"/>
    </row>
    <row r="34" spans="1:29" x14ac:dyDescent="0.2">
      <c r="A34" s="3">
        <v>2002</v>
      </c>
      <c r="B34" s="133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64"/>
      <c r="P34" s="136">
        <v>2015</v>
      </c>
      <c r="Q34" s="133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64"/>
    </row>
    <row r="35" spans="1:29" x14ac:dyDescent="0.2">
      <c r="A35" s="3">
        <v>2003</v>
      </c>
      <c r="B35" s="133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64"/>
      <c r="P35" s="136">
        <v>2016</v>
      </c>
      <c r="Q35" s="133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64"/>
    </row>
    <row r="36" spans="1:29" x14ac:dyDescent="0.2">
      <c r="A36" s="3">
        <v>2004</v>
      </c>
      <c r="B36" s="133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64"/>
      <c r="P36" s="136">
        <v>2017</v>
      </c>
      <c r="Q36" s="133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64"/>
    </row>
    <row r="37" spans="1:29" x14ac:dyDescent="0.2">
      <c r="A37" s="3">
        <v>2005</v>
      </c>
      <c r="B37" s="133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64"/>
      <c r="P37" s="136">
        <v>2018</v>
      </c>
      <c r="Q37" s="133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64"/>
    </row>
    <row r="38" spans="1:29" x14ac:dyDescent="0.2">
      <c r="A38" s="3">
        <v>2006</v>
      </c>
      <c r="B38" s="133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64"/>
      <c r="P38" s="136">
        <v>2019</v>
      </c>
      <c r="Q38" s="133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64"/>
    </row>
    <row r="39" spans="1:29" x14ac:dyDescent="0.2">
      <c r="A39" s="3">
        <v>2007</v>
      </c>
      <c r="B39" s="133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64"/>
      <c r="P39" s="136">
        <v>2020</v>
      </c>
      <c r="Q39" s="133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64"/>
    </row>
    <row r="40" spans="1:29" x14ac:dyDescent="0.2">
      <c r="A40" s="13">
        <v>2008</v>
      </c>
      <c r="B40" s="134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64"/>
      <c r="P40" s="136">
        <v>2021</v>
      </c>
      <c r="Q40" s="134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64"/>
    </row>
    <row r="41" spans="1:29" s="20" customFormat="1" ht="13.5" thickBot="1" x14ac:dyDescent="0.25">
      <c r="A41" s="25" t="str">
        <f>'(R) Snoqualmie PH1'!A41</f>
        <v>Median</v>
      </c>
      <c r="B41" s="66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8"/>
      <c r="O41" s="28"/>
      <c r="P41" s="71" t="s">
        <v>60</v>
      </c>
      <c r="Q41" s="66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8"/>
    </row>
    <row r="42" spans="1:29" s="20" customFormat="1" ht="14.25" thickTop="1" thickBot="1" x14ac:dyDescent="0.25">
      <c r="A42" s="44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28"/>
      <c r="P42" s="44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</row>
    <row r="43" spans="1:29" ht="13.5" thickTop="1" x14ac:dyDescent="0.2">
      <c r="A43" s="28" t="s">
        <v>61</v>
      </c>
      <c r="B43" s="75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7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9" ht="13.5" thickBot="1" x14ac:dyDescent="0.25">
      <c r="A44" s="28" t="s">
        <v>62</v>
      </c>
      <c r="B44" s="72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4"/>
    </row>
    <row r="45" spans="1:29" ht="13.5" thickTop="1" x14ac:dyDescent="0.2"/>
    <row r="108" s="7" customFormat="1" x14ac:dyDescent="0.2"/>
    <row r="109" s="7" customFormat="1" x14ac:dyDescent="0.2"/>
    <row r="130" spans="2:17" x14ac:dyDescent="0.2">
      <c r="B130" s="30"/>
      <c r="Q130" s="30"/>
    </row>
  </sheetData>
  <mergeCells count="2">
    <mergeCell ref="A8:N8"/>
    <mergeCell ref="P8:AC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ADC8EA720D3694B8BFDC7697E7C74F8" ma:contentTypeVersion="24" ma:contentTypeDescription="" ma:contentTypeScope="" ma:versionID="dc38cd01d781f6709f74b6f4a38b79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2023-09-29T07:00:00+00:00</OpenedDate>
    <SignificantOrder xmlns="dc463f71-b30c-4ab2-9473-d307f9d35888">false</SignificantOrder>
    <Date1 xmlns="dc463f71-b30c-4ab2-9473-d307f9d35888">2023-09-29T07:00:00+00:00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230805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0ADDCC4-38F3-493C-8C31-782F53FE87C0}"/>
</file>

<file path=customXml/itemProps2.xml><?xml version="1.0" encoding="utf-8"?>
<ds:datastoreItem xmlns:ds="http://schemas.openxmlformats.org/officeDocument/2006/customXml" ds:itemID="{C89F101D-D98B-4DA8-BDBB-2F4997FBB592}"/>
</file>

<file path=customXml/itemProps3.xml><?xml version="1.0" encoding="utf-8"?>
<ds:datastoreItem xmlns:ds="http://schemas.openxmlformats.org/officeDocument/2006/customXml" ds:itemID="{CB9E0A67-0438-4F36-A75B-5591E523AEE8}"/>
</file>

<file path=customXml/itemProps4.xml><?xml version="1.0" encoding="utf-8"?>
<ds:datastoreItem xmlns:ds="http://schemas.openxmlformats.org/officeDocument/2006/customXml" ds:itemID="{4ACB1D7D-133B-4349-864B-19C40E173D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REDACTED VERSION</vt:lpstr>
      <vt:lpstr>Mid C %</vt:lpstr>
      <vt:lpstr>(R) Available capacity</vt:lpstr>
      <vt:lpstr>(R) Aurora Inputs</vt:lpstr>
      <vt:lpstr>CEA</vt:lpstr>
      <vt:lpstr>(R) Upper Baker</vt:lpstr>
      <vt:lpstr>(R) Lower Baker</vt:lpstr>
      <vt:lpstr>(R) Snoqualmie PH1</vt:lpstr>
      <vt:lpstr>(R) Snoqualmie PH2</vt:lpstr>
      <vt:lpstr>Wells</vt:lpstr>
      <vt:lpstr>Rocky Reach</vt:lpstr>
      <vt:lpstr>Rock Island</vt:lpstr>
      <vt:lpstr>Wanapum</vt:lpstr>
      <vt:lpstr>Priest Rapids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Traore, Lori</cp:lastModifiedBy>
  <cp:lastPrinted>2019-06-03T22:24:56Z</cp:lastPrinted>
  <dcterms:created xsi:type="dcterms:W3CDTF">2019-03-18T15:55:01Z</dcterms:created>
  <dcterms:modified xsi:type="dcterms:W3CDTF">2023-09-29T21:08:27Z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0x0101006E56B4D1795A2E4DB2F0B01679ED314A009ADC8EA720D3694B8BFDC7697E7C74F8</vt:lpwstr>
  </property>
  <property fmtid="{D5CDD505-2E9C-101B-9397-08002B2CF9AE}" pid="3" name="_docset_NoMedatataSyncRequired">
    <vt:lpwstr>False</vt:lpwstr>
  </property>
</Properties>
</file>