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ye\Desktop\"/>
    </mc:Choice>
  </mc:AlternateContent>
  <xr:revisionPtr revIDLastSave="0" documentId="13_ncr:1_{1F3BEAAF-42E8-4238-95DE-A16B57FEF891}" xr6:coauthVersionLast="46" xr6:coauthVersionMax="46" xr10:uidLastSave="{00000000-0000-0000-0000-000000000000}"/>
  <bookViews>
    <workbookView xWindow="-110" yWindow="-110" windowWidth="19420" windowHeight="10420" xr2:uid="{85A07119-36AF-46C7-88D0-88B4CE8FAE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 s="1"/>
  <c r="D18" i="1" l="1"/>
  <c r="D19" i="1"/>
  <c r="C19" i="1"/>
  <c r="C18" i="1"/>
  <c r="E7" i="1"/>
  <c r="E17" i="1"/>
  <c r="D11" i="1"/>
  <c r="E11" i="1" s="1"/>
  <c r="E13" i="1" s="1"/>
  <c r="D8" i="1"/>
  <c r="E18" i="1" l="1"/>
  <c r="D20" i="1"/>
  <c r="E19" i="1"/>
  <c r="D13" i="1"/>
  <c r="D14" i="1" s="1"/>
  <c r="D12" i="1"/>
  <c r="D21" i="1"/>
  <c r="D22" i="1"/>
  <c r="C9" i="1"/>
  <c r="E6" i="1"/>
  <c r="C8" i="1"/>
  <c r="C20" i="1" s="1"/>
  <c r="D9" i="1"/>
  <c r="C22" i="1" l="1"/>
  <c r="C24" i="1" s="1"/>
  <c r="C21" i="1"/>
  <c r="D24" i="1"/>
  <c r="E12" i="1"/>
  <c r="E14" i="1" s="1"/>
  <c r="E8" i="1"/>
  <c r="E20" i="1" s="1"/>
  <c r="E9" i="1"/>
  <c r="E22" i="1" l="1"/>
  <c r="E21" i="1"/>
  <c r="E24" i="1" l="1"/>
</calcChain>
</file>

<file path=xl/sharedStrings.xml><?xml version="1.0" encoding="utf-8"?>
<sst xmlns="http://schemas.openxmlformats.org/spreadsheetml/2006/main" count="20" uniqueCount="20">
  <si>
    <t>Peninsula</t>
  </si>
  <si>
    <t>Island</t>
  </si>
  <si>
    <t>Current Revenue (ignoring ancill.)</t>
  </si>
  <si>
    <t>Total Revenue</t>
  </si>
  <si>
    <t>Percent Increase</t>
  </si>
  <si>
    <t>Customer Count</t>
  </si>
  <si>
    <t>Current Per Customer</t>
  </si>
  <si>
    <t>Additional Per Customer</t>
  </si>
  <si>
    <t>Total Per Customer</t>
  </si>
  <si>
    <t>Future Improvements (est.)</t>
  </si>
  <si>
    <t>Annual Depreciation</t>
  </si>
  <si>
    <t>Annual Return (9.45%)</t>
  </si>
  <si>
    <t>Total Revenue Increase</t>
  </si>
  <si>
    <t>Avg. per Cust. after Future Improvements</t>
  </si>
  <si>
    <t>Combined</t>
  </si>
  <si>
    <t>GRC Additional Revenue</t>
  </si>
  <si>
    <t>Current</t>
  </si>
  <si>
    <t>Future</t>
  </si>
  <si>
    <t>Total Future Rev. Req.</t>
  </si>
  <si>
    <t>Future Rate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</si>
</sst>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2" applyNumberFormat="1" applyFont="1" applyAlignment="1" applyProtection="1"/>
    <xf numFmtId="164" fontId="3" fillId="0" borderId="1" xfId="2" applyNumberFormat="1" applyFont="1" applyBorder="1" applyAlignment="1" applyProtection="1"/>
    <xf numFmtId="10" fontId="3" fillId="0" borderId="0" xfId="0" applyNumberFormat="1" applyFont="1"/>
    <xf numFmtId="165" fontId="3" fillId="0" borderId="0" xfId="1" applyNumberFormat="1" applyFont="1" applyAlignment="1" applyProtection="1"/>
    <xf numFmtId="44" fontId="3" fillId="0" borderId="0" xfId="2" applyFont="1" applyAlignment="1" applyProtection="1"/>
    <xf numFmtId="44" fontId="3" fillId="0" borderId="1" xfId="2" applyFont="1" applyBorder="1" applyAlignment="1" applyProtection="1"/>
    <xf numFmtId="164" fontId="3" fillId="2" borderId="0" xfId="2" applyNumberFormat="1" applyFont="1" applyFill="1" applyAlignment="1" applyProtection="1"/>
    <xf numFmtId="9" fontId="3" fillId="0" borderId="0" xfId="3" applyFont="1" applyAlignment="1" applyProtection="1"/>
    <xf numFmtId="0" fontId="3" fillId="0" borderId="2" xfId="0" applyFont="1" applyBorder="1"/>
    <xf numFmtId="164" fontId="3" fillId="0" borderId="2" xfId="2" applyNumberFormat="1" applyFont="1" applyBorder="1" applyAlignment="1" applyProtection="1"/>
    <xf numFmtId="164" fontId="3" fillId="0" borderId="3" xfId="2" applyNumberFormat="1" applyFont="1" applyBorder="1" applyAlignment="1" applyProtection="1"/>
    <xf numFmtId="10" fontId="3" fillId="0" borderId="2" xfId="0" applyNumberFormat="1" applyFont="1" applyBorder="1"/>
    <xf numFmtId="165" fontId="3" fillId="0" borderId="2" xfId="1" applyNumberFormat="1" applyFont="1" applyBorder="1" applyAlignment="1" applyProtection="1"/>
    <xf numFmtId="44" fontId="3" fillId="0" borderId="2" xfId="2" applyFont="1" applyBorder="1" applyAlignment="1" applyProtection="1"/>
    <xf numFmtId="44" fontId="3" fillId="0" borderId="3" xfId="2" applyFont="1" applyBorder="1" applyAlignment="1" applyProtection="1"/>
    <xf numFmtId="9" fontId="3" fillId="0" borderId="2" xfId="3" applyFont="1" applyBorder="1" applyAlignment="1" applyProtection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3" fillId="0" borderId="4" xfId="2" applyFont="1" applyBorder="1" applyAlignment="1" applyProtection="1"/>
    <xf numFmtId="44" fontId="3" fillId="0" borderId="5" xfId="2" applyFont="1" applyBorder="1" applyAlignment="1" applyProtection="1"/>
    <xf numFmtId="44" fontId="0" fillId="0" borderId="0" xfId="0" applyNumberFormat="1"/>
    <xf numFmtId="0" fontId="2" fillId="0" borderId="0" xfId="0" applyFont="1"/>
    <xf numFmtId="164" fontId="3" fillId="0" borderId="0" xfId="2" applyNumberFormat="1" applyFont="1"/>
    <xf numFmtId="164" fontId="3" fillId="0" borderId="2" xfId="2" applyNumberFormat="1" applyFont="1" applyBorder="1"/>
    <xf numFmtId="164" fontId="3" fillId="0" borderId="1" xfId="2" applyNumberFormat="1" applyFont="1" applyBorder="1"/>
    <xf numFmtId="164" fontId="3" fillId="0" borderId="3" xfId="2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6817-A87B-4993-906A-1CF7D9B0E85E}">
  <dimension ref="A4:F24"/>
  <sheetViews>
    <sheetView tabSelected="1" view="pageLayout" zoomScaleNormal="100" workbookViewId="0">
      <selection activeCell="B3" sqref="B3"/>
    </sheetView>
  </sheetViews>
  <sheetFormatPr defaultRowHeight="14.5" x14ac:dyDescent="0.35"/>
  <cols>
    <col min="2" max="2" width="29.54296875" customWidth="1"/>
    <col min="3" max="3" width="17.81640625" customWidth="1"/>
    <col min="4" max="4" width="16.81640625" customWidth="1"/>
    <col min="5" max="5" width="15.81640625" customWidth="1"/>
  </cols>
  <sheetData>
    <row r="4" spans="1:6" x14ac:dyDescent="0.35">
      <c r="A4" s="24" t="s">
        <v>16</v>
      </c>
    </row>
    <row r="5" spans="1:6" ht="15.5" x14ac:dyDescent="0.35">
      <c r="B5" s="1"/>
      <c r="C5" s="20" t="s">
        <v>0</v>
      </c>
      <c r="D5" s="20" t="s">
        <v>1</v>
      </c>
      <c r="E5" s="19" t="s">
        <v>14</v>
      </c>
    </row>
    <row r="6" spans="1:6" ht="15.5" x14ac:dyDescent="0.35">
      <c r="B6" s="2" t="s">
        <v>2</v>
      </c>
      <c r="C6" s="3">
        <v>188676</v>
      </c>
      <c r="D6" s="3">
        <v>421462</v>
      </c>
      <c r="E6" s="12">
        <f>C6+D6</f>
        <v>610138</v>
      </c>
    </row>
    <row r="7" spans="1:6" ht="15.5" x14ac:dyDescent="0.35">
      <c r="B7" s="1" t="s">
        <v>15</v>
      </c>
      <c r="C7" s="4">
        <v>103682.38183771969</v>
      </c>
      <c r="D7" s="4">
        <v>221848</v>
      </c>
      <c r="E7" s="13">
        <f>C7+D7</f>
        <v>325530.3818377197</v>
      </c>
    </row>
    <row r="8" spans="1:6" ht="15.5" x14ac:dyDescent="0.35">
      <c r="B8" s="1" t="s">
        <v>3</v>
      </c>
      <c r="C8" s="3">
        <f>C6+C7</f>
        <v>292358.3818377197</v>
      </c>
      <c r="D8" s="3">
        <f t="shared" ref="D8:E8" si="0">D6+D7</f>
        <v>643310</v>
      </c>
      <c r="E8" s="12">
        <f t="shared" si="0"/>
        <v>935668.3818377197</v>
      </c>
    </row>
    <row r="9" spans="1:6" ht="15.5" x14ac:dyDescent="0.35">
      <c r="B9" s="1" t="s">
        <v>4</v>
      </c>
      <c r="C9" s="5">
        <f>C7/C6</f>
        <v>0.54952607558841449</v>
      </c>
      <c r="D9" s="5">
        <f t="shared" ref="D9:E9" si="1">D7/D6</f>
        <v>0.52637722973838685</v>
      </c>
      <c r="E9" s="14">
        <f t="shared" si="1"/>
        <v>0.53353566215793757</v>
      </c>
    </row>
    <row r="10" spans="1:6" ht="15.5" x14ac:dyDescent="0.35">
      <c r="B10" s="1"/>
      <c r="C10" s="1"/>
      <c r="D10" s="1"/>
      <c r="E10" s="11"/>
    </row>
    <row r="11" spans="1:6" ht="15.5" x14ac:dyDescent="0.35">
      <c r="B11" s="1" t="s">
        <v>5</v>
      </c>
      <c r="C11" s="6">
        <v>661</v>
      </c>
      <c r="D11" s="6">
        <f>1774-C11</f>
        <v>1113</v>
      </c>
      <c r="E11" s="15">
        <f>C11+D11</f>
        <v>1774</v>
      </c>
    </row>
    <row r="12" spans="1:6" ht="15.5" x14ac:dyDescent="0.35">
      <c r="B12" s="1" t="s">
        <v>6</v>
      </c>
      <c r="C12" s="7">
        <f>C6/C11/12</f>
        <v>23.786686838124055</v>
      </c>
      <c r="D12" s="7">
        <f t="shared" ref="D12:E12" si="2">D6/D11/12</f>
        <v>31.556004791853848</v>
      </c>
      <c r="E12" s="16">
        <f t="shared" si="2"/>
        <v>28.661123637730174</v>
      </c>
    </row>
    <row r="13" spans="1:6" ht="15.5" x14ac:dyDescent="0.35">
      <c r="B13" s="1" t="s">
        <v>7</v>
      </c>
      <c r="C13" s="8">
        <f>C7/C11/12</f>
        <v>13.071404669404904</v>
      </c>
      <c r="D13" s="8">
        <f t="shared" ref="D13:E13" si="3">D7/D11/12</f>
        <v>16.61036238394729</v>
      </c>
      <c r="E13" s="17">
        <f t="shared" si="3"/>
        <v>15.291731578246887</v>
      </c>
    </row>
    <row r="14" spans="1:6" ht="16" thickBot="1" x14ac:dyDescent="0.4">
      <c r="B14" s="1" t="s">
        <v>8</v>
      </c>
      <c r="C14" s="21">
        <f>C12+C13</f>
        <v>36.858091507528961</v>
      </c>
      <c r="D14" s="21">
        <f t="shared" ref="D14:E14" si="4">D12+D13</f>
        <v>48.166367175801142</v>
      </c>
      <c r="E14" s="22">
        <f t="shared" si="4"/>
        <v>43.95285521597706</v>
      </c>
      <c r="F14" s="23"/>
    </row>
    <row r="15" spans="1:6" ht="15" thickTop="1" x14ac:dyDescent="0.35"/>
    <row r="16" spans="1:6" ht="15.5" x14ac:dyDescent="0.35">
      <c r="A16" s="24" t="s">
        <v>17</v>
      </c>
      <c r="B16" s="1"/>
      <c r="C16" s="1"/>
      <c r="D16" s="1"/>
      <c r="E16" s="11"/>
    </row>
    <row r="17" spans="2:6" ht="15.5" x14ac:dyDescent="0.35">
      <c r="B17" s="1" t="s">
        <v>9</v>
      </c>
      <c r="C17" s="9">
        <v>1700000</v>
      </c>
      <c r="D17" s="9">
        <v>500000</v>
      </c>
      <c r="E17" s="26">
        <f>SUM(C17:D17)</f>
        <v>2200000</v>
      </c>
    </row>
    <row r="18" spans="2:6" ht="15.5" x14ac:dyDescent="0.35">
      <c r="B18" s="1" t="s">
        <v>10</v>
      </c>
      <c r="C18" s="25">
        <f>C17*0.0297</f>
        <v>50490</v>
      </c>
      <c r="D18" s="25">
        <f>D17*0.0297</f>
        <v>14850</v>
      </c>
      <c r="E18" s="26">
        <f>SUM(C18:D18)</f>
        <v>65340</v>
      </c>
    </row>
    <row r="19" spans="2:6" ht="15.5" x14ac:dyDescent="0.35">
      <c r="B19" s="1" t="s">
        <v>11</v>
      </c>
      <c r="C19" s="27">
        <f>C17*0.0945</f>
        <v>160650</v>
      </c>
      <c r="D19" s="27">
        <f>D17*0.0945</f>
        <v>47250</v>
      </c>
      <c r="E19" s="28">
        <f>SUM(C19:D19)</f>
        <v>207900</v>
      </c>
    </row>
    <row r="20" spans="2:6" ht="15.5" x14ac:dyDescent="0.35">
      <c r="B20" s="1" t="s">
        <v>18</v>
      </c>
      <c r="C20" s="25">
        <f>C8+C18+C19</f>
        <v>503498.3818377197</v>
      </c>
      <c r="D20" s="25">
        <f>D8+D18+D19</f>
        <v>705410</v>
      </c>
      <c r="E20" s="26">
        <f>E8+E18+E19</f>
        <v>1208908.3818377196</v>
      </c>
    </row>
    <row r="21" spans="2:6" ht="15.5" x14ac:dyDescent="0.35">
      <c r="B21" s="1" t="s">
        <v>12</v>
      </c>
      <c r="C21" s="10">
        <f>(C20-C8)/C8</f>
        <v>0.72219581553573575</v>
      </c>
      <c r="D21" s="10">
        <f>(D20-D8)/D8</f>
        <v>9.6531998569896318E-2</v>
      </c>
      <c r="E21" s="18">
        <f>(E20-E8)/E8</f>
        <v>0.2920265398552177</v>
      </c>
    </row>
    <row r="22" spans="2:6" ht="15.5" x14ac:dyDescent="0.35">
      <c r="B22" s="2" t="s">
        <v>13</v>
      </c>
      <c r="C22" s="7">
        <f>C20/C11/12</f>
        <v>63.476850962899611</v>
      </c>
      <c r="D22" s="7">
        <f>D20/D11/12</f>
        <v>52.815962863132675</v>
      </c>
      <c r="E22" s="16">
        <f>E20/E11/12</f>
        <v>56.788255441456194</v>
      </c>
      <c r="F22" s="23"/>
    </row>
    <row r="24" spans="2:6" ht="15.5" x14ac:dyDescent="0.35">
      <c r="B24" s="1" t="s">
        <v>19</v>
      </c>
      <c r="C24" s="23">
        <f>C22-C14</f>
        <v>26.61875945537065</v>
      </c>
      <c r="D24" s="23">
        <f t="shared" ref="D24:E24" si="5">D22-D14</f>
        <v>4.6495956873315336</v>
      </c>
      <c r="E24" s="23">
        <f t="shared" si="5"/>
        <v>12.835400225479134</v>
      </c>
    </row>
  </sheetData>
  <pageMargins left="0.7" right="0.7" top="0.75" bottom="0.75" header="0.3" footer="0.3"/>
  <pageSetup orientation="portrait" r:id="rId1"/>
  <headerFooter>
    <oddHeader>&amp;C&amp;"-,Bold"&amp;14EXHIBIT 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47ACA0DDE05A48B8DB31D00BDF0D8E" ma:contentTypeVersion="52" ma:contentTypeDescription="" ma:contentTypeScope="" ma:versionID="3944b8f13fbcf7e4319a1d80408f80e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2020-12-08T08:00:00+00:00</OpenedDate>
    <SignificantOrder xmlns="dc463f71-b30c-4ab2-9473-d307f9d35888">false</SignificantOrder>
    <Date1 xmlns="dc463f71-b30c-4ab2-9473-d307f9d35888">2021-05-17T07:00:00+00:00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200979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6151E6-0089-46A0-82E6-18C5C88DA600}"/>
</file>

<file path=customXml/itemProps2.xml><?xml version="1.0" encoding="utf-8"?>
<ds:datastoreItem xmlns:ds="http://schemas.openxmlformats.org/officeDocument/2006/customXml" ds:itemID="{4E5EC2D5-6B10-4562-902F-D47C34465BDC}"/>
</file>

<file path=customXml/itemProps3.xml><?xml version="1.0" encoding="utf-8"?>
<ds:datastoreItem xmlns:ds="http://schemas.openxmlformats.org/officeDocument/2006/customXml" ds:itemID="{C270723A-74AE-4EE7-9D73-0CC6465E246D}"/>
</file>

<file path=customXml/itemProps4.xml><?xml version="1.0" encoding="utf-8"?>
<ds:datastoreItem xmlns:ds="http://schemas.openxmlformats.org/officeDocument/2006/customXml" ds:itemID="{EA546355-9CE0-41EB-99CE-764BD60D6C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Hammond, Greg (UTC)</dc:creator>
  <cp:lastModifiedBy>judye</cp:lastModifiedBy>
  <dcterms:created xsi:type="dcterms:W3CDTF">2021-04-27T17:05:42Z</dcterms:created>
  <dcterms:modified xsi:type="dcterms:W3CDTF">2021-05-17T20:59:55Z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0x0101006E56B4D1795A2E4DB2F0B01679ED314A002E47ACA0DDE05A48B8DB31D00BDF0D8E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